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78a43d40ceb84/Documents/"/>
    </mc:Choice>
  </mc:AlternateContent>
  <xr:revisionPtr revIDLastSave="0" documentId="8_{C0746C44-D0BC-A347-B210-C61A8CB73144}" xr6:coauthVersionLast="47" xr6:coauthVersionMax="47" xr10:uidLastSave="{00000000-0000-0000-0000-000000000000}"/>
  <bookViews>
    <workbookView xWindow="0" yWindow="500" windowWidth="33600" windowHeight="19240" xr2:uid="{00000000-000D-0000-FFFF-FFFF00000000}"/>
  </bookViews>
  <sheets>
    <sheet name="StarterBook" sheetId="1" r:id="rId1"/>
    <sheet name="PivotTableByDateCreated" sheetId="4" r:id="rId2"/>
    <sheet name="PivotTableByCategory" sheetId="2" r:id="rId3"/>
    <sheet name="PivotTableBySubCategory" sheetId="3" r:id="rId4"/>
    <sheet name="PivotTableFundsByCountry" sheetId="5" r:id="rId5"/>
    <sheet name="PivotTableStatesByGoal" sheetId="8" r:id="rId6"/>
    <sheet name="PivotTableMeanDurationByCountry" sheetId="9" r:id="rId7"/>
  </sheets>
  <calcPr calcId="191029"/>
  <pivotCaches>
    <pivotCache cacheId="32" r:id="rId8"/>
    <pivotCache cacheId="57" r:id="rId9"/>
    <pivotCache cacheId="6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1" i="2"/>
  <c r="G30" i="2"/>
  <c r="G29" i="2"/>
  <c r="G28" i="2"/>
  <c r="G27" i="2"/>
  <c r="G25" i="2"/>
  <c r="G24" i="2"/>
  <c r="G23" i="2"/>
</calcChain>
</file>

<file path=xl/sharedStrings.xml><?xml version="1.0" encoding="utf-8"?>
<sst xmlns="http://schemas.openxmlformats.org/spreadsheetml/2006/main" count="24897" uniqueCount="8396">
  <si>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</si>
  <si>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</si>
  <si>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</si>
  <si>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</si>
  <si>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</si>
  <si>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</si>
  <si>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</si>
  <si>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</si>
  <si>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</si>
  <si>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</si>
  <si>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</si>
  <si>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</si>
  <si>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</si>
  <si>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</si>
  <si>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</si>
  <si>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</si>
  <si>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</si>
  <si>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</si>
  <si>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</si>
  <si>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</si>
  <si>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</si>
  <si>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</si>
  <si>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</si>
  <si>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</si>
  <si>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</si>
  <si>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</si>
  <si>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</si>
  <si>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</si>
  <si>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</si>
  <si>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</si>
  <si>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</si>
  <si>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</si>
  <si>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</si>
  <si>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</si>
  <si>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</si>
  <si>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</si>
  <si>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</si>
  <si>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</si>
  <si>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</si>
  <si>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</si>
  <si>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</si>
  <si>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</si>
  <si>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</si>
  <si>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</si>
  <si>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</si>
  <si>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</si>
  <si>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</si>
  <si>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</si>
  <si>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</si>
  <si>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</si>
  <si>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</si>
  <si>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</si>
  <si>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</si>
  <si>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</si>
  <si>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</si>
  <si>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</si>
  <si>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</si>
  <si>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</si>
  <si>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</si>
  <si>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</si>
  <si>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</si>
  <si>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</si>
  <si>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</si>
  <si>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</si>
  <si>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</si>
  <si>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</si>
  <si>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</si>
  <si>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</si>
  <si>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</si>
  <si>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</si>
  <si>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</si>
  <si>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</si>
  <si>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</si>
  <si>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</si>
  <si>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</si>
  <si>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</si>
  <si>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</si>
  <si>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</si>
  <si>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</si>
  <si>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</si>
  <si>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</si>
  <si>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</si>
  <si>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</si>
  <si>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</si>
  <si>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</si>
  <si>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</si>
  <si>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</si>
  <si>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</si>
  <si>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</si>
  <si>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</si>
  <si>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</si>
  <si>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</si>
  <si>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</si>
  <si>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</si>
  <si>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</si>
  <si>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</si>
  <si>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</si>
  <si>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</si>
  <si>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</si>
  <si>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</si>
  <si>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</si>
  <si>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</si>
  <si>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</si>
  <si>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</si>
  <si>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</si>
  <si>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</si>
  <si>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</si>
  <si>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</si>
  <si>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</si>
  <si>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</si>
  <si>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</si>
  <si>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</si>
  <si>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</si>
  <si>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</si>
  <si>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</si>
  <si>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</si>
  <si>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</si>
  <si>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</si>
  <si>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</si>
  <si>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</si>
  <si>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</si>
  <si>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</si>
  <si>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</si>
  <si>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</si>
  <si>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</si>
  <si>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</si>
  <si>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</si>
  <si>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</si>
  <si>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</si>
  <si>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</si>
  <si>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</si>
  <si>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</si>
  <si>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</si>
  <si>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</si>
  <si>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</si>
  <si>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</si>
  <si>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</si>
  <si>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</si>
  <si>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</si>
  <si>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</si>
  <si>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</si>
  <si>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</si>
  <si>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</si>
  <si>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</si>
  <si>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</si>
  <si>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</si>
  <si>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</si>
  <si>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</si>
  <si>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</si>
  <si>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</si>
  <si>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</si>
  <si>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</si>
  <si>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</si>
  <si>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</si>
  <si>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</si>
  <si>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</si>
  <si>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</si>
  <si>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</si>
  <si>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</si>
  <si>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</si>
  <si>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</si>
  <si>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</si>
  <si>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</si>
  <si>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</si>
  <si>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</si>
  <si>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</si>
  <si>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</si>
  <si>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</si>
  <si>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</si>
  <si>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</si>
  <si>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</si>
  <si>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</si>
  <si>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</si>
  <si>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</si>
  <si>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</si>
  <si>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</si>
  <si>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</si>
  <si>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</si>
  <si>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</si>
  <si>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</si>
  <si>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</si>
  <si>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</si>
  <si>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</si>
  <si>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</si>
  <si>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</si>
  <si>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</si>
  <si>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</si>
  <si>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</si>
  <si>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</si>
  <si>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</si>
  <si>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</si>
  <si>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</si>
  <si>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</si>
  <si>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</si>
  <si>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</si>
  <si>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</si>
  <si>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</si>
  <si>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</si>
  <si>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</si>
  <si>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</si>
  <si>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</si>
  <si>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</si>
  <si>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</si>
  <si>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</si>
  <si>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</si>
  <si>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</si>
  <si>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</si>
  <si>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</si>
  <si>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</si>
  <si>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</si>
  <si>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</si>
  <si>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</si>
  <si>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</si>
  <si>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</si>
  <si>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</si>
  <si>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</si>
  <si>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</si>
  <si>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</si>
  <si>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</si>
  <si>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</si>
  <si>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</si>
  <si>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</si>
  <si>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</si>
  <si>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</si>
  <si>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</si>
  <si>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</si>
  <si>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</si>
  <si>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</si>
  <si>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</si>
  <si>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</si>
  <si>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</si>
  <si>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</si>
  <si>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</si>
  <si>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</si>
  <si>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</si>
  <si>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</si>
  <si>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</si>
  <si>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</si>
  <si>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</si>
  <si>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</si>
  <si>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</si>
  <si>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</si>
  <si>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</si>
  <si>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</si>
  <si>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</si>
  <si>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</si>
  <si>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</si>
  <si>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</si>
  <si>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</si>
  <si>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</si>
  <si>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</si>
  <si>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</si>
  <si>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</si>
  <si>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</si>
  <si>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</si>
  <si>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</si>
  <si>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</si>
  <si>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</si>
  <si>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</si>
  <si>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</si>
  <si>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</si>
  <si>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</si>
  <si>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</si>
  <si>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</si>
  <si>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</si>
  <si>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</si>
  <si>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</si>
  <si>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</si>
  <si>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</si>
  <si>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</si>
  <si>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</si>
  <si>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</si>
  <si>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</si>
  <si>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</si>
  <si>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</si>
  <si>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</si>
  <si>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</si>
  <si>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</si>
  <si>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</si>
  <si>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</si>
  <si>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</si>
  <si>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</si>
  <si>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</si>
  <si>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</si>
  <si>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</si>
  <si>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</si>
  <si>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</si>
  <si>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</si>
  <si>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</si>
  <si>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</si>
  <si>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</si>
  <si>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</si>
  <si>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</si>
  <si>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</si>
  <si>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</si>
  <si>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</si>
  <si>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</si>
  <si>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</si>
  <si>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</si>
  <si>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</si>
  <si>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</si>
  <si>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</si>
  <si>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</si>
  <si>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</si>
  <si>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</si>
  <si>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</si>
  <si>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</si>
  <si>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</si>
  <si>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</si>
  <si>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</si>
  <si>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</si>
  <si>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</si>
  <si>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</si>
  <si>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</si>
  <si>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</si>
  <si>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</si>
  <si>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</si>
  <si>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</si>
  <si>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</si>
  <si>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</si>
  <si>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</si>
  <si>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</si>
  <si>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</si>
  <si>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</si>
  <si>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</si>
  <si>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</si>
  <si>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</si>
  <si>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</si>
  <si>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</si>
  <si>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</si>
  <si>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</si>
  <si>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</si>
  <si>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</si>
  <si>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</si>
  <si>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</si>
  <si>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</si>
  <si>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</si>
  <si>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</si>
  <si>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</si>
  <si>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</si>
  <si>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</si>
  <si>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</si>
  <si>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</si>
  <si>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</si>
  <si>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</si>
  <si>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</si>
  <si>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</si>
  <si>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</si>
  <si>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</si>
  <si>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</si>
  <si>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</si>
  <si>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</si>
  <si>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</si>
  <si>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</si>
  <si>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</si>
  <si>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</si>
  <si>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</si>
  <si>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</si>
  <si>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</si>
  <si>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</si>
  <si>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</si>
  <si>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</si>
  <si>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</si>
  <si>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</si>
  <si>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</si>
  <si>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</si>
  <si>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</si>
  <si>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</si>
  <si>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</si>
  <si>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</si>
  <si>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</si>
  <si>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</si>
  <si>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</si>
  <si>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</si>
  <si>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</si>
  <si>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</si>
  <si>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</si>
  <si>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</si>
  <si>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</si>
  <si>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</si>
  <si>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</si>
  <si>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</si>
  <si>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</si>
  <si>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</si>
  <si>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</si>
  <si>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</si>
  <si>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</si>
  <si>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</si>
  <si>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</si>
  <si>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</si>
  <si>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</si>
  <si>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</si>
  <si>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</si>
  <si>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</si>
  <si>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</si>
  <si>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</si>
  <si>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</si>
  <si>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</si>
  <si>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</si>
  <si>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</si>
  <si>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</si>
  <si>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</si>
  <si>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</si>
  <si>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</si>
  <si>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</si>
  <si>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</si>
  <si>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</si>
  <si>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</si>
  <si>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</si>
  <si>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</si>
  <si>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</si>
  <si>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</si>
  <si>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</si>
  <si>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</si>
  <si>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</si>
  <si>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</si>
  <si>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</si>
  <si>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</si>
  <si>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</si>
  <si>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</si>
  <si>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</si>
  <si>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</si>
  <si>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</si>
  <si>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</si>
  <si>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</si>
  <si>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</si>
  <si>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</si>
  <si>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</si>
  <si>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</si>
  <si>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</si>
  <si>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</si>
  <si>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</si>
  <si>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</si>
  <si>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</si>
  <si>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</si>
  <si>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</si>
  <si>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</si>
  <si>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</si>
  <si>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</si>
  <si>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</si>
  <si>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</si>
  <si>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</si>
  <si>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</si>
  <si>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</si>
  <si>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</si>
  <si>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</si>
  <si>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</si>
  <si>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</si>
  <si>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</si>
  <si>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</si>
  <si>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</si>
  <si>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</si>
  <si>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</si>
  <si>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</si>
  <si>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</si>
  <si>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</si>
  <si>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</si>
  <si>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</si>
  <si>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</si>
  <si>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</si>
  <si>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</si>
  <si>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</si>
  <si>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</si>
  <si>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</si>
  <si>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</si>
  <si>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</si>
  <si>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</si>
  <si>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</si>
  <si>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</si>
  <si>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</si>
  <si>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</si>
  <si>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</si>
  <si>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</si>
  <si>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</si>
  <si>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</si>
  <si>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</si>
  <si>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</si>
  <si>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</si>
  <si>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</si>
  <si>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</si>
  <si>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</si>
  <si>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</si>
  <si>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</si>
  <si>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</si>
  <si>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</si>
  <si>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</si>
  <si>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</si>
  <si>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</si>
  <si>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</si>
  <si>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</si>
  <si>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</si>
  <si>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</si>
  <si>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</si>
  <si>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</si>
  <si>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</si>
  <si>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</si>
  <si>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</si>
  <si>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</si>
  <si>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</si>
  <si>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</si>
  <si>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</si>
  <si>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</si>
  <si>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</si>
  <si>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</si>
  <si>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</si>
  <si>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</si>
  <si>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</si>
  <si>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</si>
  <si>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</si>
  <si>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</si>
  <si>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</si>
  <si>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</si>
  <si>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</si>
  <si>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</si>
  <si>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</si>
  <si>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</si>
  <si>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</si>
  <si>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</si>
  <si>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</si>
  <si>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</si>
  <si>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</si>
  <si>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</si>
  <si>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</si>
  <si>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</si>
  <si>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</si>
  <si>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</si>
  <si>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</si>
  <si>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</si>
  <si>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</si>
  <si>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</si>
  <si>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</si>
  <si>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</si>
  <si>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</si>
  <si>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</si>
  <si>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</si>
  <si>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</si>
  <si>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</si>
  <si>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</si>
  <si>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</si>
  <si>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</si>
  <si>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</si>
  <si>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</si>
  <si>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</si>
  <si>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</si>
  <si>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</si>
  <si>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</si>
  <si>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</si>
  <si>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</si>
  <si>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</si>
  <si>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</si>
  <si>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</si>
  <si>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</si>
  <si>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</si>
  <si>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</si>
  <si>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</si>
  <si>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</si>
  <si>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</si>
  <si>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</si>
  <si>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</si>
  <si>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</si>
  <si>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</si>
  <si>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</si>
  <si>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</si>
  <si>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</si>
  <si>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</si>
  <si>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</si>
  <si>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</si>
  <si>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</si>
  <si>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</si>
  <si>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</si>
  <si>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</si>
  <si>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</si>
  <si>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</si>
  <si>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</si>
  <si>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</si>
  <si>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</si>
  <si>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</si>
  <si>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</si>
  <si>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</si>
  <si>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</si>
  <si>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</si>
  <si>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</si>
  <si>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</si>
  <si>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</si>
  <si>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</si>
  <si>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</si>
  <si>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</si>
  <si>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</si>
  <si>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</si>
  <si>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</si>
  <si>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</si>
  <si>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</si>
  <si>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</si>
  <si>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</si>
  <si>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</si>
  <si>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</si>
  <si>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</si>
  <si>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</si>
  <si>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</si>
  <si>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</si>
  <si>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</si>
  <si>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</si>
  <si>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</si>
  <si>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</si>
  <si>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</si>
  <si>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</si>
  <si>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</si>
  <si>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</si>
  <si>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</si>
  <si>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</si>
  <si>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</si>
  <si>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</si>
  <si>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</si>
  <si>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</si>
  <si>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</si>
  <si>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</si>
  <si>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</si>
  <si>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</si>
  <si>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</si>
  <si>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</si>
  <si>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</si>
  <si>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</si>
  <si>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</si>
  <si>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</si>
  <si>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</si>
  <si>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</si>
  <si>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</si>
  <si>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</si>
  <si>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</si>
  <si>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</si>
  <si>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</si>
  <si>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</si>
  <si>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</si>
  <si>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</si>
  <si>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</si>
  <si>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</si>
  <si>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</si>
  <si>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</si>
  <si>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</si>
  <si>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</si>
  <si>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</si>
  <si>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</si>
  <si>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</si>
  <si>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</si>
  <si>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</si>
  <si>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</si>
  <si>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</si>
  <si>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</si>
  <si>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</si>
  <si>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</si>
  <si>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</si>
  <si>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</si>
  <si>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</si>
  <si>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</si>
  <si>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</si>
  <si>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</si>
  <si>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</si>
  <si>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</si>
  <si>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</si>
  <si>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</si>
  <si>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</si>
  <si>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</si>
  <si>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</si>
  <si>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</si>
  <si>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</si>
  <si>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</si>
  <si>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</si>
  <si>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</si>
  <si>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</si>
  <si>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</si>
  <si>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</si>
  <si>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</si>
  <si>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</si>
  <si>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</si>
  <si>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</si>
  <si>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</si>
  <si>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</si>
  <si>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</si>
  <si>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</si>
  <si>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</si>
  <si>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</si>
  <si>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</si>
  <si>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</si>
  <si>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</si>
  <si>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</si>
  <si>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</si>
  <si>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</si>
  <si>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</si>
  <si>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</si>
  <si>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</si>
  <si>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</si>
  <si>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</si>
  <si>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</si>
  <si>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</si>
  <si>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</si>
  <si>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</si>
  <si>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</si>
  <si>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</si>
  <si>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</si>
  <si>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</si>
  <si>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</si>
  <si>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</si>
  <si>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</si>
  <si>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</si>
  <si>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</si>
  <si>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</si>
  <si>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</si>
  <si>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</si>
  <si>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</si>
  <si>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</si>
  <si>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</si>
  <si>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</si>
  <si>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</si>
  <si>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</si>
  <si>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</si>
  <si>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</si>
  <si>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</si>
  <si>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</si>
  <si>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</si>
  <si>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</si>
  <si>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</si>
  <si>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</si>
  <si>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</si>
  <si>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</si>
  <si>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</si>
  <si>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</si>
  <si>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</si>
  <si>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</si>
  <si>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</si>
  <si>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</si>
  <si>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</si>
  <si>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</si>
  <si>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</si>
  <si>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</si>
  <si>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</si>
  <si>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</si>
  <si>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</si>
  <si>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</si>
  <si>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</si>
  <si>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</si>
  <si>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</si>
  <si>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</si>
  <si>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</si>
  <si>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</si>
  <si>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</si>
  <si>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</si>
  <si>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</si>
  <si>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</si>
  <si>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</si>
  <si>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</si>
  <si>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</si>
  <si>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</si>
  <si>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</si>
  <si>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</si>
  <si>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</si>
  <si>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</si>
  <si>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</si>
  <si>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</si>
  <si>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</si>
  <si>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</si>
  <si>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</si>
  <si>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</si>
  <si>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</si>
  <si>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</si>
  <si>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</si>
  <si>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</si>
  <si>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</si>
  <si>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</si>
  <si>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</si>
  <si>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</si>
  <si>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</si>
  <si>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</si>
  <si>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</si>
  <si>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</si>
  <si>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</si>
  <si>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</si>
  <si>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</si>
  <si>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</si>
  <si>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</si>
  <si>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</si>
  <si>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</si>
  <si>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</si>
  <si>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</si>
  <si>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</si>
  <si>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</si>
  <si>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</si>
  <si>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</si>
  <si>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</si>
  <si>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</si>
  <si>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</si>
  <si>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</si>
  <si>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</si>
  <si>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</si>
  <si>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</si>
  <si>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</si>
  <si>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</si>
  <si>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</si>
  <si>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</si>
  <si>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</si>
  <si>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</si>
  <si>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</si>
  <si>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</si>
  <si>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</si>
  <si>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</si>
  <si>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</si>
  <si>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</si>
  <si>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</si>
  <si>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</si>
  <si>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</si>
  <si>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</si>
  <si>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</si>
  <si>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</si>
  <si>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</si>
  <si>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</si>
  <si>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</si>
  <si>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</si>
  <si>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</si>
  <si>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</si>
  <si>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</si>
  <si>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</si>
  <si>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</si>
  <si>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</si>
  <si>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</si>
  <si>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</si>
  <si>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</si>
  <si>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</si>
  <si>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</si>
  <si>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</si>
  <si>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</si>
  <si>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</si>
  <si>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</si>
  <si>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</si>
  <si>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</si>
  <si>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</si>
  <si>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</si>
  <si>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</si>
  <si>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</si>
  <si>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</si>
  <si>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</si>
  <si>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</si>
  <si>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</si>
  <si>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</si>
  <si>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</si>
  <si>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</si>
  <si>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</si>
  <si>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</si>
  <si>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</si>
  <si>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</si>
  <si>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</si>
  <si>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</si>
  <si>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</si>
  <si>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</si>
  <si>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</si>
  <si>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</si>
  <si>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</si>
  <si>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</si>
  <si>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</si>
  <si>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</si>
  <si>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</si>
  <si>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</si>
  <si>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</si>
  <si>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</si>
  <si>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</si>
  <si>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</si>
  <si>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</si>
  <si>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</si>
  <si>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</si>
  <si>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</si>
  <si>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</si>
  <si>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</si>
  <si>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</si>
  <si>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</si>
  <si>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</si>
  <si>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</si>
  <si>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</si>
  <si>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</si>
  <si>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</si>
  <si>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</si>
  <si>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</si>
  <si>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</si>
  <si>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</si>
  <si>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</si>
  <si>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</si>
  <si>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</si>
  <si>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</si>
  <si>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</si>
  <si>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</si>
  <si>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</si>
  <si>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</si>
  <si>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</si>
  <si>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</si>
  <si>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</si>
  <si>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</si>
  <si>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</si>
  <si>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</si>
  <si>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</si>
  <si>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</si>
  <si>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</si>
  <si>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</si>
  <si>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</si>
  <si>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</si>
  <si>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</si>
  <si>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</si>
  <si>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</si>
  <si>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</si>
  <si>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</si>
  <si>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</si>
  <si>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</si>
  <si>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</si>
  <si>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</si>
  <si>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</si>
  <si>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</si>
  <si>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</si>
  <si>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</si>
  <si>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</si>
  <si>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</si>
  <si>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</si>
  <si>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</si>
  <si>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</si>
  <si>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</si>
  <si>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</si>
  <si>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</si>
  <si>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</si>
  <si>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</si>
  <si>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</si>
  <si>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</si>
  <si>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</si>
  <si>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</si>
  <si>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</si>
  <si>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</si>
  <si>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</si>
  <si>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</si>
  <si>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</si>
  <si>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</si>
  <si>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</si>
  <si>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</si>
  <si>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</si>
  <si>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</si>
  <si>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</si>
  <si>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</si>
  <si>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</si>
  <si>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</si>
  <si>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</si>
  <si>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</si>
  <si>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</si>
  <si>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</si>
  <si>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</si>
  <si>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</si>
  <si>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</si>
  <si>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</si>
  <si>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</si>
  <si>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</si>
  <si>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</si>
  <si>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</si>
  <si>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</si>
  <si>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</si>
  <si>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</si>
  <si>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</si>
  <si>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</si>
  <si>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</si>
  <si>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</si>
  <si>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</si>
  <si>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</si>
  <si>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</si>
  <si>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</si>
  <si>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</si>
  <si>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</si>
  <si>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</si>
  <si>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</si>
  <si>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</si>
  <si>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</si>
  <si>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</si>
  <si>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</si>
  <si>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</si>
  <si>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</si>
  <si>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</si>
  <si>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</si>
  <si>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</si>
  <si>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</si>
  <si>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</si>
  <si>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</si>
  <si>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</si>
  <si>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</si>
  <si>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</si>
  <si>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</si>
  <si>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</si>
  <si>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</si>
  <si>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</si>
  <si>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</si>
  <si>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</si>
  <si>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</si>
  <si>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</si>
  <si>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</si>
  <si>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</si>
  <si>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</si>
  <si>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</si>
  <si>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</si>
  <si>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</si>
  <si>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</si>
  <si>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</si>
  <si>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</si>
  <si>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</si>
  <si>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</si>
  <si>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</si>
  <si>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</si>
  <si>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</si>
  <si>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</si>
  <si>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</si>
  <si>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</si>
  <si>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</si>
  <si>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</si>
  <si>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</si>
  <si>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</si>
  <si>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</si>
  <si>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</si>
  <si>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</si>
  <si>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</si>
  <si>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</si>
  <si>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</si>
  <si>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</si>
  <si>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</si>
  <si>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</si>
  <si>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</si>
  <si>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</si>
  <si>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</si>
  <si>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</si>
  <si>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</si>
  <si>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</si>
  <si>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</si>
  <si>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</si>
  <si>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</si>
  <si>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</si>
  <si>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</si>
  <si>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</si>
  <si>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</si>
  <si>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</si>
  <si>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</si>
  <si>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</si>
  <si>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</si>
  <si>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</si>
  <si>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</si>
  <si>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</si>
  <si>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</si>
  <si>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</si>
  <si>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</si>
  <si>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</si>
  <si>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</si>
  <si>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</si>
  <si>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</si>
  <si>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</si>
  <si>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</si>
  <si>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</si>
  <si>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</si>
  <si>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</si>
  <si>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</si>
  <si>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</si>
  <si>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</si>
  <si>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</si>
  <si>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</si>
  <si>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</si>
  <si>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</si>
  <si>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</si>
  <si>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</si>
  <si>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</si>
  <si>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</si>
  <si>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</si>
  <si>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</si>
  <si>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</si>
  <si>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</si>
  <si>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</si>
  <si>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</si>
  <si>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</si>
  <si>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</si>
  <si>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</si>
  <si>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</si>
  <si>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</si>
  <si>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</si>
  <si>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</si>
  <si>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</si>
  <si>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</si>
  <si>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</si>
  <si>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</si>
  <si>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</si>
  <si>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</si>
  <si>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</si>
  <si>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</si>
  <si>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</si>
  <si>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</si>
  <si>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</si>
  <si>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</si>
  <si>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</si>
  <si>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</si>
  <si>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</si>
  <si>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</si>
  <si>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</si>
  <si>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</si>
  <si>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</si>
  <si>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</si>
  <si>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</si>
  <si>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</si>
  <si>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</si>
  <si>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</si>
  <si>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</si>
  <si>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</si>
  <si>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</si>
  <si>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</si>
  <si>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</si>
  <si>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</si>
  <si>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</si>
  <si>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</si>
  <si>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</si>
  <si>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</si>
  <si>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</si>
  <si>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</si>
  <si>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</si>
  <si>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</si>
  <si>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</si>
  <si>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</si>
  <si>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</si>
  <si>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</si>
  <si>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</si>
  <si>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</si>
  <si>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</si>
  <si>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</si>
  <si>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</si>
  <si>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</si>
  <si>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</si>
  <si>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</si>
  <si>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</si>
  <si>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</si>
  <si>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</si>
  <si>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</si>
  <si>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</si>
  <si>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</si>
  <si>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</si>
  <si>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</si>
  <si>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</si>
  <si>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</si>
  <si>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</si>
  <si>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</si>
  <si>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</si>
  <si>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</si>
  <si>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</si>
  <si>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</si>
  <si>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</si>
  <si>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</si>
  <si>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</si>
  <si>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</si>
  <si>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</si>
  <si>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</si>
  <si>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</si>
  <si>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</si>
  <si>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</si>
  <si>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</si>
  <si>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</si>
  <si>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</si>
  <si>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</si>
  <si>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</si>
  <si>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</si>
  <si>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</si>
  <si>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</si>
  <si>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</si>
  <si>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</si>
  <si>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</si>
  <si>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</si>
  <si>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</si>
  <si>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</si>
  <si>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</si>
  <si>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</si>
  <si>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</si>
  <si>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</si>
  <si>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</si>
  <si>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</si>
  <si>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</si>
  <si>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</si>
  <si>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</si>
  <si>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</si>
  <si>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</si>
  <si>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</si>
  <si>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</si>
  <si>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</si>
  <si>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</si>
  <si>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</si>
  <si>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</si>
  <si>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</si>
  <si>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</si>
  <si>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</si>
  <si>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</si>
  <si>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</si>
  <si>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</si>
  <si>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</si>
  <si>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</si>
  <si>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</si>
  <si>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</si>
  <si>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</si>
  <si>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</si>
  <si>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</si>
  <si>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</si>
  <si>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</si>
  <si>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</si>
  <si>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</si>
  <si>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</si>
  <si>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</si>
  <si>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</si>
  <si>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</si>
  <si>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</si>
  <si>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</si>
  <si>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</si>
  <si>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</si>
  <si>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</si>
  <si>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</si>
  <si>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</si>
  <si>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</si>
  <si>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</si>
  <si>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</si>
  <si>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</si>
  <si>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</si>
  <si>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</si>
  <si>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</si>
  <si>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</si>
  <si>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</si>
  <si>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</si>
  <si>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</si>
  <si>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</si>
  <si>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</si>
  <si>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</si>
  <si>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</si>
  <si>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</si>
  <si>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</si>
  <si>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</si>
  <si>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</si>
  <si>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</si>
  <si>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</si>
  <si>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</si>
  <si>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</si>
  <si>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</si>
  <si>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</si>
  <si>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</si>
  <si>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</si>
  <si>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</si>
  <si>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</si>
  <si>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</si>
  <si>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</si>
  <si>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</si>
  <si>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</si>
  <si>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</si>
  <si>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</si>
  <si>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</si>
  <si>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</si>
  <si>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</si>
  <si>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</si>
  <si>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</si>
  <si>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</si>
  <si>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</si>
  <si>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</si>
  <si>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</si>
  <si>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</si>
  <si>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</si>
  <si>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</si>
  <si>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</si>
  <si>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</si>
  <si>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</si>
  <si>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</si>
  <si>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</si>
  <si>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</si>
  <si>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</si>
  <si>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</si>
  <si>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</si>
  <si>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</si>
  <si>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</si>
  <si>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</si>
  <si>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</si>
  <si>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</si>
  <si>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</si>
  <si>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</si>
  <si>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</si>
  <si>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</si>
  <si>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</si>
  <si>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</si>
  <si>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</si>
  <si>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</si>
  <si>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</si>
  <si>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</si>
  <si>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</si>
  <si>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</si>
  <si>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</si>
  <si>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</si>
  <si>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</si>
  <si>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</si>
  <si>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</si>
  <si>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</si>
  <si>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</si>
  <si>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</si>
  <si>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</si>
  <si>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</si>
  <si>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</si>
  <si>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</si>
  <si>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</si>
  <si>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</si>
  <si>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</si>
  <si>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</si>
  <si>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</si>
  <si>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</si>
  <si>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</si>
  <si>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</si>
  <si>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</si>
  <si>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</si>
  <si>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</si>
  <si>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</si>
  <si>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</si>
  <si>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</si>
  <si>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</si>
  <si>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</si>
  <si>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</si>
  <si>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</si>
  <si>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</si>
  <si>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</si>
  <si>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</si>
  <si>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</si>
  <si>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</si>
  <si>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</si>
  <si>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</si>
  <si>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</si>
  <si>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</si>
  <si>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</si>
  <si>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</si>
  <si>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</si>
  <si>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</si>
  <si>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</si>
  <si>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</si>
  <si>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</si>
  <si>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</si>
  <si>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</si>
  <si>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</si>
  <si>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</si>
  <si>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</si>
  <si>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</si>
  <si>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</si>
  <si>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</si>
  <si>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</si>
  <si>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</si>
  <si>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</si>
  <si>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</si>
  <si>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</si>
  <si>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</si>
  <si>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</si>
  <si>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</si>
  <si>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</si>
  <si>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</si>
  <si>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</si>
  <si>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</si>
  <si>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</si>
  <si>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</si>
  <si>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</si>
  <si>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</si>
  <si>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</si>
  <si>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</si>
  <si>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</si>
  <si>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</si>
  <si>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</si>
  <si>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</si>
  <si>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</si>
  <si>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</si>
  <si>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</si>
  <si>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</si>
  <si>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</si>
  <si>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</si>
  <si>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</si>
  <si>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</si>
  <si>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</si>
  <si>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</si>
  <si>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</si>
  <si>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</si>
  <si>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</si>
  <si>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</si>
  <si>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</si>
  <si>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</si>
  <si>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</si>
  <si>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</si>
  <si>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</si>
  <si>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</si>
  <si>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</si>
  <si>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</si>
  <si>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</si>
  <si>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</si>
  <si>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</si>
  <si>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</si>
  <si>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</si>
  <si>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</si>
  <si>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</si>
  <si>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</si>
  <si>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</si>
  <si>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</si>
  <si>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</si>
  <si>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</si>
  <si>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</si>
  <si>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</si>
  <si>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</si>
  <si>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</si>
  <si>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</si>
  <si>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</si>
  <si>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</si>
  <si>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</si>
  <si>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</si>
  <si>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</si>
  <si>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</si>
  <si>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</si>
  <si>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</si>
  <si>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</si>
  <si>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</si>
  <si>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</si>
  <si>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</si>
  <si>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</si>
  <si>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</si>
  <si>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</si>
  <si>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</si>
  <si>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</si>
  <si>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</si>
  <si>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</si>
  <si>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</si>
  <si>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</si>
  <si>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</si>
  <si>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</si>
  <si>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</si>
  <si>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</si>
  <si>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</si>
  <si>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</si>
  <si>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</si>
  <si>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</si>
  <si>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</si>
  <si>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</si>
  <si>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</si>
  <si>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</si>
  <si>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</si>
  <si>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</si>
  <si>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</si>
  <si>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</si>
  <si>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</si>
  <si>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</si>
  <si>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</si>
  <si>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</si>
  <si>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</si>
  <si>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</si>
  <si>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</si>
  <si>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</si>
  <si>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</si>
  <si>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</si>
  <si>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</si>
  <si>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</si>
  <si>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</si>
  <si>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</si>
  <si>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</si>
  <si>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</si>
  <si>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</si>
  <si>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</si>
  <si>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</si>
  <si>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</si>
  <si>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</si>
  <si>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</si>
  <si>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</si>
  <si>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</si>
  <si>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</si>
  <si>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</si>
  <si>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</si>
  <si>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</si>
  <si>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</si>
  <si>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</si>
  <si>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</si>
  <si>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</si>
  <si>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</si>
  <si>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</si>
  <si>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</si>
  <si>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</si>
  <si>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</si>
  <si>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</si>
  <si>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</si>
  <si>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</si>
  <si>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</si>
  <si>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</si>
  <si>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</si>
  <si>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</si>
  <si>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</si>
  <si>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</si>
  <si>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</si>
  <si>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</si>
  <si>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</si>
  <si>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</si>
  <si>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</si>
  <si>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</si>
  <si>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</si>
  <si>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</si>
  <si>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</si>
  <si>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</si>
  <si>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</si>
  <si>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</si>
  <si>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</si>
  <si>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</si>
  <si>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</si>
  <si>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</si>
  <si>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</si>
  <si>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</si>
  <si>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</si>
  <si>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</si>
  <si>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</si>
  <si>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</si>
  <si>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</si>
  <si>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</si>
  <si>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</si>
  <si>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</si>
  <si>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</si>
  <si>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</si>
  <si>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</si>
  <si>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</si>
  <si>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</si>
  <si>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</si>
  <si>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</si>
  <si>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</si>
  <si>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</si>
  <si>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</si>
  <si>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</si>
  <si>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</si>
  <si>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</si>
  <si>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</si>
  <si>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</si>
  <si>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</si>
  <si>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</si>
  <si>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</si>
  <si>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</si>
  <si>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</si>
  <si>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</si>
  <si>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</si>
  <si>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</si>
  <si>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</si>
  <si>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</si>
  <si>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</si>
  <si>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</si>
  <si>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</si>
  <si>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</si>
  <si>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</si>
  <si>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</si>
  <si>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</si>
  <si>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</si>
  <si>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</si>
  <si>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</si>
  <si>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</si>
  <si>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</si>
  <si>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</si>
  <si>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</si>
  <si>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</si>
  <si>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</si>
  <si>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</si>
  <si>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</si>
  <si>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</si>
  <si>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</si>
  <si>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</si>
  <si>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</si>
  <si>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</si>
  <si>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</si>
  <si>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</si>
  <si>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</si>
  <si>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</si>
  <si>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</si>
  <si>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</si>
  <si>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</si>
  <si>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</si>
  <si>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</si>
  <si>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</si>
  <si>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</si>
  <si>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</si>
  <si>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</si>
  <si>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</si>
  <si>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</si>
  <si>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</si>
  <si>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</si>
  <si>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</si>
  <si>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</si>
  <si>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</si>
  <si>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</si>
  <si>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</si>
  <si>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</si>
  <si>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</si>
  <si>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</si>
  <si>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</si>
  <si>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</si>
  <si>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</si>
  <si>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</si>
  <si>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</si>
  <si>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</si>
  <si>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</si>
  <si>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</si>
  <si>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</si>
  <si>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</si>
  <si>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</si>
  <si>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</si>
  <si>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</si>
  <si>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</si>
  <si>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</si>
  <si>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</si>
  <si>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</si>
  <si>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</si>
  <si>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</si>
  <si>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</si>
  <si>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</si>
  <si>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</si>
  <si>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</si>
  <si>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</si>
  <si>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</si>
  <si>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</si>
  <si>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</si>
  <si>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</si>
  <si>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</si>
  <si>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</si>
  <si>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</si>
  <si>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</si>
  <si>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</si>
  <si>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</si>
  <si>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</si>
  <si>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</si>
  <si>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</si>
  <si>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</si>
  <si>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</si>
  <si>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</si>
  <si>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</si>
  <si>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</si>
  <si>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</si>
  <si>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</si>
  <si>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</si>
  <si>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</si>
  <si>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</si>
  <si>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</si>
  <si>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</si>
  <si>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</si>
  <si>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</si>
  <si>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</si>
  <si>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</si>
  <si>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</si>
  <si>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</si>
  <si>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</si>
  <si>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</si>
  <si>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</si>
  <si>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</si>
  <si>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</si>
  <si>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</si>
  <si>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</si>
  <si>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</si>
  <si>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</si>
  <si>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</si>
  <si>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</si>
  <si>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</si>
  <si>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</si>
  <si>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</si>
  <si>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</si>
  <si>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</si>
  <si>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</si>
  <si>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</si>
  <si>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</si>
  <si>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</si>
  <si>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</si>
  <si>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</si>
  <si>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</si>
  <si>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</si>
  <si>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</si>
  <si>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</si>
  <si>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</si>
  <si>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</si>
  <si>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</si>
  <si>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</si>
  <si>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</si>
  <si>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</si>
  <si>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</si>
  <si>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</si>
  <si>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</si>
  <si>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</si>
  <si>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</si>
  <si>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</si>
  <si>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</si>
  <si>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</si>
  <si>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</si>
  <si>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</si>
  <si>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</si>
  <si>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</si>
  <si>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</si>
  <si>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</si>
  <si>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</si>
  <si>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</si>
  <si>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</si>
  <si>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</si>
  <si>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</si>
  <si>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</si>
  <si>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</si>
  <si>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</si>
  <si>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</si>
  <si>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</si>
  <si>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</si>
  <si>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</si>
  <si>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</si>
  <si>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</si>
  <si>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</si>
  <si>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</si>
  <si>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</si>
  <si>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</si>
  <si>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</si>
  <si>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</si>
  <si>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</si>
  <si>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</si>
  <si>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</si>
  <si>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</si>
  <si>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</si>
  <si>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</si>
  <si>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</si>
  <si>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</si>
  <si>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</si>
  <si>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</si>
  <si>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</si>
  <si>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</si>
  <si>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</si>
  <si>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</si>
  <si>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</si>
  <si>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</si>
  <si>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</si>
  <si>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</si>
  <si>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</si>
  <si>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</si>
  <si>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</si>
  <si>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</si>
  <si>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</si>
  <si>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</si>
  <si>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</si>
  <si>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</si>
  <si>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</si>
  <si>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</si>
  <si>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</si>
  <si>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</si>
  <si>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</si>
  <si>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</si>
  <si>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</si>
  <si>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</si>
  <si>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</si>
  <si>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</si>
  <si>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</si>
  <si>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</si>
  <si>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</si>
  <si>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</si>
  <si>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</si>
  <si>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</si>
  <si>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</si>
  <si>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</si>
  <si>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</si>
  <si>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</si>
  <si>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</si>
  <si>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</si>
  <si>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</si>
  <si>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</si>
  <si>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</si>
  <si>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</si>
  <si>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</si>
  <si>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</si>
  <si>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</si>
  <si>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</si>
  <si>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</si>
  <si>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</si>
  <si>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</si>
  <si>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</si>
  <si>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</si>
  <si>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</si>
  <si>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</si>
  <si>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</si>
  <si>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</si>
  <si>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</si>
  <si>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</si>
  <si>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</si>
  <si>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</si>
  <si>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</si>
  <si>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</si>
  <si>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</si>
  <si>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</si>
  <si>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</si>
  <si>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</si>
  <si>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</si>
  <si>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</si>
  <si>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</si>
  <si>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</si>
  <si>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</si>
  <si>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</si>
  <si>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</si>
  <si>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</si>
  <si>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</si>
  <si>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</si>
  <si>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</si>
  <si>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</si>
  <si>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</si>
  <si>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</si>
  <si>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</si>
  <si>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</si>
  <si>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</si>
  <si>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</si>
  <si>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</si>
  <si>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</si>
  <si>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</si>
  <si>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</si>
  <si>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</si>
  <si>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</si>
  <si>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</si>
  <si>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</si>
  <si>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</si>
  <si>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</si>
  <si>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</si>
  <si>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</si>
  <si>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</si>
  <si>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</si>
  <si>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</si>
  <si>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</si>
  <si>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</si>
  <si>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</si>
  <si>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</si>
  <si>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</si>
  <si>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</si>
  <si>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</si>
  <si>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</si>
  <si>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</si>
  <si>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</si>
  <si>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</si>
  <si>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</si>
  <si>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</si>
  <si>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</si>
  <si>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</si>
  <si>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</si>
  <si>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</si>
  <si>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</si>
  <si>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</si>
  <si>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</si>
  <si>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</si>
  <si>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</si>
  <si>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</si>
  <si>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</si>
  <si>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</si>
  <si>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</si>
  <si>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</si>
  <si>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</si>
  <si>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</si>
  <si>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</si>
  <si>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</si>
  <si>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</si>
  <si>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</si>
  <si>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</si>
  <si>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</si>
  <si>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</si>
  <si>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</si>
  <si>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</si>
  <si>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</si>
  <si>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</si>
  <si>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</si>
  <si>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</si>
  <si>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</si>
  <si>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</si>
  <si>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</si>
  <si>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</si>
  <si>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</si>
  <si>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</si>
  <si>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</si>
  <si>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</si>
  <si>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</si>
  <si>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</si>
  <si>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</si>
  <si>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</si>
  <si>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</si>
  <si>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</si>
  <si>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</si>
  <si>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</si>
  <si>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</si>
  <si>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</si>
  <si>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</si>
  <si>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</si>
  <si>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</si>
  <si>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</si>
  <si>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</si>
  <si>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</si>
  <si>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</si>
  <si>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</si>
  <si>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</si>
  <si>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</si>
  <si>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</si>
  <si>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</si>
  <si>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</si>
  <si>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</si>
  <si>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</si>
  <si>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</si>
  <si>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</si>
  <si>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</si>
  <si>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</si>
  <si>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</si>
  <si>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</si>
  <si>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</si>
  <si>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</si>
  <si>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</si>
  <si>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</si>
  <si>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</si>
  <si>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</si>
  <si>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</si>
  <si>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</si>
  <si>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</si>
  <si>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</si>
  <si>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</si>
  <si>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</si>
  <si>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</si>
  <si>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</si>
  <si>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</si>
  <si>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</si>
  <si>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</si>
  <si>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</si>
  <si>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</si>
  <si>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</si>
  <si>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</si>
  <si>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</si>
  <si>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</si>
  <si>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</si>
  <si>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</si>
  <si>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</si>
  <si>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</si>
  <si>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</si>
  <si>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</si>
  <si>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</si>
  <si>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</si>
  <si>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</si>
  <si>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</si>
  <si>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</si>
  <si>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</si>
  <si>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</si>
  <si>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</si>
  <si>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</si>
  <si>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</si>
  <si>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</si>
  <si>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</si>
  <si>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</si>
  <si>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</si>
  <si>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</si>
  <si>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</si>
  <si>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</si>
  <si>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</si>
  <si>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</si>
  <si>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</si>
  <si>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</si>
  <si>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</si>
  <si>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</si>
  <si>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</si>
  <si>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</si>
  <si>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</si>
  <si>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</si>
  <si>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</si>
  <si>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</si>
  <si>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</si>
  <si>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</si>
  <si>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</si>
  <si>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</si>
  <si>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</si>
  <si>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</si>
  <si>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</si>
  <si>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</si>
  <si>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</si>
  <si>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</si>
  <si>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</si>
  <si>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</si>
  <si>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</si>
  <si>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</si>
  <si>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</si>
  <si>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</si>
  <si>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</si>
  <si>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</si>
  <si>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</si>
  <si>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</si>
  <si>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</si>
  <si>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</si>
  <si>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</si>
  <si>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</si>
  <si>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</si>
  <si>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</si>
  <si>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</si>
  <si>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</si>
  <si>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</si>
  <si>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</si>
  <si>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</si>
  <si>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</si>
  <si>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</si>
  <si>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</si>
  <si>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</si>
  <si>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</si>
  <si>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</si>
  <si>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</si>
  <si>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</si>
  <si>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</si>
  <si>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</si>
  <si>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</si>
  <si>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</si>
  <si>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</si>
  <si>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</si>
  <si>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</si>
  <si>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</si>
  <si>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</si>
  <si>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</si>
  <si>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</si>
  <si>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</si>
  <si>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</si>
  <si>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</si>
  <si>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</si>
  <si>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</si>
  <si>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</si>
  <si>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</si>
  <si>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</si>
  <si>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</si>
  <si>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</si>
  <si>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</si>
  <si>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</si>
  <si>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</si>
  <si>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</si>
  <si>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</si>
  <si>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</si>
  <si>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</si>
  <si>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</si>
  <si>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</si>
  <si>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</si>
  <si>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</si>
  <si>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</si>
  <si>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</si>
  <si>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</si>
  <si>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</si>
  <si>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</si>
  <si>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</si>
  <si>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</si>
  <si>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</si>
  <si>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</si>
  <si>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</si>
  <si>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</si>
  <si>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</si>
  <si>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</si>
  <si>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</si>
  <si>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</si>
  <si>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</si>
  <si>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</si>
  <si>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</si>
  <si>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</si>
  <si>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</si>
  <si>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</si>
  <si>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</si>
  <si>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</si>
  <si>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</si>
  <si>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</si>
  <si>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</si>
  <si>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</si>
  <si>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</si>
  <si>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</si>
  <si>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</si>
  <si>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</si>
  <si>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</si>
  <si>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</si>
  <si>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</si>
  <si>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</si>
  <si>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</si>
  <si>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</si>
  <si>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</si>
  <si>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</si>
  <si>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</si>
  <si>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</si>
  <si>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</si>
  <si>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</si>
  <si>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</si>
  <si>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</si>
  <si>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</si>
  <si>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</si>
  <si>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</si>
  <si>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</si>
  <si>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</si>
  <si>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</si>
  <si>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</si>
  <si>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</si>
  <si>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</si>
  <si>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</si>
  <si>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</si>
  <si>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</si>
  <si>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</si>
  <si>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</si>
  <si>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</si>
  <si>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</si>
  <si>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</si>
  <si>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</si>
  <si>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</si>
  <si>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</si>
  <si>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</si>
  <si>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</si>
  <si>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</si>
  <si>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</si>
  <si>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</si>
  <si>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</si>
  <si>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</si>
  <si>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</si>
  <si>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</si>
  <si>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</si>
  <si>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</si>
  <si>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</si>
  <si>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</si>
  <si>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</si>
  <si>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</si>
  <si>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</si>
  <si>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</si>
  <si>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</si>
  <si>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</si>
  <si>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</si>
  <si>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</si>
  <si>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</si>
  <si>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</si>
  <si>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</si>
  <si>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</si>
  <si>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</si>
  <si>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</si>
  <si>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</si>
  <si>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</si>
  <si>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</si>
  <si>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</si>
  <si>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</si>
  <si>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</si>
  <si>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</si>
  <si>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</si>
  <si>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</si>
  <si>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</si>
  <si>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</si>
  <si>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</si>
  <si>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</si>
  <si>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</si>
  <si>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</si>
  <si>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</si>
  <si>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</si>
  <si>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</si>
  <si>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</si>
  <si>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</si>
  <si>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</si>
  <si>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</si>
  <si>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</si>
  <si>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</si>
  <si>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</si>
  <si>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</si>
  <si>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</si>
  <si>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</si>
  <si>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</si>
  <si>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</si>
  <si>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</si>
  <si>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</si>
  <si>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</si>
  <si>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</si>
  <si>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</si>
  <si>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</si>
  <si>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</si>
  <si>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</si>
  <si>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</si>
  <si>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</si>
  <si>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</si>
  <si>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</si>
  <si>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</si>
  <si>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</si>
  <si>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</si>
  <si>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</si>
  <si>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</si>
  <si>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</si>
  <si>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</si>
  <si>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</si>
  <si>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</si>
  <si>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</si>
  <si>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</si>
  <si>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</si>
  <si>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</si>
  <si>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</si>
  <si>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</si>
  <si>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</si>
  <si>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</si>
  <si>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</si>
  <si>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</si>
  <si>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</si>
  <si>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</si>
  <si>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</si>
  <si>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</si>
  <si>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</si>
  <si>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</si>
  <si>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</si>
  <si>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</si>
  <si>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</si>
  <si>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</si>
  <si>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</si>
  <si>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</si>
  <si>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</si>
  <si>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</si>
  <si>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</si>
  <si>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</si>
  <si>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</si>
  <si>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</si>
  <si>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</si>
  <si>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</si>
  <si>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</si>
  <si>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</si>
  <si>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</si>
  <si>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</si>
  <si>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</si>
  <si>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</si>
  <si>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</si>
  <si>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</si>
  <si>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</si>
  <si>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</si>
  <si>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</si>
  <si>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</si>
  <si>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</si>
  <si>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</si>
  <si>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</si>
  <si>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</si>
  <si>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</si>
  <si>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</si>
  <si>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</si>
  <si>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</si>
  <si>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</si>
  <si>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</si>
  <si>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</si>
  <si>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</si>
  <si>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</si>
  <si>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</si>
  <si>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</si>
  <si>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</si>
  <si>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</si>
  <si>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</si>
  <si>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</si>
  <si>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</si>
  <si>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</si>
  <si>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</si>
  <si>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</si>
  <si>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</si>
  <si>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</si>
  <si>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</si>
  <si>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</si>
  <si>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</si>
  <si>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</si>
  <si>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</si>
  <si>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</si>
  <si>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</si>
  <si>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</si>
  <si>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</si>
  <si>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</si>
  <si>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</si>
  <si>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</si>
  <si>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</si>
  <si>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</si>
  <si>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</si>
  <si>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</si>
  <si>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</si>
  <si>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</si>
  <si>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</si>
  <si>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</si>
  <si>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</si>
  <si>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</si>
  <si>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</si>
  <si>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</si>
  <si>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</si>
  <si>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</si>
  <si>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</si>
  <si>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</si>
  <si>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</si>
  <si>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</si>
  <si>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</si>
  <si>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</si>
  <si>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</si>
  <si>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</si>
  <si>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</si>
  <si>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</si>
  <si>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</si>
  <si>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</si>
  <si>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</si>
  <si>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</si>
  <si>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</si>
  <si>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</si>
  <si>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</si>
  <si>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</si>
  <si>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</si>
  <si>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</si>
  <si>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</si>
  <si>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</si>
  <si>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</si>
  <si>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</si>
  <si>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</si>
  <si>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</si>
  <si>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</si>
  <si>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</si>
  <si>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</si>
  <si>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</si>
  <si>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</si>
  <si>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</si>
  <si>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</si>
  <si>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</si>
  <si>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</si>
  <si>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</si>
  <si>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</si>
  <si>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</si>
  <si>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</si>
  <si>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</si>
  <si>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</si>
  <si>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</si>
  <si>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</si>
  <si>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</si>
  <si>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</si>
  <si>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</si>
  <si>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</si>
  <si>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</si>
  <si>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</si>
  <si>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</si>
  <si>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</si>
  <si>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</si>
  <si>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</si>
  <si>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</si>
  <si>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</si>
  <si>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</si>
  <si>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</si>
  <si>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</si>
  <si>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</si>
  <si>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</si>
  <si>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</si>
  <si>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</si>
  <si>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</si>
  <si>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</si>
  <si>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</si>
  <si>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</si>
  <si>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</si>
  <si>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</si>
  <si>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</si>
  <si>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</si>
  <si>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</si>
  <si>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</si>
  <si>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</si>
  <si>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</si>
  <si>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</si>
  <si>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</si>
  <si>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</si>
  <si>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</si>
  <si>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</si>
  <si>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</si>
  <si>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</si>
  <si>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</si>
  <si>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</si>
  <si>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</si>
  <si>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</si>
  <si>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</si>
  <si>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</si>
  <si>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</si>
  <si>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</si>
  <si>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</si>
  <si>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</si>
  <si>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</si>
  <si>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</si>
  <si>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</si>
  <si>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</si>
  <si>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</si>
  <si>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</si>
  <si>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</si>
  <si>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</si>
  <si>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</si>
  <si>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</si>
  <si>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</si>
  <si>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</si>
  <si>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</si>
  <si>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</si>
  <si>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</si>
  <si>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</si>
  <si>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</si>
  <si>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</si>
  <si>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</si>
  <si>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</si>
  <si>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</si>
  <si>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</si>
  <si>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</si>
  <si>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</si>
  <si>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</si>
  <si>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</si>
  <si>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</si>
  <si>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</si>
  <si>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</si>
  <si>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</si>
  <si>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</si>
  <si>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</si>
  <si>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</si>
  <si>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</si>
  <si>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</si>
  <si>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</si>
  <si>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</si>
  <si>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</si>
  <si>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</si>
  <si>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</si>
  <si>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</si>
  <si>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</si>
  <si>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</si>
  <si>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</si>
  <si>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</si>
  <si>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</si>
  <si>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</si>
  <si>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</si>
  <si>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</si>
  <si>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</si>
  <si>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</si>
  <si>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</si>
  <si>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</si>
  <si>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</si>
  <si>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</si>
  <si>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</si>
  <si>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</si>
  <si>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</si>
  <si>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</si>
  <si>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</si>
  <si>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</si>
  <si>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</si>
  <si>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</si>
  <si>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</si>
  <si>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</si>
  <si>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</si>
  <si>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</si>
  <si>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</si>
  <si>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</si>
  <si>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</si>
  <si>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</si>
  <si>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</si>
  <si>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</si>
  <si>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</si>
  <si>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</si>
  <si>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</si>
  <si>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</si>
  <si>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</si>
  <si>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</si>
  <si>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</si>
  <si>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</si>
  <si>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</si>
  <si>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</si>
  <si>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</si>
  <si>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</si>
  <si>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</si>
  <si>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</si>
  <si>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</si>
  <si>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</si>
  <si>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</si>
  <si>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</si>
  <si>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</si>
  <si>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</si>
  <si>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</si>
  <si>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</si>
  <si>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</si>
  <si>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</si>
  <si>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</si>
  <si>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</si>
  <si>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</si>
  <si>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</si>
  <si>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</si>
  <si>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</si>
  <si>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</si>
  <si>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</si>
  <si>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</si>
  <si>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</si>
  <si>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</si>
  <si>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</si>
  <si>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</si>
  <si>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</si>
  <si>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</si>
  <si>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</si>
  <si>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</si>
  <si>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</si>
  <si>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</si>
  <si>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</si>
  <si>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</si>
  <si>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</si>
  <si>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</si>
  <si>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</si>
  <si>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</si>
  <si>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</si>
  <si>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</si>
  <si>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</si>
  <si>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</si>
  <si>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</si>
  <si>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</si>
  <si>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</si>
  <si>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</si>
  <si>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</si>
  <si>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</si>
  <si>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</si>
  <si>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</si>
  <si>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</si>
  <si>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</si>
  <si>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</si>
  <si>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</si>
  <si>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</si>
  <si>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</si>
  <si>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</si>
  <si>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</si>
  <si>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</si>
  <si>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</si>
  <si>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</si>
  <si>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</si>
  <si>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</si>
  <si>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</si>
  <si>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</si>
  <si>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</si>
  <si>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</si>
  <si>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</si>
  <si>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</si>
  <si>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</si>
  <si>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</si>
  <si>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</si>
  <si>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</si>
  <si>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</si>
  <si>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</si>
  <si>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</si>
  <si>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</si>
  <si>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</si>
  <si>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</si>
  <si>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</si>
  <si>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</si>
  <si>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</si>
  <si>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</si>
  <si>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</si>
  <si>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</si>
  <si>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</si>
  <si>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</si>
  <si>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</si>
  <si>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</si>
  <si>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</si>
  <si>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</si>
  <si>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</si>
  <si>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</si>
  <si>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</si>
  <si>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</si>
  <si>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</si>
  <si>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</si>
  <si>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</si>
  <si>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</si>
  <si>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</si>
  <si>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</si>
  <si>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</si>
  <si>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</si>
  <si>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</si>
  <si>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</si>
  <si>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</si>
  <si>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</si>
  <si>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</si>
  <si>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</si>
  <si>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</si>
  <si>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</si>
  <si>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</si>
  <si>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</si>
  <si>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</si>
  <si>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</si>
  <si>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</si>
  <si>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</si>
  <si>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</si>
  <si>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</si>
  <si>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</si>
  <si>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</si>
  <si>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</si>
  <si>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</si>
  <si>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</si>
  <si>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</si>
  <si>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</si>
  <si>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</si>
  <si>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</si>
  <si>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</si>
  <si>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</si>
  <si>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</si>
  <si>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</si>
  <si>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</si>
  <si>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</si>
  <si>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</si>
  <si>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</si>
  <si>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</si>
  <si>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</si>
  <si>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</si>
  <si>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</si>
  <si>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</si>
  <si>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</si>
  <si>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</si>
  <si>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</si>
  <si>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</si>
  <si>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</si>
  <si>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</si>
  <si>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</si>
  <si>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</si>
  <si>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</si>
  <si>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</si>
  <si>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</si>
  <si>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</si>
  <si>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</si>
  <si>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</si>
  <si>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</si>
  <si>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</si>
  <si>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</si>
  <si>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</si>
  <si>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</si>
  <si>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</si>
  <si>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</si>
  <si>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</si>
  <si>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</si>
  <si>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</si>
  <si>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</si>
  <si>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</si>
  <si>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</si>
  <si>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</si>
  <si>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</si>
  <si>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</si>
  <si>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</si>
  <si>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</si>
  <si>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</si>
  <si>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</si>
  <si>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</si>
  <si>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</si>
  <si>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</si>
  <si>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</si>
  <si>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</si>
  <si>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</si>
  <si>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</si>
  <si>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</si>
  <si>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</si>
  <si>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</si>
  <si>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</si>
  <si>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</si>
  <si>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</si>
  <si>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</si>
  <si>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</si>
  <si>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</si>
  <si>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</si>
  <si>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</si>
  <si>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</si>
  <si>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</si>
  <si>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</si>
  <si>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</si>
  <si>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</si>
  <si>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</si>
  <si>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</si>
  <si>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</si>
  <si>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</si>
  <si>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</si>
  <si>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</si>
  <si>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</si>
  <si>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</si>
  <si>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</si>
  <si>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</si>
  <si>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</si>
  <si>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</si>
  <si>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</si>
  <si>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</si>
  <si>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</si>
  <si>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</si>
  <si>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</si>
  <si>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</si>
  <si>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</si>
  <si>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</si>
  <si>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</si>
  <si>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</si>
  <si>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</si>
  <si>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</si>
  <si>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</si>
  <si>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</si>
  <si>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</si>
  <si>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</si>
  <si>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</si>
  <si>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</si>
  <si>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</si>
  <si>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</si>
  <si>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</si>
  <si>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</si>
  <si>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</si>
  <si>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</si>
  <si>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</si>
  <si>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</si>
  <si>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</si>
  <si>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</si>
  <si>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</si>
  <si>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</si>
  <si>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</si>
  <si>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</si>
  <si>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</si>
  <si>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</si>
  <si>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</si>
  <si>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</si>
  <si>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</si>
  <si>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</si>
  <si>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</si>
  <si>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</si>
  <si>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</si>
  <si>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</si>
  <si>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</si>
  <si>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</si>
  <si>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</si>
  <si>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</si>
  <si>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</si>
  <si>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</si>
  <si>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</si>
  <si>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</si>
  <si>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</si>
  <si>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</si>
  <si>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</si>
  <si>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</si>
  <si>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</si>
  <si>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</si>
  <si>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</si>
  <si>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</si>
  <si>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</si>
  <si>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</si>
  <si>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</si>
  <si>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</si>
  <si>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</si>
  <si>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</si>
  <si>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</si>
  <si>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</si>
  <si>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</si>
  <si>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</si>
  <si>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</si>
  <si>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</si>
  <si>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</si>
  <si>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</si>
  <si>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</si>
  <si>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</si>
  <si>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</si>
  <si>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</si>
  <si>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</si>
  <si>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</si>
  <si>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</si>
  <si>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</si>
  <si>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</si>
  <si>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</si>
  <si>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</si>
  <si>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</si>
  <si>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</si>
  <si>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</si>
  <si>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</si>
  <si>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</si>
  <si>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</si>
  <si>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</si>
  <si>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</si>
  <si>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</si>
  <si>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</si>
  <si>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</si>
  <si>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</si>
  <si>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</si>
  <si>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</si>
  <si>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</si>
  <si>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</si>
  <si>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</si>
  <si>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</si>
  <si>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</si>
  <si>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</si>
  <si>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</si>
  <si>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</si>
  <si>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</si>
  <si>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</si>
  <si>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</si>
  <si>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</si>
  <si>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</si>
  <si>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</si>
  <si>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</si>
  <si>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</si>
  <si>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</si>
  <si>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</si>
  <si>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</si>
  <si>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</si>
  <si>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</si>
  <si>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</si>
  <si>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</si>
  <si>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</si>
  <si>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</si>
  <si>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</si>
  <si>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</si>
  <si>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</si>
  <si>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</si>
  <si>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</si>
  <si>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</si>
  <si>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</si>
  <si>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</si>
  <si>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</si>
  <si>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</si>
  <si>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</si>
  <si>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</si>
  <si>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</si>
  <si>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</si>
  <si>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</si>
  <si>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</si>
  <si>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</si>
  <si>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</si>
  <si>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</si>
  <si>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</si>
  <si>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</si>
  <si>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</si>
  <si>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</si>
  <si>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</si>
  <si>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</si>
  <si>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</si>
  <si>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</si>
  <si>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</si>
  <si>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</si>
  <si>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</si>
  <si>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</si>
  <si>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</si>
  <si>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</si>
  <si>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</si>
  <si>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</si>
  <si>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</si>
  <si>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</si>
  <si>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</si>
  <si>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</si>
  <si>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</si>
  <si>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</si>
  <si>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</si>
  <si>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</si>
  <si>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</si>
  <si>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</si>
  <si>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</si>
  <si>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</si>
  <si>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</si>
  <si>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</si>
  <si>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</si>
  <si>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</si>
  <si>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</si>
  <si>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</si>
  <si>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</si>
  <si>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</si>
  <si>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</si>
  <si>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</si>
  <si>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</si>
  <si>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</si>
  <si>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</si>
  <si>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</si>
  <si>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</si>
  <si>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</si>
  <si>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</si>
  <si>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</si>
  <si>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</si>
  <si>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</si>
  <si>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</si>
  <si>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</si>
  <si>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</si>
  <si>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</si>
  <si>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</si>
  <si>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</si>
  <si>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</si>
  <si>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</si>
  <si>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</si>
  <si>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</si>
  <si>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</si>
  <si>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</si>
  <si>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</si>
  <si>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</si>
  <si>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</si>
  <si>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</si>
  <si>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</si>
  <si>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</si>
  <si>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</si>
  <si>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</si>
  <si>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</si>
  <si>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</si>
  <si>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</si>
  <si>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</si>
  <si>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</si>
  <si>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</si>
  <si>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</si>
  <si>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</si>
  <si>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</si>
  <si>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</si>
  <si>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</si>
  <si>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</si>
  <si>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</si>
  <si>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</si>
  <si>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</si>
  <si>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</si>
  <si>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</si>
  <si>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</si>
  <si>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</si>
  <si>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</si>
  <si>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</si>
  <si>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</si>
  <si>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</si>
  <si>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</si>
  <si>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</si>
  <si>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</si>
  <si>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</si>
  <si>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</si>
  <si>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</si>
  <si>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</si>
  <si>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</si>
  <si>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</si>
  <si>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</si>
  <si>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</si>
  <si>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</si>
  <si>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</si>
  <si>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</si>
  <si>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</si>
  <si>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</si>
  <si>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</si>
  <si>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</si>
  <si>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</si>
  <si>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</si>
  <si>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</si>
  <si>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</si>
  <si>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</si>
  <si>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</si>
  <si>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</si>
  <si>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</si>
  <si>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</si>
  <si>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</si>
  <si>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</si>
  <si>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</si>
  <si>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</si>
  <si>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</si>
  <si>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</si>
  <si>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</si>
  <si>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</si>
  <si>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</si>
  <si>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</si>
  <si>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</si>
  <si>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</si>
  <si>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</si>
  <si>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</si>
  <si>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</si>
  <si>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</si>
  <si>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</si>
  <si>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</si>
  <si>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</si>
  <si>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</si>
  <si>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</si>
  <si>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</si>
  <si>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</si>
  <si>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</si>
  <si>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</si>
  <si>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</si>
  <si>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</si>
  <si>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</si>
  <si>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</si>
  <si>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</si>
  <si>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</si>
  <si>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</si>
  <si>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</si>
  <si>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</si>
  <si>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</si>
  <si>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</si>
  <si>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</si>
  <si>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</si>
  <si>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</si>
  <si>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</si>
  <si>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</si>
  <si>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</si>
  <si>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</si>
  <si>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</si>
  <si>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</si>
  <si>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</si>
  <si>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</si>
  <si>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</si>
  <si>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</si>
  <si>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</si>
  <si>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</si>
  <si>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</si>
  <si>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</si>
  <si>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</si>
  <si>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</si>
  <si>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</si>
  <si>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</si>
  <si>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</si>
  <si>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</si>
  <si>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</si>
  <si>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</si>
  <si>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</si>
  <si>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</si>
  <si>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</si>
  <si>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</si>
  <si>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</si>
  <si>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</si>
  <si>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</si>
  <si>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</si>
  <si>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</si>
  <si>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</si>
  <si>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</si>
  <si>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</si>
  <si>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</si>
  <si>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</si>
  <si>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</si>
  <si>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</si>
  <si>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</si>
  <si>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</si>
  <si>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</si>
  <si>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</si>
  <si>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</si>
  <si>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</si>
  <si>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</si>
  <si>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</si>
  <si>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</si>
  <si>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</si>
  <si>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</si>
  <si>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</si>
  <si>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</si>
  <si>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</si>
  <si>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</si>
  <si>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</si>
  <si>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</si>
  <si>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</si>
  <si>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</si>
  <si>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</si>
  <si>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</si>
  <si>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</si>
  <si>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</si>
  <si>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</si>
  <si>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</si>
  <si>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</si>
  <si>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</si>
  <si>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</si>
  <si>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</si>
  <si>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</si>
  <si>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</si>
  <si>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</si>
  <si>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</si>
  <si>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</si>
  <si>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</si>
  <si>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</si>
  <si>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</si>
  <si>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</si>
  <si>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</si>
  <si>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</si>
  <si>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</si>
  <si>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</si>
  <si>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</si>
  <si>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</si>
  <si>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</si>
  <si>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</si>
  <si>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</si>
  <si>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</si>
  <si>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</si>
  <si>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</si>
  <si>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</si>
  <si>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</si>
  <si>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</si>
  <si>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</si>
  <si>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</si>
  <si>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</si>
  <si>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</si>
  <si>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</si>
  <si>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</si>
  <si>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</si>
  <si>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</si>
  <si>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</si>
  <si>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</si>
  <si>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</si>
  <si>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</si>
  <si>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</si>
  <si>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</si>
  <si>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</si>
  <si>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</si>
  <si>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</si>
  <si>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</si>
  <si>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</si>
  <si>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</si>
  <si>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</si>
  <si>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</si>
  <si>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</si>
  <si>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</si>
  <si>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</si>
  <si>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</si>
  <si>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</si>
  <si>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</si>
  <si>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</si>
  <si>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</si>
  <si>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</si>
  <si>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</si>
  <si>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</si>
  <si>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</si>
  <si>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</si>
  <si>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</si>
  <si>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</si>
  <si>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</si>
  <si>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</si>
  <si>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</si>
  <si>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</si>
  <si>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</si>
  <si>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</si>
  <si>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</si>
  <si>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</si>
  <si>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</si>
  <si>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</si>
  <si>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</si>
  <si>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</si>
  <si>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</si>
  <si>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</si>
  <si>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</si>
  <si>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</si>
  <si>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</si>
  <si>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</si>
  <si>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</si>
  <si>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</si>
  <si>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</si>
  <si>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</si>
  <si>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</si>
  <si>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</si>
  <si>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</si>
  <si>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</si>
  <si>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</si>
  <si>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</si>
  <si>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</si>
  <si>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</si>
  <si>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</si>
  <si>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</si>
  <si>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</si>
  <si>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</si>
  <si>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</si>
  <si>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</si>
  <si>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</si>
  <si>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</si>
  <si>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</si>
  <si>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</si>
  <si>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</si>
  <si>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</si>
  <si>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</si>
  <si>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</si>
  <si>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</si>
  <si>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</si>
  <si>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</si>
  <si>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</si>
  <si>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</si>
  <si>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</si>
  <si>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</si>
  <si>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</si>
  <si>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</si>
  <si>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</si>
  <si>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</si>
  <si>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</si>
  <si>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</si>
  <si>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</si>
  <si>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</si>
  <si>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</si>
  <si>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</si>
  <si>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</si>
  <si>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</si>
  <si>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</si>
  <si>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</si>
  <si>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</si>
  <si>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</si>
  <si>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</si>
  <si>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</si>
  <si>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</si>
  <si>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</si>
  <si>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</si>
  <si>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</si>
  <si>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</si>
  <si>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</si>
  <si>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</si>
  <si>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</si>
  <si>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</si>
  <si>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</si>
  <si>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</si>
  <si>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</si>
  <si>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</si>
  <si>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</si>
  <si>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</si>
  <si>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</si>
  <si>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</si>
  <si>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</si>
  <si>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</si>
  <si>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</si>
  <si>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</si>
  <si>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</si>
  <si>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</si>
  <si>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</si>
  <si>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</si>
  <si>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</si>
  <si>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</si>
  <si>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</si>
  <si>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</si>
  <si>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</si>
  <si>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</si>
  <si>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</si>
  <si>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</si>
  <si>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</si>
  <si>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</si>
  <si>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</si>
  <si>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</si>
  <si>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</si>
  <si>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</si>
  <si>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</si>
  <si>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</si>
  <si>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</si>
  <si>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</si>
  <si>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</si>
  <si>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</si>
  <si>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</si>
  <si>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</si>
  <si>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</si>
  <si>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</si>
  <si>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</si>
  <si>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</si>
  <si>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</si>
  <si>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</si>
  <si>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</si>
  <si>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</si>
  <si>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</si>
  <si>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</si>
  <si>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</si>
  <si>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</si>
  <si>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</si>
  <si>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</si>
  <si>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</si>
  <si>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</si>
  <si>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</si>
  <si>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</si>
  <si>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</si>
  <si>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</si>
  <si>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</si>
  <si>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</si>
  <si>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</si>
  <si>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</si>
  <si>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</si>
  <si>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</si>
  <si>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</si>
  <si>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</si>
  <si>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</si>
  <si>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</si>
  <si>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</si>
  <si>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</si>
  <si>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</si>
  <si>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</si>
  <si>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</si>
  <si>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</si>
  <si>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</si>
  <si>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</si>
  <si>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</si>
  <si>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</si>
  <si>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</si>
  <si>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</si>
  <si>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</si>
  <si>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</si>
  <si>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</si>
  <si>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</si>
  <si>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</si>
  <si>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</si>
  <si>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</si>
  <si>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</si>
  <si>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</si>
  <si>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</si>
  <si>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</si>
  <si>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</si>
  <si>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</si>
  <si>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</si>
  <si>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</si>
  <si>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</si>
  <si>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</si>
  <si>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</si>
  <si>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</si>
  <si>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</si>
  <si>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</si>
  <si>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</si>
  <si>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</si>
  <si>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</si>
  <si>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</si>
  <si>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</si>
  <si>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</si>
  <si>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</si>
  <si>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</si>
  <si>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</si>
  <si>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</si>
  <si>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</si>
  <si>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</si>
  <si>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</si>
  <si>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</si>
  <si>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</si>
  <si>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</si>
  <si>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</si>
  <si>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</si>
  <si>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</si>
  <si>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</si>
  <si>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</si>
  <si>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</si>
  <si>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</si>
  <si>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</si>
  <si>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</si>
  <si>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</si>
  <si>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</si>
  <si>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</si>
  <si>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</si>
  <si>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</si>
  <si>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</si>
  <si>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</si>
  <si>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</si>
  <si>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</si>
  <si>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</si>
  <si>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</si>
  <si>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</si>
  <si>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</si>
  <si>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</si>
  <si>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</si>
  <si>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</si>
  <si>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</si>
  <si>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</si>
  <si>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</si>
  <si>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</si>
  <si>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</si>
  <si>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</si>
  <si>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</si>
  <si>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</si>
  <si>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</si>
  <si>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</si>
  <si>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</si>
  <si>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</si>
  <si>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</si>
  <si>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</si>
  <si>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</si>
  <si>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</si>
  <si>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</si>
  <si>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</si>
  <si>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</si>
  <si>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</si>
  <si>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</si>
  <si>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</si>
  <si>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</si>
  <si>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</si>
  <si>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</si>
  <si>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</si>
  <si>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</si>
  <si>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</si>
  <si>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</si>
  <si>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</si>
  <si>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</si>
  <si>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</si>
  <si>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</si>
  <si>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</si>
  <si>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</si>
  <si>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</si>
  <si>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</si>
  <si>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</si>
  <si>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</si>
  <si>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</si>
  <si>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</si>
  <si>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</si>
  <si>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</si>
  <si>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</si>
  <si>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</si>
  <si>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</si>
  <si>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</si>
  <si>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</si>
  <si>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</si>
  <si>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</si>
  <si>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</si>
  <si>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</si>
  <si>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</si>
  <si>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</si>
  <si>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</si>
  <si>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</si>
  <si>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</si>
  <si>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</si>
  <si>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</si>
  <si>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</si>
  <si>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</si>
  <si>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</si>
  <si>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</si>
  <si>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</si>
  <si>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</si>
  <si>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</si>
  <si>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</si>
  <si>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</si>
  <si>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</si>
  <si>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</si>
  <si>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</si>
  <si>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</si>
  <si>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</si>
  <si>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</si>
  <si>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</si>
  <si>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</si>
  <si>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</si>
  <si>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</si>
  <si>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</si>
  <si>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</si>
  <si>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</si>
  <si>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</si>
  <si>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</si>
  <si>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</si>
  <si>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</si>
  <si>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</si>
  <si>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</si>
  <si>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</si>
  <si>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</si>
  <si>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</si>
  <si>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</si>
  <si>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</si>
  <si>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</si>
  <si>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</si>
  <si>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</si>
  <si>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</si>
  <si>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</si>
  <si>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</si>
  <si>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</si>
  <si>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</si>
  <si>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</si>
  <si>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</si>
  <si>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</si>
  <si>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</si>
  <si>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</si>
  <si>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</si>
  <si>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</si>
  <si>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</si>
  <si>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</si>
  <si>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</si>
  <si>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</si>
  <si>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</si>
  <si>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</si>
  <si>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</si>
  <si>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</si>
  <si>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</si>
  <si>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</si>
  <si>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</si>
  <si>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</si>
  <si>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</si>
  <si>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</si>
  <si>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</si>
  <si>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</si>
  <si>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</si>
  <si>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</si>
  <si>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</si>
  <si>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</si>
  <si>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</si>
  <si>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</si>
  <si>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</si>
  <si>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</si>
  <si>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</si>
  <si>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</si>
  <si>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</si>
  <si>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</si>
  <si>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</si>
  <si>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</si>
  <si>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</si>
  <si>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</si>
  <si>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</si>
  <si>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</si>
  <si>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</si>
  <si>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</si>
  <si>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</si>
  <si>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</si>
  <si>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</si>
  <si>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</si>
  <si>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</si>
  <si>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</si>
  <si>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</si>
  <si>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</si>
  <si>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</si>
  <si>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</si>
  <si>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</si>
  <si>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</si>
  <si>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</si>
  <si>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</si>
  <si>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</si>
  <si>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</si>
  <si>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</si>
  <si>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</si>
  <si>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</si>
  <si>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</si>
  <si>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</si>
  <si>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</si>
  <si>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</si>
  <si>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</si>
  <si>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</si>
  <si>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</si>
  <si>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</si>
  <si>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</si>
  <si>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</si>
  <si>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</si>
  <si>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</si>
  <si>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</si>
  <si>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</si>
  <si>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</si>
  <si>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</si>
  <si>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</si>
  <si>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</si>
  <si>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</si>
  <si>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</si>
  <si>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</si>
  <si>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</si>
  <si>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</si>
  <si>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</si>
  <si>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</si>
  <si>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</si>
  <si>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</si>
  <si>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</si>
  <si>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</si>
  <si>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</si>
  <si>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</si>
  <si>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</si>
  <si>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</si>
  <si>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</si>
  <si>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</si>
  <si>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</si>
  <si>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</si>
  <si>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</si>
  <si>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</si>
  <si>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</si>
  <si>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</si>
  <si>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</si>
  <si>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</si>
  <si>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</si>
  <si>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</si>
  <si>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</si>
  <si>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</si>
  <si>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</si>
  <si>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</si>
  <si>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</si>
  <si>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</si>
  <si>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</si>
  <si>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</si>
  <si>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</si>
  <si>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</si>
  <si>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</si>
  <si>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</si>
  <si>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</si>
  <si>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</si>
  <si>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</si>
  <si>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</si>
  <si>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</si>
  <si>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</si>
  <si>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</si>
  <si>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</si>
  <si>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</si>
  <si>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</si>
  <si>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</si>
  <si>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</si>
  <si>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</si>
  <si>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</si>
  <si>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</si>
  <si>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</si>
  <si>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</si>
  <si>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</si>
  <si>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</si>
  <si>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</si>
  <si>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</si>
  <si>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</si>
  <si>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</si>
  <si>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</si>
  <si>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</si>
  <si>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</si>
  <si>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</si>
  <si>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</si>
  <si>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</si>
  <si>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</si>
  <si>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</si>
  <si>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</si>
  <si>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</si>
  <si>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</si>
  <si>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</si>
  <si>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</si>
  <si>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</si>
  <si>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</si>
  <si>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</si>
  <si>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</si>
  <si>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</si>
  <si>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</si>
  <si>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</si>
  <si>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</si>
  <si>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</si>
  <si>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</si>
  <si>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</si>
  <si>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</si>
  <si>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</si>
  <si>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</si>
  <si>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</si>
  <si>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</si>
  <si>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</si>
  <si>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</si>
  <si>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</si>
  <si>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</si>
  <si>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</si>
  <si>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</si>
  <si>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</si>
  <si>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</si>
  <si>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</si>
  <si>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</si>
  <si>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</si>
  <si>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</si>
  <si>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</si>
  <si>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</si>
  <si>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</si>
  <si>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</si>
  <si>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</si>
  <si>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</si>
  <si>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</si>
  <si>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</si>
  <si>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</si>
  <si>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</si>
  <si>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</si>
  <si>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</si>
  <si>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</si>
  <si>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</si>
  <si>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</si>
  <si>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</si>
  <si>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</si>
  <si>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</si>
  <si>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</si>
  <si>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</si>
  <si>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</si>
  <si>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</si>
  <si>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</si>
  <si>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</si>
  <si>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</si>
  <si>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</si>
  <si>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</si>
  <si>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</si>
  <si>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</si>
  <si>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</si>
  <si>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</si>
  <si>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</si>
  <si>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</si>
  <si>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</si>
  <si>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</si>
  <si>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</si>
  <si>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</si>
  <si>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</si>
  <si>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</si>
  <si>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</si>
  <si>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</si>
  <si>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</si>
  <si>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</si>
  <si>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</si>
  <si>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</si>
  <si>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</si>
  <si>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</si>
  <si>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</si>
  <si>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</si>
  <si>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</si>
  <si>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</si>
  <si>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</si>
  <si>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</si>
  <si>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</si>
  <si>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</si>
  <si>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</si>
  <si>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</si>
  <si>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</si>
  <si>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</si>
  <si>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</si>
  <si>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</si>
  <si>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</si>
  <si>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</si>
  <si>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</si>
  <si>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</si>
  <si>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</si>
  <si>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</si>
  <si>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</si>
  <si>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</si>
  <si>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</si>
  <si>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</si>
  <si>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</si>
  <si>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</si>
  <si>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</si>
  <si>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</si>
  <si>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</si>
  <si>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</si>
  <si>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</si>
  <si>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</si>
  <si>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</si>
  <si>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</si>
  <si>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</si>
  <si>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</si>
  <si>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</si>
  <si>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</si>
  <si>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</si>
  <si>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</si>
  <si>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</si>
  <si>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</si>
  <si>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</si>
  <si>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</si>
  <si>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</si>
  <si>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</si>
  <si>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</si>
  <si>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</si>
  <si>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</si>
  <si>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</si>
  <si>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</si>
  <si>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</si>
  <si>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</si>
  <si>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</si>
  <si>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</si>
  <si>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</si>
  <si>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</si>
  <si>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</si>
  <si>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</si>
  <si>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</si>
  <si>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</si>
  <si>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</si>
  <si>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</si>
  <si>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</si>
  <si>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</si>
  <si>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</si>
  <si>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</si>
  <si>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</si>
  <si>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</si>
  <si>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</si>
  <si>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</si>
  <si>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</si>
  <si>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</si>
  <si>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</si>
  <si>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</si>
  <si>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</si>
  <si>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</si>
  <si>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</si>
  <si>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</si>
  <si>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</si>
  <si>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</si>
  <si>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</si>
  <si>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</si>
  <si>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</si>
  <si>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</si>
  <si>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</si>
  <si>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</si>
  <si>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</si>
  <si>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</si>
  <si>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</si>
  <si>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</si>
  <si>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</si>
  <si>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</si>
  <si>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</si>
  <si>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</si>
  <si>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</si>
  <si>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</si>
  <si>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</si>
  <si>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</si>
  <si>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</si>
  <si>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</si>
  <si>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</si>
  <si>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</si>
  <si>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</si>
  <si>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</si>
  <si>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</si>
  <si>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</si>
  <si>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</si>
  <si>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</si>
  <si>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</si>
  <si>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</si>
  <si>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</si>
  <si>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</si>
  <si>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</si>
  <si>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</si>
  <si>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</si>
  <si>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</si>
  <si>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</si>
  <si>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</si>
  <si>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</si>
  <si>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</si>
  <si>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</si>
  <si>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</si>
  <si>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</si>
  <si>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</si>
  <si>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</si>
  <si>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</si>
  <si>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</si>
  <si>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</si>
  <si>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</si>
  <si>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</si>
  <si>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</si>
  <si>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</si>
  <si>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</si>
  <si>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</si>
  <si>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</si>
  <si>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</si>
  <si>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</si>
  <si>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</si>
  <si>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</si>
  <si>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</si>
  <si>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</si>
  <si>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</si>
  <si>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</si>
  <si>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</si>
  <si>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</si>
  <si>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</si>
  <si>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</si>
  <si>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</si>
  <si>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</si>
  <si>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</si>
  <si>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</si>
  <si>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</si>
  <si>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</si>
  <si>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</si>
  <si>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</si>
  <si>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</si>
  <si>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</si>
  <si>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</si>
  <si>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</si>
  <si>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</si>
  <si>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</si>
  <si>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</si>
  <si>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</si>
  <si>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</si>
  <si>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</si>
  <si>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</si>
  <si>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</si>
  <si>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</si>
  <si>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</si>
  <si>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</si>
  <si>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</si>
  <si>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</si>
  <si>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</si>
  <si>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</si>
  <si>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</si>
  <si>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</si>
  <si>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</si>
  <si>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</si>
  <si>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</si>
  <si>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</si>
  <si>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</si>
  <si>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</si>
  <si>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</si>
  <si>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</si>
  <si>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</si>
  <si>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</si>
  <si>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</si>
  <si>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</si>
  <si>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</si>
  <si>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</si>
  <si>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</si>
  <si>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</si>
  <si>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</si>
  <si>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</si>
  <si>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</si>
  <si>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</si>
  <si>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</si>
  <si>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</si>
  <si>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</si>
  <si>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</si>
  <si>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</si>
  <si>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</si>
  <si>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</si>
  <si>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</si>
  <si>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</si>
  <si>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</si>
  <si>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</si>
  <si>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</si>
  <si>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</si>
  <si>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</si>
  <si>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</si>
  <si>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</si>
  <si>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</si>
  <si>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</si>
  <si>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</si>
  <si>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</si>
  <si>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</si>
  <si>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</si>
  <si>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</si>
  <si>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</si>
  <si>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</si>
  <si>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</si>
  <si>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</si>
  <si>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</si>
  <si>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</si>
  <si>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</si>
  <si>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</si>
  <si>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</si>
  <si>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</si>
  <si>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</si>
  <si>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</si>
  <si>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</si>
  <si>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</si>
  <si>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</si>
  <si>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</si>
  <si>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</si>
  <si>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</si>
  <si>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</si>
  <si>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</si>
  <si>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</si>
  <si>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</si>
  <si>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</si>
  <si>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</si>
  <si>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</si>
  <si>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</si>
  <si>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</si>
  <si>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</si>
  <si>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</si>
  <si>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</si>
  <si>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</si>
  <si>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</si>
  <si>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</si>
  <si>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</si>
  <si>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</si>
  <si>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</si>
  <si>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</si>
  <si>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</si>
  <si>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</si>
  <si>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</si>
  <si>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</si>
  <si>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</si>
  <si>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</si>
  <si>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</si>
  <si>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</si>
  <si>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</si>
  <si>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</si>
  <si>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</si>
  <si>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</si>
  <si>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</si>
  <si>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</si>
  <si>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</si>
  <si>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</si>
  <si>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</si>
  <si>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</si>
  <si>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</si>
  <si>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</si>
  <si>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</si>
  <si>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</si>
  <si>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</si>
  <si>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</si>
  <si>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</si>
  <si>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</si>
  <si>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</si>
  <si>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</si>
  <si>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</si>
  <si>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</si>
  <si>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</si>
  <si>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</si>
  <si>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</si>
  <si>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</si>
  <si>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</si>
  <si>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</si>
  <si>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</si>
  <si>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</si>
  <si>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</si>
  <si>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</si>
  <si>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</si>
  <si>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</si>
  <si>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</si>
  <si>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</si>
  <si>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</si>
  <si>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</si>
  <si>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</si>
  <si>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</si>
  <si>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</si>
  <si>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</si>
  <si>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</si>
  <si>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</si>
  <si>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</si>
  <si>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</si>
  <si>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</si>
  <si>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</si>
  <si>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</si>
  <si>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</si>
  <si>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</si>
  <si>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</si>
  <si>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</si>
  <si>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</si>
  <si>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</si>
  <si>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</si>
  <si>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</si>
  <si>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</si>
  <si>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</si>
  <si>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</si>
  <si>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</si>
  <si>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</si>
  <si>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</si>
  <si>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</si>
  <si>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</si>
  <si>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</si>
  <si>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</si>
  <si>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</si>
  <si>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</si>
  <si>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</si>
  <si>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</si>
  <si>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</si>
  <si>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</si>
  <si>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</si>
  <si>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</si>
  <si>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</si>
  <si>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</si>
  <si>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</si>
  <si>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</si>
  <si>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</si>
  <si>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</si>
  <si>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</si>
  <si>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</si>
  <si>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</si>
  <si>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</si>
  <si>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</si>
  <si>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</si>
  <si>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</si>
  <si>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</si>
  <si>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</si>
  <si>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</si>
  <si>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</si>
  <si>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</si>
  <si>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</si>
  <si>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</si>
  <si>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</si>
  <si>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</si>
  <si>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</si>
  <si>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</si>
  <si>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</si>
  <si>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</si>
  <si>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</si>
  <si>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</si>
  <si>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</si>
  <si>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</si>
  <si>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</si>
  <si>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</si>
  <si>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</si>
  <si>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</si>
  <si>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</si>
  <si>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</si>
  <si>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</si>
  <si>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</si>
  <si>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</si>
  <si>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</si>
  <si>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</si>
  <si>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</si>
  <si>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</si>
  <si>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</si>
  <si>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</si>
  <si>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</si>
  <si>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</si>
  <si>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</si>
  <si>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</si>
  <si>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</si>
  <si>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</si>
  <si>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</si>
  <si>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</si>
  <si>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</si>
  <si>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</si>
  <si>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</si>
  <si>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</si>
  <si>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</si>
  <si>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</si>
  <si>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</si>
  <si>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</si>
  <si>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</si>
  <si>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</si>
  <si>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</si>
  <si>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</si>
  <si>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</si>
  <si>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</si>
  <si>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</si>
  <si>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</si>
  <si>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</si>
  <si>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</si>
  <si>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</si>
  <si>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</si>
  <si>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</si>
  <si>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</si>
  <si>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</si>
  <si>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</si>
  <si>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</si>
  <si>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</si>
  <si>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</si>
  <si>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</si>
  <si>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</si>
  <si>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</si>
  <si>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</si>
  <si>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</si>
  <si>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</si>
  <si>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</si>
  <si>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</si>
  <si>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</si>
  <si>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</si>
  <si>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</si>
  <si>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</si>
  <si>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</si>
  <si>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</si>
  <si>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</si>
  <si>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</si>
  <si>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</si>
  <si>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</si>
  <si>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</si>
  <si>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</si>
  <si>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</si>
  <si>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</si>
  <si>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</si>
  <si>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</si>
  <si>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</si>
  <si>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</si>
  <si>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</si>
  <si>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</si>
  <si>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</si>
  <si>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</si>
  <si>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</si>
  <si>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</si>
  <si>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</si>
  <si>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</si>
  <si>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</si>
  <si>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</si>
  <si>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</si>
  <si>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</si>
  <si>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</si>
  <si>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</si>
  <si>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</si>
  <si>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</si>
  <si>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</si>
  <si>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</si>
  <si>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</si>
  <si>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</si>
  <si>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</si>
  <si>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</si>
  <si>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</si>
  <si>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</si>
  <si>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</si>
  <si>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</si>
  <si>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</si>
  <si>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</si>
  <si>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</si>
  <si>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</si>
  <si>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</si>
  <si>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</si>
  <si>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</si>
  <si>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</si>
  <si>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</si>
  <si>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</si>
  <si>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</si>
  <si>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</si>
  <si>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</si>
  <si>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</si>
  <si>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</si>
  <si>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</si>
  <si>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</si>
  <si>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</si>
  <si>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</si>
  <si>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</si>
  <si>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</si>
  <si>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</si>
  <si>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</si>
  <si>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</si>
  <si>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</si>
  <si>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</si>
  <si>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</si>
  <si>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</si>
  <si>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</si>
  <si>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</si>
  <si>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</si>
  <si>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</si>
  <si>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</si>
  <si>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</si>
  <si>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</si>
  <si>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</si>
  <si>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</si>
  <si>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</si>
  <si>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</si>
  <si>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</si>
  <si>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</si>
  <si>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</si>
  <si>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</si>
  <si>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</si>
  <si>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</si>
  <si>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</si>
  <si>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</si>
  <si>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</si>
  <si>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</si>
  <si>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</si>
  <si>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</si>
  <si>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</si>
  <si>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</si>
  <si>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</si>
  <si>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</si>
  <si>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</si>
  <si>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</si>
  <si>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</si>
  <si>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</si>
  <si>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</si>
  <si>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</si>
  <si>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</si>
  <si>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</si>
  <si>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</si>
  <si>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</si>
  <si>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</si>
  <si>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</si>
  <si>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</si>
  <si>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</si>
  <si>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</si>
  <si>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</si>
  <si>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</si>
  <si>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</si>
  <si>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</si>
  <si>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</si>
  <si>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</si>
  <si>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</si>
  <si>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</si>
  <si>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</si>
  <si>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</si>
  <si>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</si>
  <si>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</si>
  <si>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</si>
  <si>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</si>
  <si>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</si>
  <si>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</si>
  <si>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</si>
  <si>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</si>
  <si>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</si>
  <si>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</si>
  <si>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</si>
  <si>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</si>
  <si>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</si>
  <si>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</si>
  <si>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</si>
  <si>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</si>
  <si>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</si>
  <si>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</si>
  <si>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</si>
  <si>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</si>
  <si>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</si>
  <si>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</si>
  <si>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</si>
  <si>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</si>
  <si>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</si>
  <si>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</si>
  <si>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</si>
  <si>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</si>
  <si>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</si>
  <si>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</si>
  <si>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</si>
  <si>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</si>
  <si>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</si>
  <si>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</si>
  <si>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</si>
  <si>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</si>
  <si>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</si>
  <si>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</si>
  <si>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</si>
  <si>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</si>
  <si>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</si>
  <si>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</si>
  <si>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</si>
  <si>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</si>
  <si>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</si>
  <si>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</si>
  <si>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</si>
  <si>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</si>
  <si>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</si>
  <si>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</si>
  <si>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</si>
  <si>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</si>
  <si>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</si>
  <si>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</si>
  <si>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</si>
  <si>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</si>
  <si>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</si>
  <si>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</si>
  <si>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</si>
  <si>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</si>
  <si>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</si>
  <si>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</si>
  <si>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</si>
  <si>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</si>
  <si>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</si>
  <si>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</si>
  <si>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</si>
  <si>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</si>
  <si>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</si>
  <si>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</si>
  <si>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</si>
  <si>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</si>
  <si>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</si>
  <si>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</si>
  <si>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</si>
  <si>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</si>
  <si>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</si>
  <si>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</si>
  <si>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</si>
  <si>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</si>
  <si>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</si>
  <si>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</si>
  <si>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</si>
  <si>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</si>
  <si>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</si>
  <si>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</si>
  <si>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</si>
  <si>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</si>
  <si>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</si>
  <si>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</si>
  <si>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</si>
  <si>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</si>
  <si>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</si>
  <si>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</si>
  <si>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</si>
  <si>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</si>
  <si>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</si>
  <si>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</si>
  <si>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</si>
  <si>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</si>
  <si>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</si>
  <si>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</si>
  <si>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</si>
  <si>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</si>
  <si>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</si>
  <si>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</si>
  <si>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</si>
  <si>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</si>
  <si>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</si>
  <si>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</si>
  <si>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</si>
  <si>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</si>
  <si>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</si>
  <si>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</si>
  <si>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</si>
  <si>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</si>
  <si>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</si>
  <si>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</si>
  <si>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</si>
  <si>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</si>
  <si>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</si>
  <si>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</si>
  <si>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</si>
  <si>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</si>
  <si>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</si>
  <si>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</si>
  <si>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</si>
  <si>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</si>
  <si>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</si>
  <si>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</si>
  <si>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</si>
  <si>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</si>
  <si>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</si>
  <si>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</si>
  <si>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</si>
  <si>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</si>
  <si>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</si>
  <si>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</si>
  <si>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</si>
  <si>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</si>
  <si>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</si>
  <si>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</si>
  <si>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</si>
  <si>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</si>
  <si>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</si>
  <si>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</si>
  <si>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</si>
  <si>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</si>
  <si>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</si>
  <si>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</si>
  <si>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</si>
  <si>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</si>
  <si>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</si>
  <si>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</si>
  <si>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</si>
  <si>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</si>
  <si>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</si>
  <si>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</si>
  <si>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</si>
  <si>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</si>
  <si>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</si>
  <si>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</si>
  <si>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</si>
  <si>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</si>
  <si>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</si>
  <si>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</si>
  <si>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</si>
  <si>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</si>
  <si>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</si>
  <si>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</si>
  <si>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</si>
  <si>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</si>
  <si>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</si>
  <si>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</si>
  <si>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</si>
  <si>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</si>
  <si>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</si>
  <si>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</si>
  <si>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</si>
  <si>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</si>
  <si>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</si>
  <si>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</si>
  <si>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</si>
  <si>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</si>
  <si>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</si>
  <si>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</si>
  <si>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</si>
  <si>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</si>
  <si>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</si>
  <si>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</si>
  <si>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</si>
  <si>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</si>
  <si>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</si>
  <si>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</si>
  <si>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</si>
  <si>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</si>
  <si>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</si>
  <si>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</si>
  <si>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</si>
  <si>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</si>
  <si>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</si>
  <si>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</si>
  <si>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</si>
  <si>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</si>
  <si>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</si>
  <si>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</si>
  <si>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</si>
  <si>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</si>
  <si>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</si>
  <si>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</si>
  <si>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</si>
  <si>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</si>
  <si>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</si>
  <si>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</si>
  <si>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</si>
  <si>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</si>
  <si>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</si>
  <si>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</si>
  <si>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</si>
  <si>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</si>
  <si>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</si>
  <si>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</si>
  <si>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</si>
  <si>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</si>
  <si>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</si>
  <si>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</si>
  <si>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</si>
  <si>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</si>
  <si>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</si>
  <si>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</si>
  <si>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</si>
  <si>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</si>
  <si>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</si>
  <si>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</si>
  <si>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</si>
  <si>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</si>
  <si>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</si>
  <si>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</si>
  <si>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</si>
  <si>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</si>
  <si>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</si>
  <si>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</si>
  <si>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</si>
  <si>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</si>
  <si>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</si>
  <si>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</si>
  <si>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</si>
  <si>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</si>
  <si>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</si>
  <si>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</si>
  <si>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</si>
  <si>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</si>
  <si>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</si>
  <si>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</si>
  <si>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</si>
  <si>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</si>
  <si>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</si>
  <si>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</si>
  <si>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</si>
  <si>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</si>
  <si>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</si>
  <si>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</si>
  <si>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</si>
  <si>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</si>
  <si>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</si>
  <si>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</si>
  <si>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</si>
  <si>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</si>
  <si>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</si>
  <si>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</si>
  <si>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</si>
  <si>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</si>
  <si>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</si>
  <si>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</si>
  <si>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</si>
  <si>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</si>
  <si>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</si>
  <si>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</si>
  <si>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</si>
  <si>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</si>
  <si>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</si>
  <si>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</si>
  <si>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</si>
  <si>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</si>
  <si>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</si>
  <si>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</si>
  <si>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</si>
  <si>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</si>
  <si>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</si>
  <si>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</si>
  <si>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</si>
  <si>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</si>
  <si>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</si>
  <si>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</si>
  <si>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</si>
  <si>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</si>
  <si>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</si>
  <si>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</si>
  <si>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</si>
  <si>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</si>
  <si>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</si>
  <si>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</si>
  <si>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</si>
  <si>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</si>
  <si>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</si>
  <si>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</si>
  <si>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</si>
  <si>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</si>
  <si>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</si>
  <si>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</si>
  <si>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</si>
  <si>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</si>
  <si>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</si>
  <si>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</si>
  <si>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</si>
  <si>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</si>
  <si>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</si>
  <si>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</si>
  <si>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</si>
  <si>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</si>
  <si>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</si>
  <si>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</si>
  <si>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</si>
  <si>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</si>
  <si>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</si>
  <si>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</si>
  <si>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</si>
  <si>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</si>
  <si>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</si>
  <si>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</si>
  <si>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</si>
  <si>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</si>
  <si>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</si>
  <si>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</si>
  <si>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</si>
  <si>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</si>
  <si>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</si>
  <si>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</si>
  <si>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</si>
  <si>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</si>
  <si>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</si>
  <si>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</si>
  <si>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</si>
  <si>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</si>
  <si>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</si>
  <si>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</si>
  <si>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</si>
  <si>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</si>
  <si>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</si>
  <si>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</si>
  <si>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</si>
  <si>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</si>
  <si>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</si>
  <si>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</si>
  <si>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</si>
  <si>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</si>
  <si>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</si>
  <si>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</si>
  <si>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</si>
  <si>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</si>
  <si>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</si>
  <si>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</si>
  <si>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</si>
  <si>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</si>
  <si>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</si>
  <si>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</si>
  <si>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</si>
  <si>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</si>
  <si>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</si>
  <si>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</si>
  <si>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</si>
  <si>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</si>
  <si>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</si>
  <si>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</si>
  <si>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</si>
  <si>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</si>
  <si>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</si>
  <si>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</si>
  <si>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</si>
  <si>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</si>
  <si>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</si>
  <si>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</si>
  <si>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</si>
  <si>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</si>
  <si>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</si>
  <si>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</si>
  <si>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</si>
  <si>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</si>
  <si>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</si>
  <si>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</si>
  <si>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</si>
  <si>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</si>
  <si>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</si>
  <si>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</si>
  <si>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</si>
  <si>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</si>
  <si>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</si>
  <si>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</si>
  <si>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</si>
  <si>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</si>
  <si>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</si>
  <si>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</si>
  <si>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</si>
  <si>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</si>
  <si>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</si>
  <si>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</si>
  <si>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</si>
  <si>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</si>
  <si>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</si>
  <si>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</si>
  <si>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</si>
  <si>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</si>
  <si>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</si>
  <si>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</si>
  <si>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</si>
  <si>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</si>
  <si>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</si>
  <si>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</si>
  <si>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</si>
  <si>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</si>
  <si>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</si>
  <si>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</si>
  <si>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</si>
  <si>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</si>
  <si>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</si>
  <si>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</si>
  <si>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</si>
  <si>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</si>
  <si>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</si>
  <si>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</si>
  <si>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</si>
  <si>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</si>
  <si>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</si>
  <si>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</si>
  <si>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</si>
  <si>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</si>
  <si>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</si>
  <si>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</si>
  <si>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</si>
  <si>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</si>
  <si>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</si>
  <si>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</si>
  <si>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</si>
  <si>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</si>
  <si>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</si>
  <si>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</si>
  <si>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</si>
  <si>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</si>
  <si>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</si>
  <si>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</si>
  <si>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</si>
  <si>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</si>
  <si>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</si>
  <si>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</si>
  <si>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</si>
  <si>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</si>
  <si>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</si>
  <si>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</si>
  <si>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</si>
  <si>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</si>
  <si>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</si>
  <si>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</si>
  <si>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</si>
  <si>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</si>
  <si>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</si>
  <si>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</si>
  <si>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</si>
  <si>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</si>
  <si>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</si>
  <si>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</si>
  <si>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</si>
  <si>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</si>
  <si>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</si>
  <si>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</si>
  <si>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</si>
  <si>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</si>
  <si>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</si>
  <si>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</si>
  <si>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</si>
  <si>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</si>
  <si>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</si>
  <si>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</si>
  <si>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</si>
  <si>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</si>
  <si>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</si>
  <si>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</si>
  <si>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</si>
  <si>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</si>
  <si>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</si>
  <si>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</si>
  <si>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</si>
  <si>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</si>
  <si>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</si>
  <si>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</si>
  <si>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</si>
  <si>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</si>
  <si>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</si>
  <si>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</si>
  <si>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</si>
  <si>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</si>
  <si>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</si>
  <si>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</si>
  <si>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</si>
  <si>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</si>
  <si>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</si>
  <si>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</si>
  <si>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</si>
  <si>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</si>
  <si>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</si>
  <si>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</si>
  <si>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</si>
  <si>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</si>
  <si>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</si>
  <si>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</si>
  <si>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</si>
  <si>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</si>
  <si>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</si>
  <si>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</si>
  <si>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</si>
  <si>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</si>
  <si>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</si>
  <si>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</si>
  <si>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</si>
  <si>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</si>
  <si>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</si>
  <si>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</si>
  <si>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</si>
  <si>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</si>
  <si>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</si>
  <si>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</si>
  <si>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</si>
  <si>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</si>
  <si>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</si>
  <si>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</si>
  <si>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</si>
  <si>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</si>
  <si>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</si>
  <si>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</si>
  <si>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</si>
  <si>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</si>
  <si>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</si>
  <si>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</si>
  <si>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</si>
  <si>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</si>
  <si>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</si>
  <si>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</si>
  <si>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</si>
  <si>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</si>
  <si>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</si>
  <si>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</si>
  <si>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</si>
  <si>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</si>
  <si>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</si>
  <si>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</si>
  <si>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</si>
  <si>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</si>
  <si>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</si>
  <si>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</si>
  <si>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</si>
  <si>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</si>
  <si>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</si>
  <si>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</si>
  <si>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</si>
  <si>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</si>
  <si>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</si>
  <si>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</si>
  <si>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</si>
  <si>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</si>
  <si>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</si>
  <si>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</si>
  <si>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</si>
  <si>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</si>
  <si>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</si>
  <si>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</si>
  <si>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</si>
  <si>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</si>
  <si>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</si>
  <si>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</si>
  <si>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</si>
  <si>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</si>
  <si>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</si>
  <si>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</si>
  <si>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</si>
  <si>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</si>
  <si>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</si>
  <si>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</si>
  <si>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</si>
  <si>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</si>
  <si>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</si>
  <si>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</si>
  <si>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</si>
  <si>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</si>
  <si>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</si>
  <si>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</si>
  <si>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</si>
  <si>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</si>
  <si>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</si>
  <si>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</si>
  <si>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</si>
  <si>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</si>
  <si>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</si>
  <si>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</si>
  <si>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</si>
  <si>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</si>
  <si>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</si>
  <si>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</si>
  <si>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</si>
  <si>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</si>
  <si>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</si>
  <si>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</si>
  <si>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</si>
  <si>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</si>
  <si>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</si>
  <si>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</si>
  <si>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</si>
  <si>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</si>
  <si>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</si>
  <si>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</si>
  <si>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</si>
  <si>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</si>
  <si>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</si>
  <si>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</si>
  <si>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</si>
  <si>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</si>
  <si>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</si>
  <si>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</si>
  <si>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</si>
  <si>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</si>
  <si>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</si>
  <si>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</si>
  <si>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</si>
  <si>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</si>
  <si>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</si>
  <si>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</si>
  <si>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</si>
  <si>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</si>
  <si>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</si>
  <si>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</si>
  <si>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</si>
  <si>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</si>
  <si>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</si>
  <si>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</si>
  <si>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</si>
  <si>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</si>
  <si>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</si>
  <si>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</si>
  <si>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</si>
  <si>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</si>
  <si>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</si>
  <si>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</si>
  <si>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</si>
  <si>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</si>
  <si>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</si>
  <si>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</si>
  <si>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</si>
  <si>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</si>
  <si>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</si>
  <si>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</si>
  <si>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</si>
  <si>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</si>
  <si>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</si>
  <si>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</si>
  <si>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</si>
  <si>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</si>
  <si>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</si>
  <si>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</si>
  <si>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</si>
  <si>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</si>
  <si>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</si>
  <si>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</si>
  <si>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</si>
  <si>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</si>
  <si>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</si>
  <si>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</si>
  <si>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</si>
  <si>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</si>
  <si>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</si>
  <si>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</si>
  <si>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</si>
  <si>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</si>
  <si>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</si>
  <si>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</si>
  <si>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</si>
  <si>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</si>
  <si>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</si>
  <si>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</si>
  <si>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</si>
  <si>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</si>
  <si>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</si>
  <si>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</si>
  <si>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</si>
  <si>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</si>
  <si>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</si>
  <si>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</si>
  <si>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</si>
  <si>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</si>
  <si>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</si>
  <si>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</si>
  <si>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</si>
  <si>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</si>
  <si>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</si>
  <si>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</si>
  <si>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</si>
  <si>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</si>
  <si>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</si>
  <si>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</si>
  <si>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</si>
  <si>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</si>
  <si>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</si>
  <si>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</si>
  <si>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</si>
  <si>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</si>
  <si>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</si>
  <si>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</si>
  <si>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</si>
  <si>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</si>
  <si>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</si>
  <si>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</si>
  <si>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</si>
  <si>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</si>
  <si>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</si>
  <si>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</si>
  <si>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</si>
  <si>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</si>
  <si>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</si>
  <si>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</si>
  <si>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</si>
  <si>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</si>
  <si>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</si>
  <si>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</si>
  <si>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</si>
  <si>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</si>
  <si>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</si>
  <si>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</si>
  <si>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</si>
  <si>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</si>
  <si>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</si>
  <si>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</si>
  <si>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</si>
  <si>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</si>
  <si>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</si>
  <si>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</si>
  <si>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</si>
  <si>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</si>
  <si>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</si>
  <si>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</si>
  <si>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</si>
  <si>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</si>
  <si>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</si>
  <si>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</si>
  <si>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</si>
  <si>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</si>
  <si>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</si>
  <si>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</si>
  <si>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</si>
  <si>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</si>
  <si>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</si>
  <si>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</si>
  <si>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</si>
  <si>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</si>
  <si>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</si>
  <si>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</si>
  <si>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</si>
  <si>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</si>
  <si>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</si>
  <si>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</si>
  <si>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</si>
  <si>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</si>
  <si>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</si>
  <si>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</si>
  <si>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</si>
  <si>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</si>
  <si>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</si>
  <si>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</si>
  <si>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</si>
  <si>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</si>
  <si>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</si>
  <si>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</si>
  <si>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</si>
  <si>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</si>
  <si>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</si>
  <si>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</si>
  <si>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</si>
  <si>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</si>
  <si>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</si>
  <si>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</si>
  <si>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</si>
  <si>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</si>
  <si>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</si>
  <si>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</si>
  <si>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</si>
  <si>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</si>
  <si>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</si>
  <si>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</si>
  <si>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</si>
  <si>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</si>
  <si>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</si>
  <si>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</si>
  <si>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</si>
  <si>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</si>
  <si>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</si>
  <si>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</si>
  <si>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</si>
  <si>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</si>
  <si>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</si>
  <si>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</si>
  <si>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</si>
  <si>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</si>
  <si>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</si>
  <si>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</si>
  <si>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</si>
  <si>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</si>
  <si>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</si>
  <si>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</si>
  <si>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</si>
  <si>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</si>
  <si>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</si>
  <si>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</si>
  <si>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</si>
  <si>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</si>
  <si>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</si>
  <si>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</si>
  <si>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</si>
  <si>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</si>
  <si>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</si>
  <si>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</si>
  <si>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</si>
  <si>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</si>
  <si>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</si>
  <si>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</si>
  <si>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</si>
  <si>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</si>
  <si>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</si>
  <si>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</si>
  <si>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</si>
  <si>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</si>
  <si>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</si>
  <si>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</si>
  <si>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</si>
  <si>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</si>
  <si>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</si>
  <si>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</si>
  <si>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</si>
  <si>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</si>
  <si>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</si>
  <si>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</si>
  <si>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</si>
  <si>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</si>
  <si>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</si>
  <si>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</si>
  <si>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</si>
  <si>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</si>
  <si>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</si>
  <si>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</si>
  <si>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</si>
  <si>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</si>
  <si>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</si>
  <si>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</si>
  <si>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</si>
  <si>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</si>
  <si>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</si>
  <si>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</si>
  <si>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</si>
  <si>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</si>
  <si>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</si>
  <si>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</si>
  <si>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</si>
  <si>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</si>
  <si>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</si>
  <si>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</si>
  <si>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</si>
  <si>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</si>
  <si>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</si>
  <si>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</si>
  <si>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</si>
  <si>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</si>
  <si>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</si>
  <si>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</si>
  <si>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</si>
  <si>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</si>
  <si>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</si>
  <si>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</si>
  <si>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</si>
  <si>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</si>
  <si>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</si>
  <si>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</si>
  <si>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</si>
  <si>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</si>
  <si>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</si>
  <si>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</si>
  <si>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</si>
  <si>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</si>
  <si>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</si>
  <si>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</si>
  <si>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</si>
  <si>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</si>
  <si>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</si>
  <si>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</si>
  <si>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</si>
  <si>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</si>
  <si>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</si>
  <si>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</si>
  <si>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</si>
  <si>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</si>
  <si>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</si>
  <si>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</si>
  <si>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</si>
  <si>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</si>
  <si>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</si>
  <si>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</si>
  <si>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</si>
  <si>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</si>
  <si>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</si>
  <si>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</si>
  <si>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</si>
  <si>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</si>
  <si>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</si>
  <si>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</si>
  <si>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</si>
  <si>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</si>
  <si>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</si>
  <si>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</si>
  <si>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</si>
  <si>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</si>
  <si>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</si>
  <si>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</si>
  <si>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</si>
  <si>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</si>
  <si>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</si>
  <si>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</si>
  <si>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</si>
  <si>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</si>
  <si>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</si>
  <si>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</si>
  <si>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</si>
  <si>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</si>
  <si>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</si>
  <si>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</si>
  <si>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</si>
  <si>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</si>
  <si>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</si>
  <si>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</si>
  <si>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</si>
  <si>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</si>
  <si>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</si>
  <si>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</si>
  <si>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</si>
  <si>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</si>
  <si>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</si>
  <si>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</si>
  <si>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</si>
  <si>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</si>
  <si>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</si>
  <si>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</si>
  <si>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</si>
  <si>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</si>
  <si>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</si>
  <si>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</si>
  <si>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</si>
  <si>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</si>
  <si>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</si>
  <si>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</si>
  <si>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</si>
  <si>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</si>
  <si>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</si>
  <si>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</si>
  <si>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</si>
  <si>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</si>
  <si>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</si>
  <si>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</si>
  <si>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</si>
  <si>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</si>
  <si>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</si>
  <si>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</si>
  <si>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</si>
  <si>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</si>
  <si>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</si>
  <si>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</si>
  <si>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</si>
  <si>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</si>
  <si>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</si>
  <si>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</si>
  <si>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</si>
  <si>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</si>
  <si>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</si>
  <si>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</si>
  <si>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</si>
  <si>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</si>
  <si>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</si>
  <si>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</si>
  <si>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</si>
  <si>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</si>
  <si>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</si>
  <si>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</si>
  <si>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</si>
  <si>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</si>
  <si>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</si>
  <si>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</si>
  <si>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</si>
  <si>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</si>
  <si>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</si>
  <si>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</si>
  <si>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</si>
  <si>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</si>
  <si>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</si>
  <si>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</si>
  <si>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</si>
  <si>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</si>
  <si>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</si>
  <si>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</si>
  <si>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</si>
  <si>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</si>
  <si>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</si>
  <si>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</si>
  <si>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</si>
  <si>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</si>
  <si>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</si>
  <si>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</si>
  <si>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</si>
  <si>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</si>
  <si>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</si>
  <si>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</si>
  <si>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</si>
  <si>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</si>
  <si>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</si>
  <si>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</si>
  <si>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</si>
  <si>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</si>
  <si>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</si>
  <si>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</si>
  <si>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</si>
  <si>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</si>
  <si>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</si>
  <si>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</si>
  <si>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</si>
  <si>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</si>
  <si>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</si>
  <si>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</si>
  <si>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</si>
  <si>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</si>
  <si>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</si>
  <si>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</si>
  <si>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</si>
  <si>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</si>
  <si>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</si>
  <si>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</si>
  <si>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</si>
  <si>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</si>
  <si>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</si>
  <si>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</si>
  <si>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</si>
  <si>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</si>
  <si>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</si>
  <si>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</si>
  <si>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</si>
  <si>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</si>
  <si>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</si>
  <si>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</si>
  <si>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</si>
  <si>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</si>
  <si>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</si>
  <si>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</si>
  <si>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</si>
  <si>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</si>
  <si>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</si>
  <si>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</si>
  <si>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</si>
  <si>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</si>
  <si>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</si>
  <si>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</si>
  <si>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</si>
  <si>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</si>
  <si>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</si>
  <si>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</si>
  <si>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</si>
  <si>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</si>
  <si>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</si>
  <si>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</si>
  <si>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</si>
  <si>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</si>
  <si>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</si>
  <si>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</si>
  <si>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</si>
  <si>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</si>
  <si>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</si>
  <si>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</si>
  <si>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</si>
  <si>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</si>
  <si>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</si>
  <si>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</si>
  <si>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</si>
  <si>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</si>
  <si>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</si>
  <si>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</si>
  <si>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</si>
  <si>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</si>
  <si>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</si>
  <si>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</si>
  <si>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</si>
  <si>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</si>
  <si>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</si>
  <si>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</si>
  <si>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</si>
  <si>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</si>
  <si>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</si>
  <si>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</si>
  <si>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</si>
  <si>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</si>
  <si>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</si>
  <si>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</si>
  <si>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</si>
  <si>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</si>
  <si>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</si>
  <si>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</si>
  <si>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</si>
  <si>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</si>
  <si>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</si>
  <si>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</si>
  <si>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</si>
  <si>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</si>
  <si>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</si>
  <si>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</si>
  <si>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</si>
  <si>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</si>
  <si>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</si>
  <si>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</si>
  <si>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</si>
  <si>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</si>
  <si>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</si>
  <si>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</si>
  <si>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</si>
  <si>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</si>
  <si>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</si>
  <si>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</si>
  <si>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</si>
  <si>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</si>
  <si>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</si>
  <si>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</si>
  <si>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</si>
  <si>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</si>
  <si>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</si>
  <si>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</si>
  <si>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</si>
  <si>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</si>
  <si>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</si>
  <si>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</si>
  <si>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</si>
  <si>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</si>
  <si>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</si>
  <si>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</si>
  <si>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</si>
  <si>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</si>
  <si>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</si>
  <si>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</si>
  <si>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</si>
  <si>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</si>
  <si>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</si>
  <si>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</si>
  <si>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</si>
  <si>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</si>
  <si>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</si>
  <si>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</si>
  <si>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</si>
  <si>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</si>
  <si>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</si>
  <si>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</si>
  <si>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</si>
  <si>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</si>
  <si>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</si>
  <si>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</si>
  <si>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</si>
  <si>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</si>
  <si>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</si>
  <si>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</si>
  <si>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</si>
  <si>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</si>
  <si>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</si>
  <si>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</si>
  <si>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</si>
  <si>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</si>
  <si>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</si>
  <si>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</si>
  <si>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</si>
  <si>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</si>
  <si>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</si>
  <si>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</si>
  <si>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</si>
  <si>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</si>
  <si>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</si>
  <si>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</si>
  <si>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</si>
  <si>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</si>
  <si>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</si>
  <si>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</si>
  <si>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</si>
  <si>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</si>
  <si>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</si>
  <si>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</si>
  <si>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</si>
  <si>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</si>
  <si>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</si>
  <si>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</si>
  <si>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</si>
  <si>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</si>
  <si>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</si>
  <si>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</si>
  <si>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</si>
  <si>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</si>
  <si>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</si>
  <si>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</si>
  <si>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</si>
  <si>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</si>
  <si>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</si>
  <si>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</si>
  <si>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</si>
  <si>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</si>
  <si>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</si>
  <si>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</si>
  <si>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</si>
  <si>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</si>
  <si>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</si>
  <si>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</si>
  <si>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</si>
  <si>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</si>
  <si>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</si>
  <si>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</si>
  <si>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</si>
  <si>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</si>
  <si>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</si>
  <si>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</si>
  <si>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</si>
  <si>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</si>
  <si>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</si>
  <si>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</si>
  <si>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</si>
  <si>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</si>
  <si>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</si>
  <si>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</si>
  <si>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</si>
  <si>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</si>
  <si>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</si>
  <si>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</si>
  <si>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</si>
  <si>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</si>
  <si>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</si>
  <si>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</si>
  <si>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</si>
  <si>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</si>
  <si>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</si>
  <si>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</si>
  <si>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</si>
  <si>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</si>
  <si>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</si>
  <si>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</si>
  <si>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</si>
  <si>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</si>
  <si>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</si>
  <si>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</si>
  <si>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</si>
  <si>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</si>
  <si>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</si>
  <si>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</si>
  <si>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</si>
  <si>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</si>
  <si>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</si>
  <si>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</si>
  <si>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</si>
  <si>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</si>
  <si>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</si>
  <si>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</si>
  <si>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</si>
  <si>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</si>
  <si>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</si>
  <si>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</si>
  <si>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</si>
  <si>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</si>
  <si>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</si>
  <si>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</si>
  <si>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</si>
  <si>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</si>
  <si>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</si>
  <si>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</si>
  <si>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</si>
  <si>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</si>
  <si>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</si>
  <si>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</si>
  <si>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</si>
  <si>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</si>
  <si>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</si>
  <si>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</si>
  <si>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</si>
  <si>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</si>
  <si>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</si>
  <si>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</si>
  <si>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</si>
  <si>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</si>
  <si>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</si>
  <si>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</si>
  <si>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</si>
  <si>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</si>
  <si>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</si>
  <si>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</si>
  <si>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</si>
  <si>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</si>
  <si>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</si>
  <si>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</si>
  <si>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</si>
  <si>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</si>
  <si>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</si>
  <si>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</si>
  <si>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</si>
  <si>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</si>
  <si>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</si>
  <si>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</si>
  <si>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</si>
  <si>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</si>
  <si>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</si>
  <si>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</si>
  <si>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</si>
  <si>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</si>
  <si>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</si>
  <si>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</si>
  <si>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</si>
  <si>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</si>
  <si>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</si>
  <si>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</si>
  <si>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</si>
  <si>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</si>
  <si>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</si>
  <si>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</si>
  <si>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</si>
  <si>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</si>
  <si>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</si>
  <si>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</si>
  <si>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</si>
  <si>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</si>
  <si>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</si>
  <si>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</si>
  <si>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</si>
  <si>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</si>
  <si>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</si>
  <si>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</si>
  <si>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</si>
  <si>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</si>
  <si>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</si>
  <si>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</si>
  <si>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</si>
  <si>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</si>
  <si>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</si>
  <si>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</si>
  <si>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</si>
  <si>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</si>
  <si>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</si>
  <si>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</si>
  <si>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</si>
  <si>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</si>
  <si>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</si>
  <si>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</si>
  <si>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</si>
  <si>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</si>
  <si>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</si>
  <si>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</si>
  <si>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</si>
  <si>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</si>
  <si>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</si>
  <si>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</si>
  <si>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</si>
  <si>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</si>
  <si>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</si>
  <si>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</si>
  <si>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</si>
  <si>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</si>
  <si>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</si>
  <si>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</si>
  <si>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</si>
  <si>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</si>
  <si>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</si>
  <si>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</si>
  <si>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</si>
  <si>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</si>
  <si>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</si>
  <si>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</si>
  <si>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</si>
  <si>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</si>
  <si>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</si>
  <si>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</si>
  <si>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</si>
  <si>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</si>
  <si>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</si>
  <si>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</si>
  <si>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</si>
  <si>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</si>
  <si>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</si>
  <si>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</si>
  <si>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</si>
  <si>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</si>
  <si>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</si>
  <si>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</si>
  <si>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</si>
  <si>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</si>
  <si>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</si>
  <si>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</si>
  <si>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</si>
  <si>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</si>
  <si>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</si>
  <si>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</si>
  <si>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</si>
  <si>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</si>
  <si>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</si>
  <si>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</si>
  <si>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</si>
  <si>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</si>
  <si>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</si>
  <si>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</si>
  <si>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</si>
  <si>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</si>
  <si>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</si>
  <si>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</si>
  <si>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</si>
  <si>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</si>
  <si>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</si>
  <si>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</si>
  <si>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</si>
  <si>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</si>
  <si>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</si>
  <si>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</si>
  <si>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</si>
  <si>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</si>
  <si>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</si>
  <si>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</si>
  <si>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</si>
  <si>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</si>
  <si>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</si>
  <si>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</si>
  <si>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</si>
  <si>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</si>
  <si>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</si>
  <si>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</si>
  <si>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</si>
  <si>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</si>
  <si>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</si>
  <si>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</si>
  <si>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</si>
  <si>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</si>
  <si>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</si>
  <si>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</si>
  <si>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</si>
  <si>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</si>
  <si>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</si>
  <si>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</si>
  <si>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</si>
  <si>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</si>
  <si>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</si>
  <si>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</si>
  <si>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</si>
  <si>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</si>
  <si>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</si>
  <si>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</si>
  <si>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</si>
  <si>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</si>
  <si>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</si>
  <si>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</si>
  <si>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</si>
  <si>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</si>
  <si>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</si>
  <si>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</si>
  <si>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</si>
  <si>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</si>
  <si>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</si>
  <si>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</si>
  <si>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</si>
  <si>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</si>
  <si>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</si>
  <si>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</si>
  <si>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</si>
  <si>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</si>
  <si>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</si>
  <si>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</si>
  <si>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</si>
  <si>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</si>
  <si>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</si>
  <si>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</si>
  <si>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</si>
  <si>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</si>
  <si>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</si>
  <si>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</si>
  <si>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</si>
  <si>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</si>
  <si>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</si>
  <si>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</si>
  <si>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</si>
  <si>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</si>
  <si>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</si>
  <si>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</si>
  <si>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</si>
  <si>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</si>
  <si>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</si>
  <si>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</si>
  <si>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</si>
  <si>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</si>
  <si>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</si>
  <si>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</si>
  <si>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</si>
  <si>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</si>
  <si>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</si>
  <si>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</si>
  <si>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</si>
  <si>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</si>
  <si>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</si>
  <si>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</si>
  <si>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</si>
  <si>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</si>
  <si>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</si>
  <si>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</si>
  <si>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</si>
  <si>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</si>
  <si>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</si>
  <si>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</si>
  <si>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</si>
  <si>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</si>
  <si>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</si>
  <si>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</si>
  <si>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</si>
  <si>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</si>
  <si>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</si>
  <si>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</si>
  <si>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</si>
  <si>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</si>
  <si>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</si>
  <si>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</si>
  <si>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</si>
  <si>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</si>
  <si>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</si>
  <si>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</si>
  <si>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</si>
  <si>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</si>
  <si>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</si>
  <si>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</si>
  <si>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</si>
  <si>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</si>
  <si>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</si>
  <si>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</si>
  <si>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</si>
  <si>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</si>
  <si>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</si>
  <si>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</si>
  <si>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</si>
  <si>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</si>
  <si>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</si>
  <si>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</si>
  <si>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</si>
  <si>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</si>
  <si>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</si>
  <si>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</si>
  <si>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</si>
  <si>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</si>
  <si>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</si>
  <si>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</si>
  <si>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</si>
  <si>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</si>
  <si>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</si>
  <si>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</si>
  <si>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</si>
  <si>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</si>
  <si>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</si>
  <si>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</si>
  <si>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</si>
  <si>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</si>
  <si>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</si>
  <si>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</si>
  <si>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</si>
  <si>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</si>
  <si>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</si>
  <si>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</si>
  <si>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</si>
  <si>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</si>
  <si>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</si>
  <si>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</si>
  <si>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</si>
  <si>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</si>
  <si>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</si>
  <si>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</si>
  <si>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</si>
  <si>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</si>
  <si>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</si>
  <si>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</si>
  <si>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</si>
  <si>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</si>
  <si>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</si>
  <si>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</si>
  <si>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</si>
  <si>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</si>
  <si>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</si>
  <si>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</si>
  <si>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</si>
  <si>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</si>
  <si>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</si>
  <si>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</si>
  <si>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</si>
  <si>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</si>
  <si>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</si>
  <si>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</si>
  <si>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</si>
  <si>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</si>
  <si>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</si>
  <si>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</si>
  <si>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</si>
  <si>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</si>
  <si>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</si>
  <si>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</si>
  <si>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</si>
  <si>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</si>
  <si>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</si>
  <si>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</si>
  <si>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</si>
  <si>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</si>
  <si>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</si>
  <si>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</si>
  <si>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</si>
  <si>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</si>
  <si>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</si>
  <si>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</si>
  <si>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</si>
  <si>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</si>
  <si>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</si>
  <si>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</si>
  <si>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</si>
  <si>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</si>
  <si>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</si>
  <si>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</si>
  <si>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</si>
  <si>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</si>
  <si>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</si>
  <si>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</si>
  <si>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</si>
  <si>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</si>
  <si>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</si>
  <si>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</si>
  <si>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</si>
  <si>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</si>
  <si>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</si>
  <si>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</si>
  <si>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</si>
  <si>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</si>
  <si>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</si>
  <si>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</si>
  <si>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</si>
  <si>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</si>
  <si>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</si>
  <si>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</si>
  <si>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</si>
  <si>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</si>
  <si>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</si>
  <si>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</si>
  <si>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</si>
  <si>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</si>
  <si>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</si>
  <si>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</si>
  <si>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</si>
  <si>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</si>
  <si>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</si>
  <si>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</si>
  <si>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</si>
  <si>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</si>
  <si>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</si>
  <si>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</si>
  <si>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</si>
  <si>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</si>
  <si>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</si>
  <si>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</si>
  <si>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</si>
  <si>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</si>
  <si>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</si>
  <si>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</si>
  <si>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</si>
  <si>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</si>
  <si>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</si>
  <si>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</si>
  <si>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</si>
  <si>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</si>
  <si>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</si>
  <si>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</si>
  <si>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</si>
  <si>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</si>
  <si>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</si>
  <si>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</si>
  <si>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</si>
  <si>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</si>
  <si>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</si>
  <si>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</si>
  <si>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</si>
  <si>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</si>
  <si>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</si>
  <si>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</si>
  <si>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</si>
  <si>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</si>
  <si>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</si>
  <si>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</si>
  <si>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</si>
  <si>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</si>
  <si>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</si>
  <si>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</si>
  <si>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</si>
  <si>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</si>
  <si>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</si>
  <si>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</si>
  <si>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</si>
  <si>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</si>
  <si>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</si>
  <si>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</si>
  <si>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</si>
  <si>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</si>
  <si>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</si>
  <si>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</si>
  <si>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</si>
  <si>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</si>
  <si>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</si>
  <si>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</si>
  <si>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</si>
  <si>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</si>
  <si>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</si>
  <si>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</si>
  <si>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</si>
  <si>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</si>
  <si>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</si>
  <si>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</si>
  <si>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</si>
  <si>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</si>
  <si>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</si>
  <si>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</si>
  <si>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</si>
  <si>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</si>
  <si>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</si>
  <si>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</si>
  <si>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</si>
  <si>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</si>
  <si>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</si>
  <si>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</si>
  <si>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</si>
  <si>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</si>
  <si>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</si>
  <si>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</si>
  <si>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</si>
  <si>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</si>
  <si>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</si>
  <si>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</si>
  <si>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</si>
  <si>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</si>
  <si>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</si>
  <si>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</si>
  <si>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</si>
  <si>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</si>
  <si>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</si>
  <si>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</si>
  <si>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</si>
  <si>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</si>
  <si>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</si>
  <si>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</si>
  <si>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</si>
  <si>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</si>
  <si>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</si>
  <si>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</si>
  <si>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</si>
  <si>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</si>
  <si>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</si>
  <si>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</si>
  <si>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</si>
  <si>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</si>
  <si>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</si>
  <si>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</si>
  <si>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</si>
  <si>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</si>
  <si>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</si>
  <si>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</si>
  <si>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</si>
  <si>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</si>
  <si>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</si>
  <si>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</si>
  <si>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</si>
  <si>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</si>
  <si>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</si>
  <si>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</si>
  <si>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</si>
  <si>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</si>
  <si>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</si>
  <si>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</si>
  <si>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</si>
  <si>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</si>
  <si>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</si>
  <si>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</si>
  <si>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</si>
  <si>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</si>
  <si>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</si>
  <si>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</si>
  <si>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</si>
  <si>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</si>
  <si>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</si>
  <si>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</si>
  <si>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</si>
  <si>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</si>
  <si>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</si>
  <si>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</si>
  <si>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</si>
  <si>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</si>
  <si>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</si>
  <si>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</si>
  <si>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</si>
  <si>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</si>
  <si>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</si>
  <si>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</si>
  <si>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</si>
  <si>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</si>
  <si>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</si>
  <si>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</si>
  <si>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</si>
  <si>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</si>
  <si>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</si>
  <si>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</si>
  <si>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</si>
  <si>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</si>
  <si>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</si>
  <si>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</si>
  <si>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</si>
  <si>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</si>
  <si>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</si>
  <si>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</si>
  <si>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</si>
  <si>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</si>
  <si>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</si>
  <si>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</si>
  <si>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</si>
  <si>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</si>
  <si>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</si>
  <si>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</si>
  <si>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</si>
  <si>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</si>
  <si>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</si>
  <si>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</si>
  <si>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</si>
  <si>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</si>
  <si>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</si>
  <si>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</si>
  <si>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</si>
  <si>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</si>
  <si>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</si>
  <si>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</si>
  <si>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</si>
  <si>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</si>
  <si>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</si>
  <si>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</si>
  <si>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</si>
  <si>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</si>
  <si>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</si>
  <si>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</si>
  <si>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</si>
  <si>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</si>
  <si>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</si>
  <si>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</si>
  <si>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</si>
  <si>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</si>
  <si>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</si>
  <si>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</si>
  <si>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</si>
  <si>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</si>
  <si>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</si>
  <si>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</si>
  <si>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</si>
  <si>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</si>
  <si>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</si>
  <si>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</si>
  <si>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</si>
  <si>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</si>
  <si>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</si>
  <si>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</si>
  <si>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</si>
  <si>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</si>
  <si>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</si>
  <si>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</si>
  <si>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</si>
  <si>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</si>
  <si>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</si>
  <si>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</si>
  <si>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</si>
  <si>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</si>
  <si>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</si>
  <si>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</si>
  <si>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</si>
  <si>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</si>
  <si>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</si>
  <si>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</si>
  <si>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</si>
  <si>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</si>
  <si>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</si>
  <si>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</si>
  <si>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</si>
  <si>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</si>
  <si>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</si>
  <si>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</si>
  <si>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</si>
  <si>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</si>
  <si>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</si>
  <si>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</si>
  <si>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</si>
  <si>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</si>
  <si>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</si>
  <si>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</si>
  <si>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</si>
  <si>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</si>
  <si>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</si>
  <si>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</si>
  <si>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</si>
  <si>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</si>
  <si>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</si>
  <si>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</si>
  <si>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</si>
  <si>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</si>
  <si>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</si>
  <si>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</si>
  <si>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</si>
  <si>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</si>
  <si>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</si>
  <si>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</si>
  <si>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</si>
  <si>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</si>
  <si>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</si>
  <si>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</si>
  <si>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</si>
  <si>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</si>
  <si>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</si>
  <si>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</si>
  <si>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</si>
  <si>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</si>
  <si>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</si>
  <si>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</si>
  <si>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</si>
  <si>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</si>
  <si>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</si>
  <si>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</si>
  <si>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</si>
  <si>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</si>
  <si>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</si>
  <si>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</si>
  <si>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</si>
  <si>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</si>
  <si>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</si>
  <si>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</si>
  <si>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</si>
  <si>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</si>
  <si>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</si>
  <si>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</si>
  <si>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</si>
  <si>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</si>
  <si>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</si>
  <si>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</si>
  <si>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</si>
  <si>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</si>
  <si>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</si>
  <si>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</si>
  <si>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</si>
  <si>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</si>
  <si>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</si>
  <si>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</si>
  <si>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</si>
  <si>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</si>
  <si>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</si>
  <si>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</si>
  <si>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</si>
  <si>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</si>
  <si>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</si>
  <si>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</si>
  <si>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</si>
  <si>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</si>
  <si>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</si>
  <si>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</si>
  <si>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</si>
  <si>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</si>
  <si>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</si>
  <si>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</si>
  <si>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</si>
  <si>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</si>
  <si>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</si>
  <si>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</si>
  <si>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</si>
  <si>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</si>
  <si>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</si>
  <si>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</si>
  <si>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</si>
  <si>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</si>
  <si>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</si>
  <si>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</si>
  <si>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</si>
  <si>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</si>
  <si>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</si>
  <si>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</si>
  <si>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</si>
  <si>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</si>
  <si>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</si>
  <si>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</si>
  <si>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</si>
  <si>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</si>
  <si>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</si>
  <si>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</si>
  <si>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</si>
  <si>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</si>
  <si>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</si>
  <si>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</si>
  <si>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</si>
  <si>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</si>
  <si>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</si>
  <si>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</si>
  <si>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</si>
  <si>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</si>
  <si>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</si>
  <si>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</si>
  <si>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</si>
  <si>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</si>
  <si>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</si>
  <si>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</si>
  <si>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</si>
  <si>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</si>
  <si>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</si>
  <si>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</si>
  <si>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</si>
  <si>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</si>
  <si>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</si>
  <si>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</si>
  <si>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</si>
  <si>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</si>
  <si>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</si>
  <si>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</si>
  <si>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</si>
  <si>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</si>
  <si>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</si>
  <si>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</si>
  <si>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</si>
  <si>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</si>
  <si>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</si>
  <si>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</si>
  <si>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</si>
  <si>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</si>
  <si>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</si>
  <si>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</si>
  <si>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</si>
  <si>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</si>
  <si>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</si>
  <si>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</si>
  <si>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</si>
  <si>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</si>
  <si>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</si>
  <si>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</si>
  <si>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</si>
  <si>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</si>
  <si>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</si>
  <si>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</si>
  <si>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</si>
  <si>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</si>
  <si>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</si>
  <si>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</si>
  <si>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</si>
  <si>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</si>
  <si>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</si>
  <si>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</si>
  <si>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</si>
  <si>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</si>
  <si>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</si>
  <si>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</si>
  <si>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</si>
  <si>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</si>
  <si>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</si>
  <si>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</si>
  <si>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</si>
  <si>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</si>
  <si>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</si>
  <si>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</si>
  <si>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</si>
  <si>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</si>
  <si>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</si>
  <si>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</si>
  <si>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</si>
  <si>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</si>
  <si>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</si>
  <si>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</si>
  <si>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</si>
  <si>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</si>
  <si>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</si>
  <si>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</si>
  <si>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</si>
  <si>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</si>
  <si>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</si>
  <si>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</si>
  <si>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</si>
  <si>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</si>
  <si>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</si>
  <si>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</si>
  <si>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</si>
  <si>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</si>
  <si>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</si>
  <si>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</si>
  <si>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</si>
  <si>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</si>
  <si>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</si>
  <si>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</si>
  <si>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</si>
  <si>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</si>
  <si>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</si>
  <si>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</si>
  <si>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</si>
  <si>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</si>
  <si>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</si>
  <si>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</si>
  <si>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</si>
  <si>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</si>
  <si>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</si>
  <si>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</si>
  <si>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</si>
  <si>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</si>
  <si>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</si>
  <si>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</si>
  <si>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</si>
  <si>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</si>
  <si>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</si>
  <si>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</si>
  <si>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</si>
  <si>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</si>
  <si>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</si>
  <si>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</si>
  <si>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</si>
  <si>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</si>
  <si>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</si>
  <si>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</si>
  <si>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</si>
  <si>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</si>
  <si>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</si>
  <si>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</si>
  <si>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</si>
  <si>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</si>
  <si>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</si>
  <si>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</si>
  <si>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</si>
  <si>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</si>
  <si>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</si>
  <si>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</si>
  <si>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</si>
  <si>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</si>
  <si>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</si>
  <si>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</si>
  <si>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</si>
  <si>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</si>
  <si>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</si>
  <si>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</si>
  <si>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</si>
  <si>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</si>
  <si>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</si>
  <si>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</si>
  <si>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</si>
  <si>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</si>
  <si>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</si>
  <si>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</si>
  <si>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</si>
  <si>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</si>
  <si>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</si>
  <si>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</si>
  <si>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</si>
  <si>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</si>
  <si>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</si>
  <si>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</si>
  <si>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</si>
  <si>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</si>
  <si>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</si>
  <si>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</si>
  <si>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</si>
  <si>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</si>
  <si>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</si>
  <si>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</si>
  <si>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</si>
  <si>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</si>
  <si>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</si>
  <si>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</si>
  <si>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</si>
  <si>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</si>
  <si>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</si>
  <si>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</si>
  <si>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</si>
  <si>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</si>
  <si>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</si>
  <si>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</si>
  <si>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</si>
  <si>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</si>
  <si>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</si>
  <si>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</si>
  <si>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</si>
  <si>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</si>
  <si>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</si>
  <si>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</si>
  <si>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</si>
  <si>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</si>
  <si>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</si>
  <si>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</si>
  <si>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</si>
  <si>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</si>
  <si>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</si>
  <si>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</si>
  <si>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</si>
  <si>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</si>
  <si>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</si>
  <si>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</si>
  <si>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</si>
  <si>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</si>
  <si>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</si>
  <si>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</si>
  <si>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</si>
  <si>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</si>
  <si>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</si>
  <si>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</si>
  <si>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</si>
  <si>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</si>
  <si>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</si>
  <si>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</si>
  <si>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</si>
  <si>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</si>
  <si>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</si>
  <si>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</si>
  <si>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</si>
  <si>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</si>
  <si>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</si>
  <si>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</si>
  <si>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</si>
  <si>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</si>
  <si>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</si>
  <si>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</si>
  <si>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</si>
  <si>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</si>
  <si>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</si>
  <si>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</si>
  <si>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</si>
  <si>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</si>
  <si>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</si>
  <si>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</si>
  <si>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</si>
  <si>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</si>
  <si>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</si>
  <si>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</si>
  <si>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</si>
  <si>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</si>
  <si>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</si>
  <si>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</si>
  <si>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</si>
  <si>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</si>
  <si>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</si>
  <si>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</si>
  <si>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</si>
  <si>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</si>
  <si>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</si>
  <si>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</si>
  <si>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</si>
  <si>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</si>
  <si>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</si>
  <si>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</si>
  <si>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</si>
  <si>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</si>
  <si>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</si>
  <si>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</si>
  <si>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</si>
  <si>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</si>
  <si>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</si>
  <si>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</si>
  <si>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</si>
  <si>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</si>
  <si>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</si>
  <si>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</si>
  <si>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</si>
  <si>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</si>
  <si>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</si>
  <si>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</si>
  <si>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</si>
  <si>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</si>
  <si>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</si>
  <si>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</si>
  <si>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</si>
  <si>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</si>
  <si>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</si>
  <si>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</si>
  <si>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</si>
  <si>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</si>
  <si>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</si>
  <si>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</si>
  <si>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</si>
  <si>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</si>
  <si>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</si>
  <si>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</si>
  <si>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</si>
  <si>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</si>
  <si>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</si>
  <si>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</si>
  <si>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</si>
  <si>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</si>
  <si>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</si>
  <si>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</si>
  <si>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</si>
  <si>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</si>
  <si>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</si>
  <si>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</si>
  <si>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</si>
  <si>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</si>
  <si>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</si>
  <si>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</si>
  <si>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</si>
  <si>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</si>
  <si>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</si>
  <si>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</si>
  <si>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</si>
  <si>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</si>
  <si>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</si>
  <si>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</si>
  <si>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</si>
  <si>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</si>
  <si>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</si>
  <si>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</si>
  <si>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</si>
  <si>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</si>
  <si>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</si>
  <si>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</si>
  <si>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</si>
  <si>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</si>
  <si>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</si>
  <si>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</si>
  <si>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</si>
  <si>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</si>
  <si>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</si>
  <si>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</si>
  <si>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</si>
  <si>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</si>
  <si>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</si>
  <si>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</si>
  <si>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</si>
  <si>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</si>
  <si>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</si>
  <si>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</si>
  <si>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</si>
  <si>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</si>
  <si>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</si>
  <si>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</si>
  <si>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</si>
  <si>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</si>
  <si>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</si>
  <si>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</si>
  <si>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</si>
  <si>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</si>
  <si>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</si>
  <si>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</si>
  <si>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</si>
  <si>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</si>
  <si>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</si>
  <si>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</si>
  <si>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</si>
  <si>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</si>
  <si>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</si>
  <si>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</si>
  <si>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</si>
  <si>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</si>
  <si>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</si>
  <si>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</si>
  <si>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</si>
  <si>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</si>
  <si>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</si>
  <si>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</si>
  <si>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</si>
  <si>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</si>
  <si>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</si>
  <si>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</si>
  <si>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</si>
  <si>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</si>
  <si>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</si>
  <si>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</si>
  <si>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</si>
  <si>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</si>
  <si>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</si>
  <si>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</si>
  <si>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</si>
  <si>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</si>
  <si>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</si>
  <si>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</si>
  <si>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</si>
  <si>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</si>
  <si>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</si>
  <si>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</si>
  <si>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</si>
  <si>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</si>
  <si>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</si>
  <si>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</si>
  <si>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</si>
  <si>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</si>
  <si>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</si>
  <si>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</si>
  <si>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</si>
  <si>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</si>
  <si>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</si>
  <si>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</si>
  <si>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</si>
  <si>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</si>
  <si>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</si>
  <si>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</si>
  <si>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</si>
  <si>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</si>
  <si>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</si>
  <si>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</si>
  <si>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</si>
  <si>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</si>
  <si>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</si>
  <si>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</si>
  <si>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</si>
  <si>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</si>
  <si>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</si>
  <si>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</si>
  <si>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</si>
  <si>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</si>
  <si>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</si>
  <si>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</si>
  <si>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</si>
  <si>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</si>
  <si>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</si>
  <si>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</si>
  <si>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</si>
  <si>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</si>
  <si>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</si>
  <si>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</si>
  <si>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</si>
  <si>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</si>
  <si>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</si>
  <si>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</si>
  <si>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</si>
  <si>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</si>
  <si>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</si>
  <si>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</si>
  <si>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</si>
  <si>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</si>
  <si>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</si>
  <si>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</si>
  <si>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</si>
  <si>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</si>
  <si>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</si>
  <si>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</si>
  <si>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</si>
  <si>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</si>
  <si>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</si>
  <si>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</si>
  <si>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</si>
  <si>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</si>
  <si>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</si>
  <si>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</si>
  <si>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</si>
  <si>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</si>
  <si>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</si>
  <si>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</si>
  <si>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</si>
  <si>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</si>
  <si>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</si>
  <si>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</si>
  <si>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</si>
  <si>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</si>
  <si>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</si>
  <si>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</si>
  <si>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</si>
  <si>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</si>
  <si>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</si>
  <si>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</si>
  <si>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</si>
  <si>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</si>
  <si>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</si>
  <si>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</si>
  <si>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</si>
  <si>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</si>
  <si>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</si>
  <si>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</si>
  <si>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</si>
  <si>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</si>
  <si>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</si>
  <si>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</si>
  <si>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</si>
  <si>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</si>
  <si>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</si>
  <si>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</si>
  <si>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</si>
  <si>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</si>
  <si>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</si>
  <si>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</si>
  <si>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</si>
  <si>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</si>
  <si>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</si>
  <si>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</si>
  <si>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</si>
  <si>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</si>
  <si>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</si>
  <si>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</si>
  <si>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</si>
  <si>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</si>
  <si>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</si>
  <si>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</si>
  <si>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</si>
  <si>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</si>
  <si>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</si>
  <si>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</si>
  <si>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</si>
  <si>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</si>
  <si>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</si>
  <si>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</si>
  <si>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</si>
  <si>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</si>
  <si>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</si>
  <si>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</si>
  <si>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</si>
  <si>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</si>
  <si>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</si>
  <si>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</si>
  <si>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</si>
  <si>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</si>
  <si>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</si>
  <si>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</si>
  <si>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</si>
  <si>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</si>
  <si>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</si>
  <si>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</si>
  <si>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</si>
  <si>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</si>
  <si>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</si>
  <si>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</si>
  <si>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</si>
  <si>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</si>
  <si>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</si>
  <si>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</si>
  <si>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</si>
  <si>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</si>
  <si>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</si>
  <si>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</si>
  <si>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</si>
  <si>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</si>
  <si>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</si>
  <si>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</si>
  <si>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</si>
  <si>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</si>
  <si>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</si>
  <si>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</si>
  <si>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</si>
  <si>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</si>
  <si>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</si>
  <si>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</si>
  <si>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</si>
  <si>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</si>
  <si>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</si>
  <si>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</si>
  <si>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</si>
  <si>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</si>
  <si>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</si>
  <si>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</si>
  <si>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</si>
  <si>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</si>
  <si>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</si>
  <si>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</si>
  <si>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</si>
  <si>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</si>
  <si>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</si>
  <si>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</si>
  <si>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</si>
  <si>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</si>
  <si>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</si>
  <si>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</si>
  <si>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</si>
  <si>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</si>
  <si>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</si>
  <si>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</si>
  <si>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</si>
  <si>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</si>
  <si>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</si>
  <si>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</si>
  <si>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</si>
  <si>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</si>
  <si>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</si>
  <si>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</si>
  <si>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</si>
  <si>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</si>
  <si>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</si>
  <si>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</si>
  <si>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</si>
  <si>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</si>
  <si>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</si>
  <si>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</si>
  <si>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</si>
  <si>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</si>
  <si>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</si>
  <si>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</si>
  <si>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</si>
  <si>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</si>
  <si>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</si>
  <si>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</si>
  <si>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</si>
  <si>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</si>
  <si>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</si>
  <si>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</si>
  <si>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</si>
  <si>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</si>
  <si>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</si>
  <si>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</si>
  <si>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</si>
  <si>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</si>
  <si>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</si>
  <si>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</si>
  <si>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</si>
  <si>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</si>
  <si>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</si>
  <si>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</si>
  <si>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</si>
  <si>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</si>
  <si>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</si>
  <si>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</si>
  <si>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</si>
  <si>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</si>
  <si>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</si>
  <si>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</si>
  <si>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</si>
  <si>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</si>
  <si>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</si>
  <si>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</si>
  <si>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</si>
  <si>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</si>
  <si>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</si>
  <si>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</si>
  <si>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</si>
  <si>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</si>
  <si>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</si>
  <si>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</si>
  <si>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</si>
  <si>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</si>
  <si>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</si>
  <si>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</si>
  <si>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</si>
  <si>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</si>
  <si>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</si>
  <si>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</si>
  <si>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</si>
  <si>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</si>
  <si>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</si>
  <si>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</si>
  <si>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</si>
  <si>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</si>
  <si>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</si>
  <si>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</si>
  <si>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</si>
  <si>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</si>
  <si>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</si>
  <si>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</si>
  <si>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</si>
  <si>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</si>
  <si>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</si>
  <si>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</si>
  <si>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</si>
  <si>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</si>
  <si>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</si>
  <si>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</si>
  <si>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</si>
  <si>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</si>
  <si>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</si>
  <si>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</si>
  <si>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</si>
  <si>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</si>
  <si>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</si>
  <si>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</si>
  <si>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</si>
  <si>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</si>
  <si>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</si>
  <si>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</si>
  <si>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</si>
  <si>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</si>
  <si>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</si>
  <si>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</si>
  <si>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</si>
  <si>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</si>
  <si>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</si>
  <si>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</si>
  <si>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</si>
  <si>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</si>
  <si>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</si>
  <si>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</si>
  <si>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</si>
  <si>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</si>
  <si>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</si>
  <si>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</si>
  <si>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</si>
  <si>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</si>
  <si>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</si>
  <si>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</si>
  <si>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</si>
  <si>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</si>
  <si>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</si>
  <si>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</si>
  <si>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</si>
  <si>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</si>
  <si>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</si>
  <si>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</si>
  <si>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</si>
  <si>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</si>
  <si>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</si>
  <si>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</si>
  <si>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</si>
  <si>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</si>
  <si>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</si>
  <si>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</si>
  <si>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</si>
  <si>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</si>
  <si>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</si>
  <si>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</si>
  <si>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</si>
  <si>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</si>
  <si>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</si>
  <si>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</si>
  <si>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</si>
  <si>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</si>
  <si>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</si>
  <si>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</si>
  <si>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</si>
  <si>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</si>
  <si>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</si>
  <si>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</si>
  <si>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</si>
  <si>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</si>
  <si>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</si>
  <si>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</si>
  <si>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</si>
  <si>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</si>
  <si>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</si>
  <si>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</si>
  <si>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</si>
  <si>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</si>
  <si>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</si>
  <si>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</si>
  <si>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</si>
  <si>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</si>
  <si>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</si>
  <si>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</si>
  <si>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</si>
  <si>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</si>
  <si>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</si>
  <si>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</si>
  <si>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</si>
  <si>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</si>
  <si>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</si>
  <si>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</si>
  <si>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</si>
  <si>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</si>
  <si>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</si>
  <si>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</si>
  <si>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</si>
  <si>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</si>
  <si>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</si>
  <si>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</si>
  <si>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</si>
  <si>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</si>
  <si>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</si>
  <si>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</si>
  <si>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</si>
  <si>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</si>
  <si>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</si>
  <si>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</si>
  <si>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</si>
  <si>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</si>
  <si>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</si>
  <si>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</si>
  <si>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</si>
  <si>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</si>
  <si>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</si>
  <si>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</si>
  <si>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</si>
  <si>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</si>
  <si>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</si>
  <si>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</si>
  <si>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</si>
  <si>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</si>
  <si>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</si>
  <si>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</si>
  <si>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</si>
  <si>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</si>
  <si>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</si>
  <si>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</si>
  <si>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</si>
  <si>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</si>
  <si>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</si>
  <si>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</si>
  <si>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</si>
  <si>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</si>
  <si>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</si>
  <si>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</si>
  <si>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</si>
  <si>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</si>
  <si>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</si>
  <si>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</si>
  <si>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</si>
  <si>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</si>
  <si>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</si>
  <si>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</si>
  <si>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</si>
  <si>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</si>
  <si>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</si>
  <si>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</si>
  <si>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</si>
  <si>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</si>
  <si>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</si>
  <si>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</si>
  <si>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</si>
  <si>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</si>
  <si>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</si>
  <si>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</si>
  <si>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</si>
  <si>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</si>
  <si>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</si>
  <si>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</si>
  <si>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</si>
  <si>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</si>
  <si>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</si>
  <si>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</si>
  <si>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</si>
  <si>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</si>
  <si>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</si>
  <si>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</si>
  <si>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</si>
  <si>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</si>
  <si>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</si>
  <si>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</si>
  <si>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</si>
  <si>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</si>
  <si>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</si>
  <si>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</si>
  <si>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</si>
  <si>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</si>
  <si>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</si>
  <si>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</si>
  <si>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</si>
  <si>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</si>
  <si>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</si>
  <si>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</si>
  <si>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</si>
  <si>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</si>
  <si>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</si>
  <si>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</si>
  <si>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</si>
  <si>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</si>
  <si>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</si>
  <si>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</si>
  <si>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</si>
  <si>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</si>
  <si>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</si>
  <si>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</si>
  <si>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</si>
  <si>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</si>
  <si>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</si>
  <si>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</si>
  <si>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</si>
  <si>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</si>
  <si>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</si>
  <si>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</si>
  <si>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</si>
  <si>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</si>
  <si>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</si>
  <si>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</si>
  <si>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</si>
  <si>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</si>
  <si>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</si>
  <si>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</si>
  <si>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</si>
  <si>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</si>
  <si>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</si>
  <si>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</si>
  <si>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</si>
  <si>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</si>
  <si>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</si>
  <si>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</si>
  <si>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</si>
  <si>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</si>
  <si>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</si>
  <si>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</si>
  <si>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</si>
  <si>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</si>
  <si>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</si>
  <si>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</si>
  <si>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</si>
  <si>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</si>
  <si>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</si>
  <si>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</si>
  <si>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</si>
  <si>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</si>
  <si>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</si>
  <si>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</si>
  <si>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</si>
  <si>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</si>
  <si>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</si>
  <si>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</si>
  <si>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</si>
  <si>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</si>
  <si>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</si>
  <si>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</si>
  <si>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</si>
  <si>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</si>
  <si>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</si>
  <si>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</si>
  <si>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</si>
  <si>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</si>
  <si>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</si>
  <si>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</si>
  <si>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</si>
  <si>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</si>
  <si>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</si>
  <si>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</si>
  <si>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</si>
  <si>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</si>
  <si>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</si>
  <si>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</si>
  <si>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</si>
  <si>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</si>
  <si>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</si>
  <si>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</si>
  <si>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</si>
  <si>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</si>
  <si>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</si>
  <si>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</si>
  <si>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</si>
  <si>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</si>
  <si>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</si>
  <si>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</si>
  <si>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</si>
  <si>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</si>
  <si>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</si>
  <si>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</si>
  <si>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</si>
  <si>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</si>
  <si>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</si>
  <si>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</si>
  <si>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</si>
  <si>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</si>
  <si>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</si>
  <si>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</si>
  <si>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</si>
  <si>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</si>
  <si>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</si>
  <si>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</si>
  <si>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</si>
  <si>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</si>
  <si>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</si>
  <si>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</si>
  <si>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</si>
  <si>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</si>
  <si>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</si>
  <si>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</si>
  <si>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</si>
  <si>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</si>
  <si>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</si>
  <si>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</si>
  <si>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</si>
  <si>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</si>
  <si>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</si>
  <si>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</si>
  <si>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</si>
  <si>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</si>
  <si>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</si>
  <si>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</si>
  <si>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</si>
  <si>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</si>
  <si>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</si>
  <si>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</si>
  <si>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</si>
  <si>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</si>
  <si>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</si>
  <si>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</si>
  <si>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</si>
  <si>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</si>
  <si>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</si>
  <si>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</si>
  <si>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</si>
  <si>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</si>
  <si>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</si>
  <si>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</si>
  <si>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</si>
  <si>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</si>
  <si>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</si>
  <si>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</si>
  <si>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</si>
  <si>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</si>
  <si>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</si>
  <si>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</si>
  <si>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</si>
  <si>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</si>
  <si>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</si>
  <si>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</si>
  <si>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</si>
  <si>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</si>
  <si>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</si>
  <si>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</si>
  <si>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</si>
  <si>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</si>
  <si>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</si>
  <si>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</si>
  <si>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</si>
  <si>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</si>
  <si>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</si>
  <si>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</si>
  <si>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</si>
  <si>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</si>
  <si>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</si>
  <si>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</si>
  <si>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</si>
  <si>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</si>
  <si>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</si>
  <si>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</si>
  <si>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</si>
  <si>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</si>
  <si>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</si>
  <si>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</si>
  <si>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</si>
  <si>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</si>
  <si>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</si>
  <si>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</si>
  <si>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</si>
  <si>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</si>
  <si>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</si>
  <si>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</si>
  <si>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</si>
  <si>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</si>
  <si>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</si>
  <si>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</si>
  <si>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</si>
  <si>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</si>
  <si>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</si>
  <si>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</si>
  <si>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</si>
  <si>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</si>
  <si>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</si>
  <si>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</si>
  <si>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</si>
  <si>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</si>
  <si>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</si>
  <si>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</si>
  <si>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</si>
  <si>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</si>
  <si>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</si>
  <si>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</si>
  <si>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</si>
  <si>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</si>
  <si>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</si>
  <si>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</si>
  <si>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</si>
  <si>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</si>
  <si>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</si>
  <si>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</si>
  <si>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</si>
  <si>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</si>
  <si>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</si>
  <si>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</si>
  <si>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</si>
  <si>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</si>
  <si>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</si>
  <si>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</si>
  <si>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</si>
  <si>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</si>
  <si>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</si>
  <si>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</si>
  <si>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</si>
  <si>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</si>
  <si>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</si>
  <si>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</si>
  <si>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</si>
  <si>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</si>
  <si>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</si>
  <si>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</si>
  <si>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</si>
  <si>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</si>
  <si>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</si>
  <si>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</si>
  <si>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</si>
  <si>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</si>
  <si>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</si>
  <si>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</si>
  <si>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</si>
  <si>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</si>
  <si>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</si>
  <si>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</si>
  <si>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</si>
  <si>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</si>
  <si>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</si>
  <si>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</si>
  <si>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</si>
  <si>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</si>
  <si>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</si>
  <si>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</si>
  <si>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</si>
  <si>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</si>
  <si>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</si>
  <si>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</si>
  <si>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</si>
  <si>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</si>
  <si>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</si>
  <si>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</si>
  <si>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</si>
  <si>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</si>
  <si>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</si>
  <si>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</si>
  <si>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</si>
  <si>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</si>
  <si>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</si>
  <si>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</si>
  <si>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</si>
  <si>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</si>
  <si>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</si>
  <si>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</si>
  <si>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</si>
  <si>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</si>
  <si>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</si>
  <si>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</si>
  <si>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</si>
  <si>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</si>
  <si>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</si>
  <si>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</si>
  <si>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</si>
  <si>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</si>
  <si>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</si>
  <si>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</si>
  <si>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</si>
  <si>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</si>
  <si>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</si>
  <si>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</si>
  <si>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</si>
  <si>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</si>
  <si>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</si>
  <si>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</si>
  <si>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</si>
  <si>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</si>
  <si>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</si>
  <si>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</si>
  <si>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</si>
  <si>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</si>
  <si>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</si>
  <si>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</si>
  <si>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</si>
  <si>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</si>
  <si>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</si>
  <si>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</si>
  <si>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</si>
  <si>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</si>
  <si>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</si>
  <si>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</si>
  <si>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</si>
  <si>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</si>
  <si>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</si>
  <si>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</si>
  <si>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</si>
  <si>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</si>
  <si>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</si>
  <si>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</si>
  <si>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</si>
  <si>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</si>
  <si>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</si>
  <si>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</si>
  <si>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</si>
  <si>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</si>
  <si>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</si>
  <si>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</si>
  <si>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</si>
  <si>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</si>
  <si>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</si>
  <si>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</si>
  <si>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</si>
  <si>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</si>
  <si>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</si>
  <si>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</si>
  <si>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</si>
  <si>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</si>
  <si>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</si>
  <si>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</si>
  <si>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</si>
  <si>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</si>
  <si>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</si>
  <si>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</si>
  <si>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</si>
  <si>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</si>
  <si>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</si>
  <si>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</si>
  <si>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</si>
  <si>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</si>
  <si>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</si>
  <si>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</si>
  <si>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</si>
  <si>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</si>
  <si>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</si>
  <si>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</si>
  <si>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</si>
  <si>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</si>
  <si>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</si>
  <si>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</si>
  <si>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</si>
  <si>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</si>
  <si>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</si>
  <si>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</si>
  <si>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</si>
  <si>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</si>
  <si>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</si>
  <si>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</si>
  <si>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</si>
  <si>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</si>
  <si>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</si>
  <si>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</si>
  <si>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</si>
  <si>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</si>
  <si>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</si>
  <si>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</si>
  <si>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</si>
  <si>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</si>
  <si>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</si>
  <si>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</si>
  <si>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</si>
  <si>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</si>
  <si>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</si>
  <si>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</si>
  <si>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</si>
  <si>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</si>
  <si>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</si>
  <si>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</si>
  <si>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</si>
  <si>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</si>
  <si>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</si>
  <si>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</si>
  <si>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</si>
  <si>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</si>
  <si>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</si>
  <si>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</si>
  <si>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</si>
  <si>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</si>
  <si>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</si>
  <si>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</si>
  <si>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</si>
  <si>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</si>
  <si>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</si>
  <si>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</si>
  <si>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</si>
  <si>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</si>
  <si>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</si>
  <si>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</si>
  <si>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</si>
  <si>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</si>
  <si>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</si>
  <si>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</si>
  <si>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</si>
  <si>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</si>
  <si>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</si>
  <si>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</si>
  <si>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</si>
  <si>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</si>
  <si>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</si>
  <si>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</si>
  <si>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</si>
  <si>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</si>
  <si>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</si>
  <si>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</si>
  <si>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</si>
  <si>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</si>
  <si>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</si>
  <si>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</si>
  <si>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</si>
  <si>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</si>
  <si>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</si>
  <si>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</si>
  <si>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</si>
  <si>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</si>
  <si>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</si>
  <si>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</si>
  <si>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</si>
  <si>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</si>
  <si>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</si>
  <si>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</si>
  <si>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</si>
  <si>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</si>
  <si>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</si>
  <si>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</si>
  <si>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</si>
  <si>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</si>
  <si>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</si>
  <si>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</si>
  <si>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</si>
  <si>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</si>
  <si>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</si>
  <si>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</si>
  <si>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</si>
  <si>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</si>
  <si>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</si>
  <si>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</si>
  <si>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</si>
  <si>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</si>
  <si>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</si>
  <si>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</si>
  <si>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</si>
  <si>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</si>
  <si>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</si>
  <si>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</si>
  <si>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</si>
  <si>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</si>
  <si>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</si>
  <si>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</si>
  <si>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</si>
  <si>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</si>
  <si>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</si>
  <si>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</si>
  <si>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</si>
  <si>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</si>
  <si>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</si>
  <si>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</si>
  <si>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</si>
  <si>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</si>
  <si>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</si>
  <si>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</si>
  <si>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</si>
  <si>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</si>
  <si>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</si>
  <si>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</si>
  <si>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</si>
  <si>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</si>
  <si>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</si>
  <si>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</si>
  <si>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</si>
  <si>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</si>
  <si>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</si>
  <si>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</si>
  <si>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</si>
  <si>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</si>
  <si>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</si>
  <si>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</si>
  <si>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</si>
  <si>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</si>
  <si>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</si>
  <si>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</si>
  <si>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</si>
  <si>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</si>
  <si>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</si>
  <si>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</si>
  <si>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</si>
  <si>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</si>
  <si>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</si>
  <si>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</si>
  <si>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</si>
  <si>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</si>
  <si>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</si>
  <si>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</si>
  <si>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</si>
  <si>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</si>
  <si>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</si>
  <si>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</si>
  <si>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</si>
  <si>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</si>
  <si>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</si>
  <si>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</si>
  <si>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</si>
  <si>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</si>
  <si>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</si>
  <si>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</si>
  <si>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</si>
  <si>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</si>
  <si>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</si>
  <si>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</si>
  <si>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</si>
  <si>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</si>
  <si>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</si>
  <si>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</si>
  <si>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</si>
  <si>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</si>
  <si>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</si>
  <si>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</si>
  <si>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</si>
  <si>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</si>
  <si>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</si>
  <si>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</si>
  <si>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</si>
  <si>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</si>
  <si>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</si>
  <si>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</si>
  <si>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</si>
  <si>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</si>
  <si>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</si>
  <si>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</si>
  <si>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</si>
  <si>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</si>
  <si>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</si>
  <si>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</si>
  <si>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</si>
  <si>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</si>
  <si>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</si>
  <si>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</si>
  <si>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</si>
  <si>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</si>
  <si>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</si>
  <si>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</si>
  <si>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</si>
  <si>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</si>
  <si>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</si>
  <si>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</si>
  <si>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</si>
  <si>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</si>
  <si>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</si>
  <si>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</si>
  <si>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</si>
  <si>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</si>
  <si>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</si>
  <si>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</si>
  <si>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</si>
  <si>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</si>
  <si>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</si>
  <si>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</si>
  <si>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</si>
  <si>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</si>
  <si>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</si>
  <si>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</si>
  <si>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</si>
  <si>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</si>
  <si>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</si>
  <si>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</si>
  <si>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</si>
  <si>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</si>
  <si>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</si>
  <si>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</si>
  <si>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</si>
  <si>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</si>
  <si>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</si>
  <si>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</si>
  <si>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</si>
  <si>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</si>
  <si>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</si>
  <si>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</si>
  <si>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</si>
  <si>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</si>
  <si>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</si>
  <si>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</si>
  <si>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</si>
  <si>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</si>
  <si>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</si>
  <si>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</si>
  <si>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</si>
  <si>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</si>
  <si>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</si>
  <si>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</si>
  <si>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</si>
  <si>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</si>
  <si>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</si>
  <si>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</si>
  <si>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</si>
  <si>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</si>
  <si>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</si>
  <si>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</si>
  <si>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</si>
  <si>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</si>
  <si>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</si>
  <si>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</si>
  <si>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</si>
  <si>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</si>
  <si>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</si>
  <si>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</si>
  <si>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</si>
  <si>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</si>
  <si>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</si>
  <si>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</si>
  <si>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</si>
  <si>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</si>
  <si>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</si>
  <si>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</si>
  <si>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</si>
  <si>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</si>
  <si>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</si>
  <si>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</si>
  <si>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</si>
  <si>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</si>
  <si>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</si>
  <si>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</si>
  <si>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</si>
  <si>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</si>
  <si>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</si>
  <si>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</si>
  <si>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</si>
  <si>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</si>
  <si>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</si>
  <si>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</si>
  <si>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</si>
  <si>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</si>
  <si>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</si>
  <si>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</si>
  <si>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</si>
  <si>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</si>
  <si>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</si>
  <si>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</si>
  <si>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</si>
  <si>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</si>
  <si>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</si>
  <si>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</si>
  <si>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</si>
  <si>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</si>
  <si>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</si>
  <si>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</si>
  <si>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</si>
  <si>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</si>
  <si>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</si>
  <si>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</si>
  <si>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</si>
  <si>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</si>
  <si>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</si>
  <si>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</si>
  <si>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</si>
  <si>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</si>
  <si>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</si>
  <si>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</si>
  <si>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</si>
  <si>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</si>
  <si>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</si>
  <si>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</si>
  <si>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</si>
  <si>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</si>
  <si>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</si>
  <si>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</si>
  <si>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</si>
  <si>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</si>
  <si>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</si>
  <si>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</si>
  <si>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</si>
  <si>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</si>
  <si>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</si>
  <si>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</si>
  <si>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</si>
  <si>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</si>
  <si>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</si>
  <si>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</si>
  <si>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</si>
  <si>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</si>
  <si>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</si>
  <si>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</si>
  <si>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</si>
  <si>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</si>
  <si>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</si>
  <si>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</si>
  <si>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</si>
  <si>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</si>
  <si>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</si>
  <si>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</si>
  <si>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</si>
  <si>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</si>
  <si>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</si>
  <si>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</si>
  <si>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</si>
  <si>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</si>
  <si>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</si>
  <si>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</si>
  <si>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</si>
  <si>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</si>
  <si>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</si>
  <si>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</si>
  <si>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</si>
  <si>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</si>
  <si>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</si>
  <si>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</si>
  <si>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</si>
  <si>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</si>
  <si>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</si>
  <si>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</si>
  <si>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</si>
  <si>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</si>
  <si>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</si>
  <si>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</si>
  <si>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</si>
  <si>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</si>
  <si>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</si>
  <si>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</si>
  <si>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</si>
  <si>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</si>
  <si>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</si>
  <si>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</si>
  <si>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</si>
  <si>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</si>
  <si>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</si>
  <si>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</si>
  <si>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</si>
  <si>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</si>
  <si>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</si>
  <si>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</si>
  <si>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</si>
  <si>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</si>
  <si>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</si>
  <si>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</si>
  <si>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</si>
  <si>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</si>
  <si>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</si>
  <si>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</si>
  <si>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</si>
  <si>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</si>
  <si>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</si>
  <si>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</si>
  <si>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</si>
  <si>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</si>
  <si>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</si>
  <si>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</si>
  <si>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</si>
  <si>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</si>
  <si>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</si>
  <si>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</si>
  <si>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</si>
  <si>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</si>
  <si>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</si>
  <si>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</si>
  <si>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</si>
  <si>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</si>
  <si>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</si>
  <si>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</si>
  <si>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</si>
  <si>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</si>
  <si>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</si>
  <si>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</si>
  <si>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</si>
  <si>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</si>
  <si>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</si>
  <si>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</si>
  <si>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</si>
  <si>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</si>
  <si>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</si>
  <si>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</si>
  <si>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</si>
  <si>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</si>
  <si>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</si>
  <si>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</si>
  <si>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</si>
  <si>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</si>
  <si>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</si>
  <si>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</si>
  <si>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</si>
  <si>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</si>
  <si>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</si>
  <si>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</si>
  <si>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</si>
  <si>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</si>
  <si>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</si>
  <si>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</si>
  <si>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</si>
  <si>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</si>
  <si>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</si>
  <si>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</si>
  <si>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</si>
  <si>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</si>
  <si>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</si>
  <si>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</si>
  <si>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</si>
  <si>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</si>
  <si>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</si>
  <si>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</si>
  <si>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</si>
  <si>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</si>
  <si>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</si>
  <si>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</si>
  <si>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</si>
  <si>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</si>
  <si>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</si>
  <si>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</si>
  <si>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</si>
  <si>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</si>
  <si>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</si>
  <si>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</si>
  <si>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</si>
  <si>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</si>
  <si>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</si>
  <si>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</si>
  <si>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</si>
  <si>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</si>
  <si>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</si>
  <si>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</si>
  <si>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</si>
  <si>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</si>
  <si>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</si>
  <si>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</si>
  <si>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</si>
  <si>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</si>
  <si>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</si>
  <si>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</si>
  <si>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</si>
  <si>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</si>
  <si>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</si>
  <si>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</si>
  <si>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</si>
  <si>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</si>
  <si>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</si>
  <si>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</si>
  <si>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</si>
  <si>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</si>
  <si>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</si>
  <si>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</si>
  <si>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</si>
  <si>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</si>
  <si>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</si>
  <si>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</si>
  <si>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</si>
  <si>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</si>
  <si>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</si>
  <si>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</si>
  <si>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</si>
  <si>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</si>
  <si>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</si>
  <si>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</si>
  <si>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</si>
  <si>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</si>
  <si>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</si>
  <si>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</si>
  <si>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</si>
  <si>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</si>
  <si>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</si>
  <si>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</si>
  <si>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</si>
  <si>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</si>
  <si>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</si>
  <si>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</si>
  <si>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</si>
  <si>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</si>
  <si>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</si>
  <si>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</si>
  <si>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</si>
  <si>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</si>
  <si>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</si>
  <si>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</si>
  <si>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</si>
  <si>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</si>
  <si>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</si>
  <si>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</si>
  <si>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</si>
  <si>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</si>
  <si>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</si>
  <si>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</si>
  <si>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</si>
  <si>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</si>
  <si>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</si>
  <si>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</si>
  <si>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</si>
  <si>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</si>
  <si>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</si>
  <si>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</si>
  <si>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</si>
  <si>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</si>
  <si>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</si>
  <si>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</si>
  <si>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</si>
  <si>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</si>
  <si>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</si>
  <si>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</si>
  <si>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</si>
  <si>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</si>
  <si>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</si>
  <si>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</si>
  <si>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</si>
  <si>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</si>
  <si>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</si>
  <si>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</si>
  <si>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</si>
  <si>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</si>
  <si>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</si>
  <si>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</si>
  <si>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</si>
  <si>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</si>
  <si>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</si>
  <si>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</si>
  <si>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</si>
  <si>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</si>
  <si>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</si>
  <si>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</si>
  <si>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</si>
  <si>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</si>
  <si>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</si>
  <si>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</si>
  <si>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</si>
  <si>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</si>
  <si>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</si>
  <si>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</si>
  <si>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</si>
  <si>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</si>
  <si>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</si>
  <si>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</si>
  <si>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</si>
  <si>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</si>
  <si>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</si>
  <si>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</si>
  <si>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</si>
  <si>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</si>
  <si>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</si>
  <si>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</si>
  <si>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</si>
  <si>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</si>
  <si>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</si>
  <si>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</si>
  <si>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</si>
  <si>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</si>
  <si>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</si>
  <si>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</si>
  <si>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</si>
  <si>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</si>
  <si>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</si>
  <si>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</si>
  <si>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</si>
  <si>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</si>
  <si>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</si>
  <si>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</si>
  <si>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</si>
  <si>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</si>
  <si>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</si>
  <si>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</si>
  <si>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</si>
  <si>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</si>
  <si>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</si>
  <si>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</si>
  <si>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</si>
  <si>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</si>
  <si>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</si>
  <si>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</si>
  <si>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</si>
  <si>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</si>
  <si>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</si>
  <si>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</si>
  <si>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</si>
  <si>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</si>
  <si>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</si>
  <si>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</si>
  <si>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</si>
  <si>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</si>
  <si>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</si>
  <si>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</si>
  <si>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</si>
  <si>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</si>
  <si>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</si>
  <si>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</si>
  <si>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</si>
  <si>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</si>
  <si>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</si>
  <si>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</si>
  <si>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</si>
  <si>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</si>
  <si>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</si>
  <si>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</si>
  <si>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</si>
  <si>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</si>
  <si>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</si>
  <si>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</si>
  <si>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</si>
  <si>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</si>
  <si>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</si>
  <si>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</si>
  <si>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</si>
  <si>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</si>
  <si>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</si>
  <si>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</si>
  <si>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</si>
  <si>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</si>
  <si>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</si>
  <si>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</si>
  <si>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</si>
  <si>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</si>
  <si>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</si>
  <si>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</si>
  <si>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</si>
  <si>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</si>
  <si>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</si>
  <si>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</si>
  <si>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</si>
  <si>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</si>
  <si>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</si>
  <si>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</si>
  <si>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</si>
  <si>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</si>
  <si>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</si>
  <si>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</si>
  <si>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</si>
  <si>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</si>
  <si>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</si>
  <si>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</si>
  <si>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</si>
  <si>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</si>
  <si>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</si>
  <si>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</si>
  <si>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</si>
  <si>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</si>
  <si>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</si>
  <si>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</si>
  <si>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</si>
  <si>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</si>
  <si>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</si>
  <si>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</si>
  <si>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</si>
  <si>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</si>
  <si>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</si>
  <si>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</si>
  <si>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</si>
  <si>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</si>
  <si>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</si>
  <si>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</si>
  <si>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</si>
  <si>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</si>
  <si>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</si>
  <si>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</si>
  <si>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</si>
  <si>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</si>
  <si>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</si>
  <si>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</si>
  <si>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</si>
  <si>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</si>
  <si>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</si>
  <si>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</si>
  <si>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</si>
  <si>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</si>
  <si>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</si>
  <si>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</si>
  <si>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</si>
  <si>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</si>
  <si>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</si>
  <si>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</si>
  <si>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</si>
  <si>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</si>
  <si>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</si>
  <si>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</si>
  <si>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</si>
  <si>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</si>
  <si>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</si>
  <si>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</si>
  <si>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</si>
  <si>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</si>
  <si>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</si>
  <si>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</si>
  <si>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</si>
  <si>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</si>
  <si>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</si>
  <si>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</si>
  <si>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</si>
  <si>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</si>
  <si>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</si>
  <si>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</si>
  <si>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</si>
  <si>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</si>
  <si>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</si>
  <si>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</si>
  <si>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</si>
  <si>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</si>
  <si>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</si>
  <si>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</si>
  <si>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</si>
  <si>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</si>
  <si>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</si>
  <si>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</si>
  <si>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</si>
  <si>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</si>
  <si>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</si>
  <si>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</si>
  <si>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</si>
  <si>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</si>
  <si>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</si>
  <si>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</si>
  <si>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</si>
  <si>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</si>
  <si>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</si>
  <si>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</si>
  <si>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</si>
  <si>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</si>
  <si>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</si>
  <si>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</si>
  <si>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</si>
  <si>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</si>
  <si>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</si>
  <si>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</si>
  <si>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</si>
  <si>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</si>
  <si>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</si>
  <si>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</si>
  <si>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</si>
  <si>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</si>
  <si>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</si>
  <si>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</si>
  <si>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</si>
  <si>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</si>
  <si>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</si>
  <si>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</si>
  <si>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</si>
  <si>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</si>
  <si>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</si>
  <si>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</si>
  <si>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</si>
  <si>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</si>
  <si>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</si>
  <si>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</si>
  <si>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</si>
  <si>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</si>
  <si>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</si>
  <si>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</si>
  <si>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</si>
  <si>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</si>
  <si>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</si>
  <si>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</si>
  <si>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</si>
  <si>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</si>
  <si>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</si>
  <si>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</si>
  <si>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</si>
  <si>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</si>
  <si>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</si>
  <si>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</si>
  <si>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</si>
  <si>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</si>
  <si>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</si>
  <si>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</si>
  <si>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</si>
  <si>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</si>
  <si>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</si>
  <si>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</si>
  <si>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</si>
  <si>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</si>
  <si>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</si>
  <si>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</si>
  <si>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</si>
  <si>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</si>
  <si>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</si>
  <si>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</si>
  <si>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</si>
  <si>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</si>
  <si>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</si>
  <si>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</si>
  <si>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</si>
  <si>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</si>
  <si>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</si>
  <si>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</si>
  <si>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</si>
  <si>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</si>
  <si>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</si>
  <si>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</si>
  <si>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</si>
  <si>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</si>
  <si>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</si>
  <si>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</si>
  <si>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</si>
  <si>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</si>
  <si>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</si>
  <si>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</si>
  <si>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</si>
  <si>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</si>
  <si>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</si>
  <si>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</si>
  <si>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</si>
  <si>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</si>
  <si>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</si>
  <si>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</si>
  <si>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</si>
  <si>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</si>
  <si>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</si>
  <si>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</si>
  <si>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</si>
  <si>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</si>
  <si>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</si>
  <si>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</si>
  <si>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</si>
  <si>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</si>
  <si>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</si>
  <si>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</si>
  <si>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</si>
  <si>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</si>
  <si>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</si>
  <si>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</si>
  <si>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</si>
  <si>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</si>
  <si>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</si>
  <si>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</si>
  <si>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</si>
  <si>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</si>
  <si>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</si>
  <si>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</si>
  <si>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</si>
  <si>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</si>
  <si>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</si>
  <si>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</si>
  <si>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</si>
  <si>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</si>
  <si>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</si>
  <si>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</si>
  <si>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</si>
  <si>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</si>
  <si>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</si>
  <si>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</si>
  <si>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</si>
  <si>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</si>
  <si>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</si>
  <si>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</si>
  <si>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</si>
  <si>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</si>
  <si>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</si>
  <si>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</si>
  <si>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</si>
  <si>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</si>
  <si>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</si>
  <si>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</si>
  <si>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</si>
  <si>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</si>
  <si>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</si>
  <si>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</si>
  <si>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</si>
  <si>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</si>
  <si>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</si>
  <si>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</si>
  <si>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</si>
  <si>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</si>
  <si>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</si>
  <si>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</si>
  <si>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</si>
  <si>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</si>
  <si>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</si>
  <si>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</si>
  <si>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</si>
  <si>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</si>
  <si>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</si>
  <si>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</si>
  <si>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</si>
  <si>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</si>
  <si>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</si>
  <si>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</si>
  <si>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</si>
  <si>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</si>
  <si>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</si>
  <si>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</si>
  <si>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</si>
  <si>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</si>
  <si>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</si>
  <si>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</si>
  <si>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</si>
  <si>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</si>
  <si>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</si>
  <si>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</si>
  <si>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</si>
  <si>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</si>
  <si>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</si>
  <si>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</si>
  <si>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</si>
  <si>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</si>
  <si>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</si>
  <si>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</si>
  <si>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</si>
  <si>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</si>
  <si>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</si>
  <si>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</si>
  <si>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</si>
  <si>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</si>
  <si>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</si>
  <si>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</si>
  <si>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</si>
  <si>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</si>
  <si>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</si>
  <si>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</si>
  <si>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</si>
  <si>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</si>
  <si>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</si>
  <si>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</si>
  <si>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</si>
  <si>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</si>
  <si>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</si>
  <si>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</si>
  <si>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</si>
  <si>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</si>
  <si>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</si>
  <si>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</si>
  <si>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</si>
  <si>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</si>
  <si>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</si>
  <si>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</si>
  <si>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</si>
  <si>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</si>
  <si>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</si>
  <si>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</si>
  <si>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</si>
  <si>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</si>
  <si>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</si>
  <si>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</si>
  <si>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</si>
  <si>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</si>
  <si>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</si>
  <si>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</si>
  <si>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</si>
  <si>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</si>
  <si>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</si>
  <si>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</si>
  <si>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</si>
  <si>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</si>
  <si>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</si>
  <si>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</si>
  <si>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</si>
  <si>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</si>
  <si>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</si>
  <si>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</si>
  <si>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</si>
  <si>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</si>
  <si>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</si>
  <si>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</si>
  <si>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</si>
  <si>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</si>
  <si>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</si>
  <si>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</si>
  <si>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</si>
  <si>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</si>
  <si>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</si>
  <si>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</si>
  <si>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</si>
  <si>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</si>
  <si>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</si>
  <si>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</si>
  <si>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</si>
  <si>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</si>
  <si>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</si>
  <si>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of Successful</t>
  </si>
  <si>
    <t>My_Test_Table</t>
  </si>
  <si>
    <t>Month</t>
  </si>
  <si>
    <t>Sum of pledged</t>
  </si>
  <si>
    <t>&lt;1000</t>
  </si>
  <si>
    <t>Campaign Goal</t>
  </si>
  <si>
    <t>Country</t>
  </si>
  <si>
    <t>1000-2000</t>
  </si>
  <si>
    <t>10000-11000</t>
  </si>
  <si>
    <t>2000-3000</t>
  </si>
  <si>
    <t>3000-4000</t>
  </si>
  <si>
    <t>4000-5000</t>
  </si>
  <si>
    <t>7000-8000</t>
  </si>
  <si>
    <t>&gt;20000</t>
  </si>
  <si>
    <t>19000-20000</t>
  </si>
  <si>
    <t>Duration of Campaign</t>
  </si>
  <si>
    <t>Average of Duration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</si>
</sst>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right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/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right"/>
    </xf>
    <xf numFmtId="0" fontId="1" fillId="2" borderId="1" xfId="0" applyFont="1" applyFill="1" applyBorder="1"/>
    <xf numFmtId="9" fontId="0" fillId="0" borderId="1" xfId="0" applyNumberFormat="1" applyBorder="1" applyAlignment="1">
      <alignment horizontal="right"/>
    </xf>
    <xf numFmtId="0" fontId="1" fillId="2" borderId="1" xfId="0" applyNumberFormat="1" applyFont="1" applyFill="1" applyBorder="1"/>
  </cellXfs>
  <cellStyles count="1">
    <cellStyle name="Normal" xfId="0" builtinId="0"/>
  </cellStyles>
  <dxfs count="79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rgb="FF30DD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455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B8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7FF3B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30DD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29CD3E"/>
      <color rgb="FF3385FF"/>
      <color rgb="FF209F30"/>
      <color rgb="FFBE3F41"/>
      <color rgb="FFFF4556"/>
      <color rgb="FFC7FF3B"/>
      <color rgb="FFFFB821"/>
      <color rgb="FFFF746B"/>
      <color rgb="FF30DD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[StarterBook.xlsx]PivotTableByDateCreated!PivotTable6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PivotTableByDateCreated!$B$4:$B$5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PivotTableByDateCreated!$B$6:$B$18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C-6146-8665-09F754616E1A}"/>
            </c:ext>
          </c:extLst>
        </c:ser>
        <c:ser>
          <c:idx val="1"/>
          <c:order val="1"/>
          <c:tx>
            <c:strRef>
              <c:f>PivotTableByDateCreated!$C$4:$C$5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PivotTableByDateCreated!$C$6:$C$18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F60-F040-9572-9B1B1A489CE3}"/>
            </c:ext>
          </c:extLst>
        </c:ser>
        <c:ser>
          <c:idx val="2"/>
          <c:order val="2"/>
          <c:tx>
            <c:strRef>
              <c:f>PivotTableByDateCreated!$D$4:$D$5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PivotTableByDateCreated!$D$6:$D$18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F60-F040-9572-9B1B1A489CE3}"/>
            </c:ext>
          </c:extLst>
        </c:ser>
        <c:ser>
          <c:idx val="3"/>
          <c:order val="3"/>
          <c:tx>
            <c:strRef>
              <c:f>PivotTableByDateCreated!$E$4:$E$5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PivotTableByDateCreated!$A$6:$A$18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PivotTableByDateCreated!$E$6:$E$18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F60-F040-9572-9B1B1A489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1574543"/>
        <c:axId val="1967146239"/>
      </c:lineChart>
      <c:catAx>
        <c:axId val="200157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146239"/>
        <c:crosses val="autoZero"/>
        <c:auto val="1"/>
        <c:lblAlgn val="ctr"/>
        <c:lblOffset val="100"/>
        <c:noMultiLvlLbl val="0"/>
      </c:catAx>
      <c:valAx>
        <c:axId val="196714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7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2276511"/>
        <c:axId val="1911913183"/>
      </c:barChart>
      <c:catAx>
        <c:axId val="1912276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13183"/>
        <c:crosses val="autoZero"/>
        <c:auto val="1"/>
        <c:lblAlgn val="ctr"/>
        <c:lblOffset val="100"/>
        <c:noMultiLvlLbl val="0"/>
      </c:catAx>
      <c:valAx>
        <c:axId val="191191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7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[StarterBook.xlsx]PivotTableByCategory!PivotTable1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1-214F-9712-B5DE152023F7}"/>
            </c:ext>
          </c:extLst>
        </c:ser>
        <c:ser>
          <c:idx val="1"/>
          <c:order val="1"/>
          <c:tx>
            <c:strRef>
              <c:f>PivotTableByCategory!$C$3:$C$4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PivotTableByCategory!$C$5:$C$14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91-214F-9712-B5DE152023F7}"/>
            </c:ext>
          </c:extLst>
        </c:ser>
        <c:ser>
          <c:idx val="2"/>
          <c:order val="2"/>
          <c:tx>
            <c:strRef>
              <c:f>PivotTableByCategory!$D$3:$D$4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PivotTableByCategory!$D$5:$D$14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91-214F-9712-B5DE152023F7}"/>
            </c:ext>
          </c:extLst>
        </c:ser>
        <c:ser>
          <c:idx val="3"/>
          <c:order val="3"/>
          <c:tx>
            <c:strRef>
              <c:f>PivotTableByCategory!$E$3:$E$4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PivotTableByCategory!$E$5:$E$14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91-214F-9712-B5DE15202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3345695"/>
        <c:axId val="1942956335"/>
      </c:barChart>
      <c:catAx>
        <c:axId val="185334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956335"/>
        <c:crosses val="autoZero"/>
        <c:auto val="1"/>
        <c:lblAlgn val="ctr"/>
        <c:lblOffset val="100"/>
        <c:noMultiLvlLbl val="0"/>
      </c:catAx>
      <c:valAx>
        <c:axId val="194295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34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[StarterBook.xlsx]PivotTableBySubCategory!PivotTable5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PivotTableBySubCategory!$B$6:$B$47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C-0D48-B959-3DA2939E5275}"/>
            </c:ext>
          </c:extLst>
        </c:ser>
        <c:ser>
          <c:idx val="1"/>
          <c:order val="1"/>
          <c:tx>
            <c:strRef>
              <c:f>PivotTableBySubCategory!$C$4:$C$5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PivotTableBySubCategory!$C$6:$C$47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23C-0D48-B959-3DA2939E5275}"/>
            </c:ext>
          </c:extLst>
        </c:ser>
        <c:ser>
          <c:idx val="2"/>
          <c:order val="2"/>
          <c:tx>
            <c:strRef>
              <c:f>PivotTableBySubCategory!$D$4:$D$5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PivotTableBySubCategory!$D$6:$D$47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3C-0D48-B959-3DA2939E5275}"/>
            </c:ext>
          </c:extLst>
        </c:ser>
        <c:ser>
          <c:idx val="3"/>
          <c:order val="3"/>
          <c:tx>
            <c:strRef>
              <c:f>PivotTableBySubCategory!$E$4:$E$5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PivotTableBySubCategory!$E$6:$E$47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3C-0D48-B959-3DA2939E5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6480047"/>
        <c:axId val="1936179983"/>
      </c:barChart>
      <c:catAx>
        <c:axId val="193648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179983"/>
        <c:crosses val="autoZero"/>
        <c:auto val="1"/>
        <c:lblAlgn val="ctr"/>
        <c:lblOffset val="100"/>
        <c:noMultiLvlLbl val="0"/>
      </c:catAx>
      <c:valAx>
        <c:axId val="193617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48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[StarterBook.xlsx]PivotTableFundsByCountry!PivotTable10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90004911688197"/>
          <c:y val="3.2998118476236717E-2"/>
          <c:w val="0.59096678761132904"/>
          <c:h val="0.83878878717252892"/>
        </c:manualLayout>
      </c:layout>
      <c:lineChart>
        <c:grouping val="standard"/>
        <c:varyColors val="0"/>
        <c:ser>
          <c:idx val="0"/>
          <c:order val="0"/>
          <c:tx>
            <c:strRef>
              <c:f>PivotTableFundsByCountry!$B$4:$B$5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PivotTableFundsByCountry!$A$6:$A$24</c:f>
              <c:strCache>
                <c:ptCount val="18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</c:strCache>
            </c:strRef>
          </c:cat>
          <c:val>
            <c:numRef>
              <c:f>PivotTableFundsByCountry!$B$6:$B$24</c:f>
              <c:numCache>
                <c:formatCode>General</c:formatCode>
                <c:ptCount val="18"/>
                <c:pt idx="0">
                  <c:v>30</c:v>
                </c:pt>
                <c:pt idx="1">
                  <c:v>74641.75</c:v>
                </c:pt>
                <c:pt idx="2">
                  <c:v>149078</c:v>
                </c:pt>
                <c:pt idx="3">
                  <c:v>5291</c:v>
                </c:pt>
                <c:pt idx="4">
                  <c:v>25697.010000000002</c:v>
                </c:pt>
                <c:pt idx="5">
                  <c:v>2325</c:v>
                </c:pt>
                <c:pt idx="6">
                  <c:v>9056</c:v>
                </c:pt>
                <c:pt idx="7">
                  <c:v>5612</c:v>
                </c:pt>
                <c:pt idx="8">
                  <c:v>701098.96999999986</c:v>
                </c:pt>
                <c:pt idx="9">
                  <c:v>20807</c:v>
                </c:pt>
                <c:pt idx="10">
                  <c:v>2463</c:v>
                </c:pt>
                <c:pt idx="11">
                  <c:v>3655</c:v>
                </c:pt>
                <c:pt idx="12">
                  <c:v>60050</c:v>
                </c:pt>
                <c:pt idx="13">
                  <c:v>517</c:v>
                </c:pt>
                <c:pt idx="14">
                  <c:v>16845</c:v>
                </c:pt>
                <c:pt idx="15">
                  <c:v>20475</c:v>
                </c:pt>
                <c:pt idx="16">
                  <c:v>109454</c:v>
                </c:pt>
                <c:pt idx="17">
                  <c:v>9124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22-1141-A9AD-19227DA1F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888367"/>
        <c:axId val="1594436767"/>
      </c:lineChart>
      <c:catAx>
        <c:axId val="160788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436767"/>
        <c:crosses val="autoZero"/>
        <c:auto val="1"/>
        <c:lblAlgn val="ctr"/>
        <c:lblOffset val="100"/>
        <c:noMultiLvlLbl val="0"/>
      </c:catAx>
      <c:valAx>
        <c:axId val="159443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88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[StarterBook.xlsx]PivotTableStatesByGoal!PivotTable11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PivotTableStatesByGoal!$B$5:$B$6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PivotTableStatesByGoal!$A$7:$A$16</c:f>
              <c:strCache>
                <c:ptCount val="9"/>
                <c:pt idx="0">
                  <c:v>&lt;1000</c:v>
                </c:pt>
                <c:pt idx="1">
                  <c:v>&gt;20000</c:v>
                </c:pt>
                <c:pt idx="2">
                  <c:v>1000-2000</c:v>
                </c:pt>
                <c:pt idx="3">
                  <c:v>10000-11000</c:v>
                </c:pt>
                <c:pt idx="4">
                  <c:v>19000-20000</c:v>
                </c:pt>
                <c:pt idx="5">
                  <c:v>2000-3000</c:v>
                </c:pt>
                <c:pt idx="6">
                  <c:v>3000-4000</c:v>
                </c:pt>
                <c:pt idx="7">
                  <c:v>4000-5000</c:v>
                </c:pt>
                <c:pt idx="8">
                  <c:v>7000-8000</c:v>
                </c:pt>
              </c:strCache>
            </c:strRef>
          </c:cat>
          <c:val>
            <c:numRef>
              <c:f>PivotTableStatesByGoal!$B$7:$B$16</c:f>
              <c:numCache>
                <c:formatCode>General</c:formatCode>
                <c:ptCount val="9"/>
                <c:pt idx="0">
                  <c:v>9</c:v>
                </c:pt>
                <c:pt idx="2">
                  <c:v>5</c:v>
                </c:pt>
                <c:pt idx="3">
                  <c:v>1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6-AD4E-9933-2298259E7BF7}"/>
            </c:ext>
          </c:extLst>
        </c:ser>
        <c:ser>
          <c:idx val="1"/>
          <c:order val="1"/>
          <c:tx>
            <c:strRef>
              <c:f>PivotTableStatesByGoal!$C$5:$C$6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PivotTableStatesByGoal!$A$7:$A$16</c:f>
              <c:strCache>
                <c:ptCount val="9"/>
                <c:pt idx="0">
                  <c:v>&lt;1000</c:v>
                </c:pt>
                <c:pt idx="1">
                  <c:v>&gt;20000</c:v>
                </c:pt>
                <c:pt idx="2">
                  <c:v>1000-2000</c:v>
                </c:pt>
                <c:pt idx="3">
                  <c:v>10000-11000</c:v>
                </c:pt>
                <c:pt idx="4">
                  <c:v>19000-20000</c:v>
                </c:pt>
                <c:pt idx="5">
                  <c:v>2000-3000</c:v>
                </c:pt>
                <c:pt idx="6">
                  <c:v>3000-4000</c:v>
                </c:pt>
                <c:pt idx="7">
                  <c:v>4000-5000</c:v>
                </c:pt>
                <c:pt idx="8">
                  <c:v>7000-8000</c:v>
                </c:pt>
              </c:strCache>
            </c:strRef>
          </c:cat>
          <c:val>
            <c:numRef>
              <c:f>PivotTableStatesByGoal!$C$7:$C$16</c:f>
              <c:numCache>
                <c:formatCode>General</c:formatCode>
                <c:ptCount val="9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A16-AD4E-9933-2298259E7BF7}"/>
            </c:ext>
          </c:extLst>
        </c:ser>
        <c:ser>
          <c:idx val="2"/>
          <c:order val="2"/>
          <c:tx>
            <c:strRef>
              <c:f>PivotTableStatesByGoal!$D$5:$D$6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PivotTableStatesByGoal!$A$7:$A$16</c:f>
              <c:strCache>
                <c:ptCount val="9"/>
                <c:pt idx="0">
                  <c:v>&lt;1000</c:v>
                </c:pt>
                <c:pt idx="1">
                  <c:v>&gt;20000</c:v>
                </c:pt>
                <c:pt idx="2">
                  <c:v>1000-2000</c:v>
                </c:pt>
                <c:pt idx="3">
                  <c:v>10000-11000</c:v>
                </c:pt>
                <c:pt idx="4">
                  <c:v>19000-20000</c:v>
                </c:pt>
                <c:pt idx="5">
                  <c:v>2000-3000</c:v>
                </c:pt>
                <c:pt idx="6">
                  <c:v>3000-4000</c:v>
                </c:pt>
                <c:pt idx="7">
                  <c:v>4000-5000</c:v>
                </c:pt>
                <c:pt idx="8">
                  <c:v>7000-8000</c:v>
                </c:pt>
              </c:strCache>
            </c:strRef>
          </c:cat>
          <c:val>
            <c:numRef>
              <c:f>PivotTableStatesByGoal!$D$7:$D$16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A16-AD4E-9933-2298259E7BF7}"/>
            </c:ext>
          </c:extLst>
        </c:ser>
        <c:ser>
          <c:idx val="3"/>
          <c:order val="3"/>
          <c:tx>
            <c:strRef>
              <c:f>PivotTableStatesByGoal!$E$5:$E$6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PivotTableStatesByGoal!$A$7:$A$16</c:f>
              <c:strCache>
                <c:ptCount val="9"/>
                <c:pt idx="0">
                  <c:v>&lt;1000</c:v>
                </c:pt>
                <c:pt idx="1">
                  <c:v>&gt;20000</c:v>
                </c:pt>
                <c:pt idx="2">
                  <c:v>1000-2000</c:v>
                </c:pt>
                <c:pt idx="3">
                  <c:v>10000-11000</c:v>
                </c:pt>
                <c:pt idx="4">
                  <c:v>19000-20000</c:v>
                </c:pt>
                <c:pt idx="5">
                  <c:v>2000-3000</c:v>
                </c:pt>
                <c:pt idx="6">
                  <c:v>3000-4000</c:v>
                </c:pt>
                <c:pt idx="7">
                  <c:v>4000-5000</c:v>
                </c:pt>
                <c:pt idx="8">
                  <c:v>7000-8000</c:v>
                </c:pt>
              </c:strCache>
            </c:strRef>
          </c:cat>
          <c:val>
            <c:numRef>
              <c:f>PivotTableStatesByGoal!$E$7:$E$16</c:f>
              <c:numCache>
                <c:formatCode>General</c:formatCode>
                <c:ptCount val="9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A16-AD4E-9933-2298259E7BF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[StarterBook.xlsx]PivotTableMeanDurationByCountry!PivotTable12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PivotTableMeanDurationByCountry!$B$4:$B$5</c:f>
              <c:strCache>
                <c:ptCount val="1"/>
                <c:pt idx="0">
                  <c:v>photobooks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PivotTableMeanDurationByCountry!$A$6:$A$19</c:f>
              <c:strCache>
                <c:ptCount val="13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DE</c:v>
                </c:pt>
                <c:pt idx="5">
                  <c:v>DK</c:v>
                </c:pt>
                <c:pt idx="6">
                  <c:v>GB</c:v>
                </c:pt>
                <c:pt idx="7">
                  <c:v>IE</c:v>
                </c:pt>
                <c:pt idx="8">
                  <c:v>IT</c:v>
                </c:pt>
                <c:pt idx="9">
                  <c:v>LU</c:v>
                </c:pt>
                <c:pt idx="10">
                  <c:v>NO</c:v>
                </c:pt>
                <c:pt idx="11">
                  <c:v>SE</c:v>
                </c:pt>
                <c:pt idx="12">
                  <c:v>US</c:v>
                </c:pt>
              </c:strCache>
            </c:strRef>
          </c:cat>
          <c:val>
            <c:numRef>
              <c:f>PivotTableMeanDurationByCountry!$B$6:$B$19</c:f>
              <c:numCache>
                <c:formatCode>General</c:formatCode>
                <c:ptCount val="13"/>
                <c:pt idx="0">
                  <c:v>33</c:v>
                </c:pt>
                <c:pt idx="1">
                  <c:v>27</c:v>
                </c:pt>
                <c:pt idx="2">
                  <c:v>60</c:v>
                </c:pt>
                <c:pt idx="3">
                  <c:v>26</c:v>
                </c:pt>
                <c:pt idx="4">
                  <c:v>32.4</c:v>
                </c:pt>
                <c:pt idx="5">
                  <c:v>30</c:v>
                </c:pt>
                <c:pt idx="6">
                  <c:v>33</c:v>
                </c:pt>
                <c:pt idx="7">
                  <c:v>30</c:v>
                </c:pt>
                <c:pt idx="8">
                  <c:v>45</c:v>
                </c:pt>
                <c:pt idx="9">
                  <c:v>37</c:v>
                </c:pt>
                <c:pt idx="10">
                  <c:v>30</c:v>
                </c:pt>
                <c:pt idx="11">
                  <c:v>26.5</c:v>
                </c:pt>
                <c:pt idx="12">
                  <c:v>32.758064516129032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3-F24E-BD61-9354C00AB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04746655"/>
        <c:axId val="1673042223"/>
      </c:barChart>
      <c:catAx>
        <c:axId val="160474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042223"/>
        <c:crosses val="autoZero"/>
        <c:auto val="1"/>
        <c:lblAlgn val="ctr"/>
        <c:lblOffset val="100"/>
        <c:noMultiLvlLbl val="0"/>
      </c:catAx>
      <c:valAx>
        <c:axId val="16730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74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77128</xdr:colOff>
      <xdr:row>2</xdr:row>
      <xdr:rowOff>179655</xdr:rowOff>
    </xdr:from>
    <xdr:to>
      <xdr:col>11</xdr:col>
      <xdr:colOff>531776</xdr:colOff>
      <xdr:row>17</xdr:row>
      <xdr:rowOff>52307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F0778-EC93-0545-9F9D-1F63662E3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265141</xdr:colOff>
      <xdr:row>110</xdr:row>
      <xdr:rowOff>20944</xdr:rowOff>
    </xdr:from>
    <xdr:to>
      <xdr:col>9</xdr:col>
      <xdr:colOff>588953</xdr:colOff>
      <xdr:row>124</xdr:row>
      <xdr:rowOff>60753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9F473-9A84-4449-A3D0-E02AE762F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502801</xdr:colOff>
      <xdr:row>1</xdr:row>
      <xdr:rowOff>132348</xdr:rowOff>
    </xdr:from>
    <xdr:to>
      <xdr:col>11</xdr:col>
      <xdr:colOff>455269</xdr:colOff>
      <xdr:row>15</xdr:row>
      <xdr:rowOff>172156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F377C4-6219-9E49-9C38-4A7012D36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60738</xdr:colOff>
      <xdr:row>3</xdr:row>
      <xdr:rowOff>11901</xdr:rowOff>
    </xdr:from>
    <xdr:to>
      <xdr:col>11</xdr:col>
      <xdr:colOff>288356</xdr:colOff>
      <xdr:row>18</xdr:row>
      <xdr:rowOff>42946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C7A8F-47E8-4F4C-8BBB-AA7401218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565634</xdr:colOff>
      <xdr:row>3</xdr:row>
      <xdr:rowOff>174353</xdr:rowOff>
    </xdr:from>
    <xdr:to>
      <xdr:col>9</xdr:col>
      <xdr:colOff>517616</xdr:colOff>
      <xdr:row>17</xdr:row>
      <xdr:rowOff>165886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B02596-2D71-3147-8139-D0EDFB08F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182032</xdr:colOff>
      <xdr:row>1</xdr:row>
      <xdr:rowOff>186266</xdr:rowOff>
    </xdr:from>
    <xdr:to>
      <xdr:col>13</xdr:col>
      <xdr:colOff>237066</xdr:colOff>
      <xdr:row>16</xdr:row>
      <xdr:rowOff>8466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B5B49-FC7B-8D40-A2D7-62482DEB4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78963</xdr:colOff>
      <xdr:row>4</xdr:row>
      <xdr:rowOff>112261</xdr:rowOff>
    </xdr:from>
    <xdr:to>
      <xdr:col>7</xdr:col>
      <xdr:colOff>427061</xdr:colOff>
      <xdr:row>18</xdr:row>
      <xdr:rowOff>183855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B57BC-415D-1F48-9216-4BC056617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lyna Malinskaya" refreshedDate="44356.898530555554" createdVersion="7" refreshedVersion="7" minRefreshableVersion="3" recordCount="4114" xr:uid="{C72F8AAF-FE17-E840-BFA5-29AE4D95FD1C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lyna Malinskaya" refreshedDate="44356.989796180555" createdVersion="7" refreshedVersion="7" minRefreshableVersion="3" recordCount="4114" xr:uid="{9DA7B6A0-AE69-DE4F-AF15-89D780007C8C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20000" groupInterval="1000"/>
        <groupItems count="21">
          <s v="&lt;1000"/>
          <s v="1000-2000"/>
          <s v="2000-3000"/>
          <s v="3000-4000"/>
          <s v="4000-5000"/>
          <s v="5000-6000"/>
          <s v="6000-7000"/>
          <s v="7000-8000"/>
          <s v="8000-9000"/>
          <s v="9000-10000"/>
          <s v="10000-11000"/>
          <s v="11000-12000"/>
          <s v="12000-13000"/>
          <s v="13000-14000"/>
          <s v="14000-15000"/>
          <s v="15000-16000"/>
          <s v="16000-17000"/>
          <s v="17000-18000"/>
          <s v="18000-19000"/>
          <s v="19000-20000"/>
          <s v="&gt;20000"/>
        </groupItems>
      </fieldGroup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lyna Malinskaya" refreshedDate="44359.023277893517" createdVersion="7" refreshedVersion="7" minRefreshableVersion="3" recordCount="4114" xr:uid="{584EC35C-0772-4A42-A8F6-469A022864E8}">
  <cacheSource type="worksheet">
    <worksheetSource ref="A1:U4115" sheet="StarterBook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20000" groupInterval="1000"/>
        <groupItems count="21">
          <s v="&lt;1000"/>
          <s v="1000-2000"/>
          <s v="2000-3000"/>
          <s v="3000-4000"/>
          <s v="4000-5000"/>
          <s v="5000-6000"/>
          <s v="6000-7000"/>
          <s v="7000-8000"/>
          <s v="8000-9000"/>
          <s v="9000-10000"/>
          <s v="10000-11000"/>
          <s v="11000-12000"/>
          <s v="12000-13000"/>
          <s v="13000-14000"/>
          <s v="14000-15000"/>
          <s v="15000-16000"/>
          <s v="16000-17000"/>
          <s v="17000-18000"/>
          <s v="18000-19000"/>
          <s v="19000-20000"/>
          <s v="&gt;20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 of campaign" numFmtId="0">
      <sharedItems containsSemiMixedTypes="0" containsString="0" containsNumber="1" containsInteger="1" minValue="1" maxValue="90" count="75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s v="$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s v="$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$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s v="$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s v="$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s v="$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s v="$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s v="$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s v="$291.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s v="$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s v="$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s v="$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s v="$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s v="$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s v="$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s v="$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s v="$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s v="$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s v="$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s v="$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s v="$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s v="$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s v="$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s v="$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s v="$66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s v="$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s v="$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s v="$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s v="$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s v="$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s v="$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$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s v="$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s v="$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s v="$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s v="$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s v="$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s v="$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s v="$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s v="$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s v="$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$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s v="$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s v="$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$1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$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s v="$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s v="$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s v="$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$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$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s v="$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s v="$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s v="$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$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s v="$128.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s v="$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s v="$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s v="$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s v="$606.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s v="$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s v="$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s v="$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s v="$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s v="$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s v="$132.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s v="$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s v="$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s v="$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s v="$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s v="$37.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s v="$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s v="$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$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s v="$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s v="$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s v="$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s v="$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$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$40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s v="$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$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s v="$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s v="$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$71.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s v="$71.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s v="$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s v="$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s v="$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s v="$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s v="$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$78.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s v="$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s v="$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$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s v="$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s v="$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s v="$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s v="$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s v="$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$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$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s v="$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s v="$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$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s v="$39.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s v="$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s v="$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s v="$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s v="$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s v="$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s v="$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$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$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s v="$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s v="$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s v="$69.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s v="$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s v="$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s v="$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s v="$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s v="$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s v="$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s v="$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s v="$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s v="$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s v="$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s v="$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s v="$8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s v="$81.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$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s v="$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s v="$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s v="$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s v="$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s v="$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s v="$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s v="$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s v="$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s v="$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s v="$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s v="$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s v="$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s v="$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s v="$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s v="$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$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s v="$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s v="$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s v="$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$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s v="$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s v="$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s v="$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s v="$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s v="$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s v="$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$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$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s v="$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s v="$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s v="$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s v="$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s v="$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$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s v="$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s v="$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$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s v="$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s v="$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s v="$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s v="$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s v="$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s v="$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s v="$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s v="$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s v="$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s v="$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s v="$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s v="$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s v="$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s v="$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s v="$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s v="$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s v="$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s v="$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s v="$314.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$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s v="$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s v="$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$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s v="$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s v="$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s v="$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s v="$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s v="$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$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s v="$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s v="$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s v="$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s v="$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s v="$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s v="$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s v="$68.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s v="$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s v="$589.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s v="$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s v="$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s v="$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s v="$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s v="$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s v="$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s v="$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s v="$65.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s v="$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s v="$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s v="$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s v="$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s v="$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$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s v="$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s v="$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s v="$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s v="$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s v="$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s v="$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s v="$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s v="$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s v="$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s v="$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s v="$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$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s v="$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s v="$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s v="$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s v="$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s v="$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s v="$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s v="$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s v="$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s v="$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s v="$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s v="$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s v="$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s v="$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s v="$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s v="$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s v="$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s v="$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s v="$154.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s v="$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$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s v="$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s v="$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s v="$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s v="$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s v="$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s v="$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s v="$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s v="$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s v="$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s v="$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s v="$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s v="$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s v="$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s v="$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s v="$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s v="$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s v="$138.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s v="$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s v="$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s v="$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s v="$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s v="$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s v="$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s v="$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s v="$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s v="$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s v="$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s v="$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s v="$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s v="$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s v="$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s v="$14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s v="$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s v="$156.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s v="$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s v="$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s v="$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s v="$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s v="$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s v="$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s v="$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s v="$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s v="$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s v="$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s v="$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s v="$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s v="$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s v="$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s v="$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s v="$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s v="$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s v="$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s v="$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$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s v="$71.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s v="$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s v="$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s v="$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s v="$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s v="$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s v="$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s v="$79.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$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s v="$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s v="$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s v="$139.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s v="$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s v="$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s v="$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s v="$68.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s v="$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s v="$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s v="$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s v="$81.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s v="$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s v="$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s v="$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s v="$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s v="$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s v="$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$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s v="$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s v="$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s v="$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s v="$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s v="$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s v="$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s v="$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s v="$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s v="$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s v="$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s v="$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s v="$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s v="$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s v="$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$71.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s v="$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s v="$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s v="$157.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s v="$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s v="$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s v="$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s v="$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s v="$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s v="$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s v="$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s v="$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s v="$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s v="$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s v="$133.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s v="$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s v="$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s v="$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s v="$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s v="$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s v="$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s v="$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s v="$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s v="$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s v="$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s v="$68.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s v="$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s v="$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s v="$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s v="$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s v="$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s v="$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s v="$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s v="$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s v="$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s v="$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s v="$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s v="$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s v="$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s v="$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s v="$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$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s v="$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s v="$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s v="$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s v="$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s v="$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$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$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s v="$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s v="$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s v="$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s v="$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s v="$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$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s v="$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s v="$16.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s v="$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s v="$20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s v="$16.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s v="$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s v="$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s v="$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s v="$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s v="$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s v="$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s v="$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s v="$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s v="$38.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s v="$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s v="$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s v="$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s v="$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s v="$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s v="$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s v="$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s v="$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s v="$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s v="$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s v="$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s v="$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s v="$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s v="$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$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s v="$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s v="$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s v="$73.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s v="$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s v="$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s v="$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s v="$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s v="$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s v="$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s v="$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s v="$1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s v="$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$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s v="$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s v="$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s v="$1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s v="$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s v="$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s v="$39.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s v="$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s v="$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s v="$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s v="$71.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s v="$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$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s v="$74.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s v="$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s v="$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s v="$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s v="$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$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s v="$71.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s v="$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s v="$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s v="$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s v="$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s v="$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s v="$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s v="$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s v="$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s v="$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s v="$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s v="$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s v="$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s v="$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s v="$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s v="$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s v="$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s v="$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s v="$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s v="$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s v="$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s v="$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s v="$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s v="$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s v="$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s v="$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s v="$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s v="$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s v="$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$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s v="$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s v="$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s v="$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s v="$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s v="$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s v="$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s v="$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s v="$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s v="$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s v="$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s v="$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s v="$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$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s v="$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s v="$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s v="$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s v="$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s v="$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s v="$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s v="$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$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s v="$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s v="$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s v="$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s v="$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$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s v="$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$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s v="$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s v="$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s v="$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s v="$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s v="$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s v="$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s v="$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$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$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$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s v="$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s v="$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s v="$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s v="$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s v="$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s v="$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s v="$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s v="$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s v="$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s v="$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s v="$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s v="$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s v="$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s v="$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s v="$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s v="$134.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s v="$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s v="$73.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s v="$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s v="$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s v="$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s v="$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s v="$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s v="$35.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s v="$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s v="$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s v="$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s v="$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s v="$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s v="$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s v="$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s v="$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s v="$143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s v="$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s v="$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s v="$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s v="$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s v="$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s v="$155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s v="$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s v="$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s v="$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s v="$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s v="$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s v="$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s v="$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s v="$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s v="$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s v="$34.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s v="$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s v="$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s v="$65.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s v="$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s v="$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s v="$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s v="$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s v="$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s v="$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s v="$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s v="$59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s v="$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s v="$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s v="$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s v="$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s v="$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s v="$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s v="$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s v="$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$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s v="$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s v="$530.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s v="$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s v="$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s v="$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s v="$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s v="$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s v="$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s v="$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s v="$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s v="$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s v="$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s v="$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s v="$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s v="$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s v="$80.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s v="$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s v="$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s v="$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s v="$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s v="$19.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s v="$66.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s v="$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s v="$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s v="$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s v="$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s v="$143.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s v="$72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s v="$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s v="$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s v="$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s v="$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$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$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s v="$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s v="$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s v="$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s v="$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s v="$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s v="$39.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s v="$68.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s v="$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s v="$141.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s v="$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$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s v="$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s v="$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s v="$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s v="$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s v="$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s v="$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s v="$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s v="$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s v="$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$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s v="$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s v="$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s v="$37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$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$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s v="$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s v="$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s v="$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s v="$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s v="$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s v="$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s v="$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s v="$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s v="$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s v="$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s v="$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s v="$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s v="$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s v="$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s v="$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$38.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s v="$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$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s v="$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s v="$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s v="$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s v="$162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s v="$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s v="$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s v="$132.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s v="$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s v="$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s v="$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s v="$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s v="$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s v="$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s v="$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s v="$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s v="$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s v="$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s v="$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s v="$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s v="$81.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s v="$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$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$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s v="$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s v="$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$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s v="$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$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$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s v="$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s v="$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s v="$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$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s v="$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s v="$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s v="$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s v="$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s v="$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$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s v="$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s v="$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s v="$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s v="$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s v="$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s v="$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$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$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s v="$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s v="$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s v="$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s v="$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s v="$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s v="$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s v="$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s v="$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s v="$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s v="$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s v="$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s v="$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s v="$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s v="$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s v="$36.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s v="$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s v="$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$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$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s v="$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s v="$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s v="$37.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s v="$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$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s v="$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s v="$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s v="$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$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s v="$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s v="$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s v="$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s v="$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s v="$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s v="$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s v="$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s v="$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s v="$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s v="$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s v="$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s v="$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s v="$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s v="$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s v="$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s v="$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s v="$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s v="$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s v="$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s v="$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s v="$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s v="$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s v="$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s v="$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s v="$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$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$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$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s v="$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s v="$73.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s v="$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s v="$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s v="$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$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s v="$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s v="$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$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s v="$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s v="$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s v="$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s v="$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s v="$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s v="$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s v="$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s v="$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s v="$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s v="$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s v="$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s v="$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s v="$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s v="$19.6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s v="$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s v="$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s v="$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s v="$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s v="$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s v="$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s v="$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s v="$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s v="$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s v="$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$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s v="$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s v="$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s v="$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s v="$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s v="$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s v="$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s v="$37.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s v="$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s v="$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s v="$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s v="$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s v="$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$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s v="$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s v="$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s v="$158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s v="$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s v="$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s v="$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s v="$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s v="$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s v="$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s v="$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s v="$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s v="$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s v="$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s v="$19.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s v="$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s v="$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s v="$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s v="$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s v="$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s v="$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s v="$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s v="$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s v="$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s v="$153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s v="$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s v="$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s v="$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s v="$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s v="$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s v="$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s v="$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s v="$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s v="$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s v="$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s v="$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s v="$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s v="$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s v="$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s v="$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s v="$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s v="$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s v="$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s v="$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s v="$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s v="$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s v="$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s v="$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s v="$8.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s v="$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s v="$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s v="$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$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s v="$13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s v="$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s v="$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s v="$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s v="$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s v="$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s v="$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s v="$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s v="$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s v="$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s v="$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s v="$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s v="$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s v="$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s v="$74.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s v="$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s v="$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s v="$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s v="$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s v="$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s v="$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s v="$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s v="$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s v="$71.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s v="$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s v="$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s v="$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s v="$79.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s v="$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s v="$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s v="$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s v="$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s v="$39.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s v="$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s v="$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s v="$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s v="$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s v="$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s v="$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s v="$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s v="$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s v="$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s v="$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s v="$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s v="$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$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$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s v="$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s v="$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s v="$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s v="$34.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$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s v="$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s v="$40.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s v="$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s v="$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s v="$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s v="$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s v="$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s v="$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s v="$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s v="$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s v="$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s v="$18.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s v="$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s v="$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s v="$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s v="$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s v="$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s v="$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s v="$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s v="$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s v="$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s v="$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s v="$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s v="$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s v="$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s v="$74.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s v="$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s v="$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s v="$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s v="$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s v="$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s v="$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s v="$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s v="$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s v="$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s v="$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s v="$34.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s v="$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s v="$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s v="$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s v="$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s v="$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s v="$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s v="$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s v="$17.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s v="$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s v="$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s v="$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s v="$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s v="$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s v="$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s v="$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s v="$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s v="$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s v="$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s v="$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s v="$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s v="$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s v="$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$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s v="$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s v="$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s v="$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s v="$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s v="$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s v="$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s v="$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s v="$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s v="$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s v="$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s v="$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s v="$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s v="$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s v="$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s v="$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s v="$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s v="$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s v="$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s v="$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s v="$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s v="$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s v="$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s v="$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s v="$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s v="$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s v="$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s v="$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s v="$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s v="$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s v="$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s v="$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s v="$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s v="$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s v="$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$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s v="$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s v="$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s v="$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s v="$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s v="$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s v="$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$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s v="$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$19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s v="$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s v="$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$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s v="$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s v="$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s v="$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s v="$299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s v="$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s v="$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s v="$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s v="$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s v="$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s v="$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s v="$32.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s v="$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s v="$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$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s v="$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s v="$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s v="$38.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s v="$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s v="$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s v="$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s v="$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s v="$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s v="$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s v="$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s v="$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s v="$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s v="$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s v="$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s v="$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s v="$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s v="$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s v="$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s v="$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s v="$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s v="$19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s v="$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s v="$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s v="$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s v="$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s v="$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s v="$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s v="$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s v="$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$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s v="$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s v="$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s v="$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s v="$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s v="$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s v="$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s v="$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s v="$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s v="$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s v="$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s v="$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s v="$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s v="$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s v="$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s v="$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s v="$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$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s v="$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s v="$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s v="$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s v="$140.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s v="$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s v="$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s v="$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s v="$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$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s v="$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s v="$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s v="$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s v="$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s v="$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s v="$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s v="$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s v="$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s v="$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s v="$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s v="$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$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s v="$32.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s v="$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$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s v="$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s v="$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s v="$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s v="$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s v="$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s v="$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$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s v="$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s v="$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s v="$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s v="$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$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$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s v="$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$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s v="$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s v="$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s v="$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s v="$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s v="$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s v="$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s v="$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s v="$129.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s v="$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s v="$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s v="$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s v="$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s v="$162.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$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s v="$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s v="$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s v="$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s v="$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s v="$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s v="$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s v="$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s v="$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s v="$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s v="$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s v="$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s v="$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s v="$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s v="$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s v="$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s v="$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s v="$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s v="$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s v="$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s v="$66.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s v="$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s v="$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s v="$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s v="$158.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s v="$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$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s v="$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s v="$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s v="$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s v="$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s v="$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s v="$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s v="$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s v="$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s v="$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s v="$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s v="$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s v="$38.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s v="$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s v="$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s v="$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s v="$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s v="$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$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s v="$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s v="$81.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s v="$64.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s v="$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s v="$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s v="$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s v="$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s v="$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$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s v="$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s v="$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s v="$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s v="$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s v="$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s v="$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s v="$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$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s v="$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s v="$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s v="$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s v="$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s v="$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s v="$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s v="$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s v="$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s v="$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s v="$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s v="$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s v="$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s v="$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s v="$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s v="$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s v="$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s v="$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s v="$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s v="$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s v="$17.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s v="$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s v="$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s v="$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s v="$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s v="$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s v="$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s v="$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s v="$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s v="$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s v="$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s v="$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$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s v="$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s v="$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s v="$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s v="$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s v="$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s v="$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s v="$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s v="$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s v="$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s v="$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s v="$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s v="$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s v="$80.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s v="$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s v="$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s v="$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s v="$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s v="$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s v="$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$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s v="$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s v="$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s v="$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s v="$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$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s v="$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s v="$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s v="$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s v="$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s v="$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s v="$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s v="$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s v="$34.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s v="$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s v="$69.6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s v="$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s v="$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s v="$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s v="$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s v="$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s v="$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s v="$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s v="$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s v="$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s v="$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s v="$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s v="$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s v="$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s v="$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s v="$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s v="$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s v="$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s v="$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s v="$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s v="$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s v="$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s v="$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s v="$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s v="$40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s v="$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s v="$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s v="$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s v="$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s v="$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s v="$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s v="$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s v="$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s v="$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s v="$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$7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s v="$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s v="$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s v="$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s v="$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s v="$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s v="$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s v="$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s v="$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s v="$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s v="$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s v="$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s v="$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s v="$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s v="$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s v="$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s v="$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s v="$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s v="$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s v="$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s v="$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s v="$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s v="$135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s v="$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s v="$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s v="$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s v="$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s v="$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s v="$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s v="$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s v="$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s v="$156.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s v="$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s v="$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s v="$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$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s v="$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s v="$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s v="$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s v="$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$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s v="$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s v="$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s v="$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$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s v="$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s v="$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s v="$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s v="$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s v="$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s v="$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s v="$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s v="$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s v="$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s v="$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s v="$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s v="$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$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s v="$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s v="$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s v="$65.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$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s v="$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s v="$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s v="$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s v="$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s v="$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s v="$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$131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s v="$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s v="$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s v="$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s v="$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s v="$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s v="$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s v="$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s v="$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s v="$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s v="$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s v="$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s v="$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s v="$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s v="$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s v="$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s v="$70.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s v="$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s v="$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s v="$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s v="$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s v="$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s v="$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s v="$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s v="$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s v="$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s v="$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s v="$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s v="$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s v="$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s v="$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s v="$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s v="$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$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s v="$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s v="$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$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s v="$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s v="$75.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s v="$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s v="$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s v="$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$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s v="$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s v="$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s v="$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s v="$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$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$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s v="$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s v="$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$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s v="$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s v="$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s v="$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s v="$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s v="$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s v="$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s v="$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s v="$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s v="$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s v="$64.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s v="$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s v="$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s v="$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s v="$156.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s v="$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s v="$74.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s v="$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s v="$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s v="$80.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s v="$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$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s v="$34.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s v="$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s v="$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s v="$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s v="$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s v="$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s v="$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s v="$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s v="$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s v="$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s v="$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s v="$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s v="$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s v="$159.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s v="$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$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s v="$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s v="$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s v="$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s v="$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s v="$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s v="$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s v="$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s v="$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$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s v="$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s v="$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s v="$159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s v="$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s v="$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s v="$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s v="$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s v="$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s v="$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s v="$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s v="$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s v="$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s v="$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s v="$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s v="$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s v="$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s v="$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s v="$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s v="$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s v="$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s v="$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s v="$34.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s v="$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s v="$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s v="$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s v="$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s v="$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s v="$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s v="$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s v="$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s v="$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s v="$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s v="$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$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s v="$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s v="$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s v="$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s v="$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s v="$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s v="$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s v="$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s v="$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s v="$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s v="$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s v="$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s v="$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s v="$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s v="$80.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s v="$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s v="$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$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s v="$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$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s v="$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s v="$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s v="$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s v="$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s v="$81.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$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$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s v="$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s v="$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s v="$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s v="$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s v="$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s v="$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s v="$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s v="$35.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s v="$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s v="$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s v="$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s v="$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s v="$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s v="$65.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s v="$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s v="$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s v="$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s v="$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s v="$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s v="$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s v="$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s v="$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s v="$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s v="$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s v="$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s v="$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s v="$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s v="$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s v="$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s v="$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s v="$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s v="$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s v="$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s v="$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s v="$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s v="$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s v="$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s v="$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s v="$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s v="$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s v="$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s v="$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s v="$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s v="$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s v="$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s v="$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s v="$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s v="$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s v="$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s v="$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s v="$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s v="$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s v="$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s v="$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s v="$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$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s v="$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s v="$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s v="$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$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s v="$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s v="$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s v="$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s v="$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$73.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s v="$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s v="$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s v="$131.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$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s v="$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s v="$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s v="$35.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s v="$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s v="$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s v="$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s v="$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s v="$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s v="$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$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s v="$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s v="$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s v="$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s v="$37.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s v="$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s v="$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s v="$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s v="$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s v="$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s v="$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s v="$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$1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s v="$40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s v="$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s v="$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s v="$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s v="$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s v="$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s v="$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s v="$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s v="$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s v="$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s v="$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s v="$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s v="$16.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s v="$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s v="$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s v="$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s v="$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s v="$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s v="$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s v="$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s v="$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s v="$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s v="$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s v="$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s v="$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s v="$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s v="$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s v="$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s v="$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s v="$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$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s v="$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s v="$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s v="$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s v="$35.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s v="$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s v="$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s v="$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s v="$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s v="$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s v="$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s v="$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s v="$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s v="$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s v="$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s v="$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s v="$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s v="$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s v="$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s v="$70.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s v="$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s v="$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s v="$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s v="$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s v="$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s v="$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s v="$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s v="$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s v="$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s v="$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s v="$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s v="$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s v="$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s v="$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s v="$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s v="$77.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s v="$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$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s v="$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s v="$70.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s v="$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s v="$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s v="$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s v="$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s v="$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s v="$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s v="$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s v="$35.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s v="$64.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s v="$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s v="$68.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s v="$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s v="$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s v="$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s v="$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s v="$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s v="$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s v="$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s v="$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s v="$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s v="$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s v="$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s v="$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s v="$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s v="$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s v="$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s v="$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s v="$2500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s v="$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s v="$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s v="$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s v="$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s v="$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s v="$136.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s v="$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s v="$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s v="$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s v="$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s v="$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s v="$70.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s v="$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s v="$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s v="$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s v="$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s v="$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s v="$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s v="$282.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s v="$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s v="$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s v="$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s v="$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s v="$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s v="$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s v="$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s v="$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$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s v="$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s v="$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s v="$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s v="$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s v="$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s v="$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s v="$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s v="$128.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s v="$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$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s v="$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s v="$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s v="$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s v="$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s v="$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s v="$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s v="$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s v="$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s v="$64.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s v="$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s v="$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s v="$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s v="$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s v="$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s v="$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s v="$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s v="$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s v="$147.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s v="$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s v="$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s v="$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s v="$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s v="$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s v="$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s v="$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s v="$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s v="$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s v="$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s v="$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s v="$282.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s v="$593.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s v="$262.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s v="$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s v="$70.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s v="$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s v="$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s v="$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s v="$143.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s v="$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s v="$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s v="$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s v="$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s v="$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s v="$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s v="$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s v="$80.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s v="$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s v="$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s v="$326.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s v="$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s v="$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s v="$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s v="$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s v="$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s v="$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s v="$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s v="$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s v="$154.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s v="$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s v="$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s v="$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s v="$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s v="$67.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s v="$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s v="$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s v="$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s v="$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s v="$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s v="$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s v="$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s v="$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s v="$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s v="$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s v="$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s v="$546.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s v="$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s v="$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s v="$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s v="$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s v="$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s v="$70.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s v="$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s v="$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s v="$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s v="$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s v="$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s v="$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s v="$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s v="$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s v="$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s v="$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$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s v="$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$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s v="$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s v="$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s v="$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s v="$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$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s v="$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s v="$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$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s v="$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s v="$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s v="$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s v="$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s v="$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s v="$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$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s v="$68.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s v="$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s v="$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s v="$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s v="$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s v="$79.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s v="$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s v="$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s v="$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s v="$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$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s v="$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s v="$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s v="$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s v="$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s v="$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s v="$19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s v="$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$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s v="$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s v="$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s v="$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s v="$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s v="$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s v="$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s v="$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s v="$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s v="$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s v="$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s v="$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s v="$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s v="$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s v="$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s v="$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$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s v="$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s v="$19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s v="$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s v="$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s v="$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s v="$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s v="$17.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s v="$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s v="$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s v="$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s v="$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s v="$35.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s v="$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s v="$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s v="$68.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s v="$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s v="$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$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s v="$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$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s v="$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s v="$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$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s v="$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s v="$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$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s v="$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s v="$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s v="$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s v="$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s v="$68.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s v="$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s v="$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s v="$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s v="$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s v="$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s v="$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s v="$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s v="$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s v="$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s v="$65.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s v="$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s v="$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s v="$75.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s v="$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s v="$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s v="$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s v="$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s v="$81.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s v="$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s v="$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s v="$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s v="$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s v="$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s v="$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$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s v="$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$285.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s v="$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s v="$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s v="$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s v="$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s v="$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$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s v="$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s v="$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s v="$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s v="$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s v="$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s v="$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s v="$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s v="$37.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s v="$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s v="$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s v="$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s v="$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s v="$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s v="$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s v="$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s v="$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s v="$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s v="$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s v="$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s v="$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$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s v="$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s v="$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s v="$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s v="$69.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s v="$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s v="$140.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s v="$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s v="$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$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s v="$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s v="$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s v="$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s v="$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s v="$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s v="$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s v="$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s v="$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s v="$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s v="$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s v="$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s v="$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s v="$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s v="$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s v="$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s v="$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s v="$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s v="$37.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s v="$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s v="$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s v="$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s v="$35.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s v="$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s v="$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s v="$148.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s v="$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s v="$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s v="$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s v="$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s v="$37.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s v="$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s v="$33.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s v="$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s v="$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s v="$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s v="$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s v="$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$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s v="$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s v="$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s v="$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s v="$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s v="$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s v="$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s v="$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s v="$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s v="$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s v="$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s v="$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s v="$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s v="$65.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s v="$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s v="$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s v="$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s v="$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s v="$75.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s v="$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s v="$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s v="$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s v="$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s v="$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s v="$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s v="$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s v="$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s v="$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s v="$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s v="$64.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s v="$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s v="$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s v="$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s v="$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s v="$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s v="$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$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s v="$37.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s v="$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s v="$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s v="$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s v="$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$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s v="$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$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s v="$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s v="$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s v="$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s v="$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s v="$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s v="$40.8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s v="$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s v="$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s v="$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s v="$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s v="$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s v="$74.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s v="$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s v="$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s v="$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$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s v="$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s v="$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s v="$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s v="$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s v="$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s v="$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s v="$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s v="$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s v="$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s v="$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s v="$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s v="$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s v="$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s v="$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s v="$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s v="$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s v="$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s v="$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s v="$18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s v="$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s v="$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s v="$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s v="$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s v="$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s v="$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s v="$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s v="$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s v="$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s v="$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s v="$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s v="$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s v="$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s v="$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s v="$16.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s v="$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s v="$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s v="$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s v="$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s v="$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s v="$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s v="$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s v="$35.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s v="$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s v="$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s v="$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s v="$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s v="$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s v="$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s v="$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s v="$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s v="$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$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s v="$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s v="$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s v="$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s v="$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s v="$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s v="$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s v="$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s v="$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s v="$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s v="$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s v="$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s v="$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s v="$130.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s v="$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s v="$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s v="$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s v="$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s v="$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$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s v="$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s v="$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s v="$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s v="$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s v="$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$34.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s v="$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s v="$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s v="$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s v="$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s v="$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s v="$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s v="$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s v="$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s v="$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s v="$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$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s v="$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s v="$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s v="$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s v="$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$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s v="$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$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s v="$131.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s v="$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s v="$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s v="$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s v="$129.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s v="$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$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s v="$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s v="$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s v="$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s v="$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s v="$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s v="$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s v="$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s v="$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s v="$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s v="$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s v="$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$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s v="$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s v="$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s v="$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$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s v="$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s v="$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s v="$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s v="$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s v="$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s v="$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s v="$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s v="$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s v="$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s v="$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s v="$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s v="$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s v="$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s v="$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$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s v="$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s v="$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s v="$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s v="$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s v="$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s v="$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s v="$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$135.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s v="$74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s v="$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s v="$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$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s v="$266.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s v="$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s v="$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s v="$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s v="$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s v="$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s v="$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s v="$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s v="$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s v="$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s v="$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s v="$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s v="$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s v="$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s v="$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s v="$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s v="$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s v="$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s v="$38.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s v="$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s v="$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s v="$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s v="$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s v="$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s v="$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s v="$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s v="$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$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s v="$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s v="$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s v="$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s v="$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s v="$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s v="$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s v="$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s v="$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s v="$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s v="$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s v="$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s v="$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s v="$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s v="$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s v="$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s v="$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s v="$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$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s v="$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s v="$305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s v="$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$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s v="$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s v="$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s v="$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s v="$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s v="$35.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s v="$64.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s v="$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s v="$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s v="$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s v="$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s v="$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s v="$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s v="$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s v="$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s v="$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$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s v="$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s v="$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s v="$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s v="$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s v="$35.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s v="$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s v="$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s v="$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s v="$36.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s v="$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$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s v="$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s v="$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s v="$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s v="$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s v="$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s v="$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s v="$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s v="$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s v="$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$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s v="$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s v="$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s v="$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$10.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s v="$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$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s v="$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s v="$39.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s v="$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s v="$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s v="$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s v="$17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s v="$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s v="$71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s v="$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s v="$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s v="$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s v="$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s v="$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s v="$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s v="$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s v="$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s v="$133.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s v="$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s v="$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s v="$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s v="$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s v="$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s v="$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s v="$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s v="$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s v="$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s v="$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s v="$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s v="$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s v="$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s v="$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s v="$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s v="$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s v="$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s v="$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s v="$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s v="$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s v="$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s v="$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s v="$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s v="$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s v="$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s v="$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s v="$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s v="$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s v="$72.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s v="$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s v="$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s v="$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s v="$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s v="$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s v="$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s v="$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s v="$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s v="$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s v="$34.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s v="$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s v="$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s v="$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s v="$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s v="$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s v="$71.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s v="$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s v="$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s v="$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s v="$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s v="$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s v="$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s v="$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s v="$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s v="$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s v="$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s v="$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s v="$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s v="$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$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s v="$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s v="$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s v="$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s v="$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s v="$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s v="$69.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s v="$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s v="$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s v="$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s v="$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s v="$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s v="$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$138.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s v="$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s v="$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s v="$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s v="$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s v="$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s v="$18.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s v="$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s v="$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s v="$37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s v="$35.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s v="$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s v="$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s v="$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s v="$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s v="$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$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$17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s v="$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s v="$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s v="$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s v="$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s v="$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s v="$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s v="$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s v="$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$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s v="$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s v="$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s v="$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s v="$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s v="$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s v="$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$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s v="$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s v="$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s v="$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s v="$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s v="$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$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s v="$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$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s v="$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s v="$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s v="$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s v="$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s v="$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s v="$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s v="$73.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s v="$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s v="$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$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s v="$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s v="$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s v="$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s v="$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s v="$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$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s v="$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s v="$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s v="$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s v="$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s v="$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s v="$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$67.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s v="$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s v="$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s v="$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s v="$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s v="$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s v="$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s v="$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$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s v="$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$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s v="$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s v="$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$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$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$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$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s v="$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s v="$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s v="$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s v="$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s v="$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s v="$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$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s v="$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s v="$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s v="$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$64.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s v="$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s v="$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$40.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s v="$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s v="$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$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$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s v="$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s v="$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s v="$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$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s v="$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s v="$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s v="$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$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s v="$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s v="$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s v="$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s v="$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$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s v="$18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s v="$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s v="$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s v="$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s v="$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s v="$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s v="$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$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s v="$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s v="$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s v="$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s v="$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s v="$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s v="$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s v="$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s v="$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s v="$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s v="$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s v="$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s v="$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$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s v="$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s v="$81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s v="$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s v="$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s v="$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s v="$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s v="$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s v="$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s v="$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s v="$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s v="$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s v="$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s v="$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s v="$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$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s v="$36.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s v="$80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s v="$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s v="$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s v="$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$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s v="$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s v="$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s v="$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$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s v="$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s v="$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s v="$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s v="$68.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s v="$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s v="$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$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$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$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s v="$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s v="$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$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s v="$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$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s v="$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s v="$162.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$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s v="$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s v="$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$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s v="$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$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s v="$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s v="$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s v="$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s v="$81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$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s v="$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$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s v="$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s v="$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$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s v="$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s v="$18.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s v="$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s v="$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s v="$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s v="$66.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s v="$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s v="$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s v="$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s v="$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s v="$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s v="$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s v="$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s v="$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$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s v="$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$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s v="$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s v="$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s v="$26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$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s v="$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s v="$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s v="$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s v="$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s v="$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s v="$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s v="$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s v="$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s v="$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s v="$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s v="$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s v="$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s v="$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$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s v="$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$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s v="$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s v="$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s v="$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s v="$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s v="$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s v="$153.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s v="$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s v="$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s v="$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$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s v="$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s v="$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s v="$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s v="$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s v="$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s v="$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$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s v="$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s v="$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$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s v="$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s v="$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s v="$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s v="$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s v="$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s v="$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s v="$146.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s v="$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s v="$80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s v="$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s v="$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s v="$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$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s v="$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s v="$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s v="$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s v="$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s v="$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s v="$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s v="$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$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s v="$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s v="$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s v="$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s v="$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s v="$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s v="$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s v="$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s v="$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s v="$76.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s v="$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$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s v="$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s v="$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s v="$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s v="$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$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s v="$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s v="$74.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$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s v="$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s v="$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s v="$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s v="$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s v="$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s v="$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s v="$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s v="$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s v="$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s v="$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s v="$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s v="$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s v="$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s v="$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s v="$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s v="$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s v="$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s v="$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s v="$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s v="$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s v="$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s v="$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s v="$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s v="$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s v="$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s v="$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s v="$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s v="$18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s v="$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s v="$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s v="$1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s v="$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s v="$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s v="$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s v="$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s v="$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s v="$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s v="$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s v="$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s v="$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s v="$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s v="$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s v="$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s v="$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s v="$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$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s v="$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s v="$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s v="$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s v="$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s v="$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s v="$272.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s v="$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s v="$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s v="$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s v="$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s v="$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s v="$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$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s v="$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s v="$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s v="$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s v="$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s v="$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s v="$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s v="$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s v="$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$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s v="$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s v="$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s v="$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s v="$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s v="$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s v="$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$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s v="$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s v="$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s v="$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s v="$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s v="$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s v="$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s v="$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s v="$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s v="$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s v="$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s v="$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s v="$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$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$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s v="$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s v="$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s v="$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s v="$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s v="$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s v="$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$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s v="$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s v="$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s v="$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s v="$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s v="$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s v="$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s v="$37.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s v="$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s v="$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s v="$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s v="$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s v="$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s v="$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s v="$65.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s v="$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$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s v="$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s v="$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s v="$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s v="$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s v="$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s v="$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s v="$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s v="$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s v="$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s v="$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s v="$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$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s v="$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s v="$71.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$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s v="$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s v="$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s v="$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s v="$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s v="$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s v="$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s v="$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s v="$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s v="$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$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s v="$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s v="$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$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s v="$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s v="$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s v="$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s v="$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s v="$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s v="$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s v="$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s v="$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s v="$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s v="$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s v="$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s v="$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s v="$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s v="$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s v="$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s v="$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s v="$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s v="$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s v="$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s v="$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s v="$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$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s v="$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s v="$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s v="$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$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s v="$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s v="$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s v="$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s v="$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s v="$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s v="$131.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s v="$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s v="$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s v="$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s v="$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s v="$69.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s v="$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s v="$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s v="$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s v="$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s v="$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s v="$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s v="$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s v="$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s v="$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s v="$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s v="$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s v="$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$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s v="$72.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s v="$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s v="$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s v="$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s v="$74.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s v="$67.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s v="$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s v="$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$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$70.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s v="$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s v="$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$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s v="$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s v="$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$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s v="$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s v="$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s v="$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s v="$150.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s v="$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s v="$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s v="$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s v="$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$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s v="$129.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s v="$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s v="$17.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s v="$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s v="$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s v="$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$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s v="$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s v="$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s v="$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s v="$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s v="$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s v="$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s v="$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s v="$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s v="$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s v="$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s v="$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s v="$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s v="$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s v="$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s v="$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s v="$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s v="$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s v="$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s v="$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s v="$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s v="$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s v="$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s v="$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s v="$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s v="$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s v="$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s v="$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s v="$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s v="$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s v="$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s v="$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$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$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s v="$35.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s v="$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s v="$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s v="$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s v="$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s v="$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s v="$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s v="$292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s v="$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s v="$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s v="$80.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$72.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s v="$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s v="$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s v="$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$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s v="$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s v="$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s v="$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s v="$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$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s v="$78.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s v="$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s v="$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$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s v="$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s v="$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s v="$69.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s v="$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s v="$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s v="$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s v="$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$35.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s v="$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s v="$147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s v="$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$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s v="$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s v="$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s v="$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s v="$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s v="$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s v="$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s v="$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$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$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s v="$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s v="$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s v="$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s v="$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s v="$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s v="$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s v="$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s v="$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$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s v="$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s v="$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s v="$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s v="$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s v="$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s v="$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s v="$76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s v="$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s v="$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$1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$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s v="$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s v="$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s v="$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s v="$69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$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$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s v="$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s v="$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$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s v="$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s v="$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s v="$68.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s v="$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s v="$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s v="$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s v="$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$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$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s v="$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s v="$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s v="$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$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s v="$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s v="$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s v="$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$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$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s v="$70.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$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s v="$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s v="$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s v="$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s v="$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$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s v="$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s v="$71.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$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s v="$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s v="$297.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s v="$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$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s v="$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$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s v="$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$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s v="$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s v="$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s v="$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s v="$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s v="$143.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$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s v="$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s v="$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s v="$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s v="$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$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s v="$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$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$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s v="$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s v="$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s v="$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s v="$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$19.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s v="$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s v="$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s v="$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s v="$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s v="$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s v="$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s v="$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s v="$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s v="$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$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$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$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s v="$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s v="$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$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s v="$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$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s v="$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s v="$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$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s v="$35.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s v="$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$1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$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s v="$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$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s v="$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s v="$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s v="$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s v="$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s v="$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s v="$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s v="$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s v="$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s v="$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s v="$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s v="$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s v="$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s v="$78.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s v="$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s v="$79.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s v="$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$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$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s v="$74.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s v="$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s v="$34.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s v="$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s v="$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s v="$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s v="$35.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s v="$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s v="$70.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$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s v="$66.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s v="$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s v="$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$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s v="$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s v="$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s v="$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$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s v="$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s v="$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s v="$66.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$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$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s v="$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s v="$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s v="$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s v="$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$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s v="$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s v="$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$75.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$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s v="$81.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s v="$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$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$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$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s v="$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s v="$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s v="$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s v="$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s v="$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s v="$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s v="$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s v="$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$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$39.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s v="$66.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s v="$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$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s v="$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s v="$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s v="$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s v="$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$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s v="$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s v="$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$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s v="$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s v="$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$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s v="$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s v="$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$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s v="$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s v="$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s v="$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s v="$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s v="$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s v="$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s v="$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s v="$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s v="$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s v="$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s v="$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s v="$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s v="$73.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$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s v="$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s v="$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s v="$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$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$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s v="$40.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$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s v="$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$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$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s v="$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s v="$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s v="$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s v="$151.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s v="$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s v="$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s v="$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s v="$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$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s v="$72.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s v="$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s v="$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s v="$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s v="$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s v="$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s v="$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$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$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s v="$39.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s v="$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s v="$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s v="$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$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s v="$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s v="$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$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s v="$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s v="$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$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s v="$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$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s v="$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s v="$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s v="$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s v="$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$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s v="$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s v="$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s v="$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s v="$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$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s v="$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s v="$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s v="$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$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$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s v="$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s v="$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$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s v="$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s v="$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s v="$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s v="$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s v="$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$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s v="$18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s v="$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s v="$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s v="$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s v="$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$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s v="$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$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$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$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s v="$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s v="$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s v="$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s v="$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s v="$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s v="$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s v="$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s v="$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$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s v="$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s v="$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$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s v="$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s v="$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$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s v="$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s v="$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s v="$81.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s v="$20.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s v="$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s v="$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s v="$39.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$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$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s v="$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s v="$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s v="$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s v="$73.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s v="$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s v="$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s v="$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s v="$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s v="$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s v="$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s v="$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s v="$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s v="$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s v="$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$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s v="$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$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s v="$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s v="$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s v="$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$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$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s v="$40.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s v="$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s v="$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s v="$38.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s v="$155.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s v="$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s v="$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s v="$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s v="$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$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$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s v="$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s v="$67.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s v="$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s v="$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s v="$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s v="$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s v="$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s v="$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s v="$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s v="$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$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s v="$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s v="$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s v="$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s v="$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s v="$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$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s v="$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s v="$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s v="$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s v="$72.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$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s v="$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s v="$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s v="$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s v="$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s v="$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s v="$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$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s v="$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s v="$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$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$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s v="$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$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s v="$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$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s v="$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s v="$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s v="$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s v="$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$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s v="$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s v="$267.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s v="$75.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s v="$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s v="$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s v="$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$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s v="$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$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$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s v="$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s v="$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s v="$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s v="$74.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$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$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$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s v="$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s v="$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$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s v="$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s v="$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s v="$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s v="$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s v="$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$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s v="$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s v="$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s v="$64.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s v="$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s v="$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s v="$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s v="$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s v="$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s v="$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s v="$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s v="$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$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s v="$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$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s v="$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s v="$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s v="$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s v="$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s v="$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s v="$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$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s v="$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s v="$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$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s v="$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s v="$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$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s v="$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s v="$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s v="$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s v="$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s v="$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s v="$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s v="$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s v="$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s v="$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s v="$79.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s v="$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$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$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s v="$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s v="$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s v="$70.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$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s v="$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$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s v="$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s v="$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s v="$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s v="$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$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s v="$64.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s v="$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s v="$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s v="$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$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s v="$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s v="$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s v="$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s v="$81.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s v="$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s v="$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s v="$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s v="$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s v="$75.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s v="$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s v="$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s v="$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s v="$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s v="$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s v="$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s v="$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s v="$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$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s v="$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s v="$81.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$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s v="$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s v="$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s v="$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s v="$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s v="$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s v="$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s v="$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$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s v="$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s v="$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s v="$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s v="$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s v="$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$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s v="$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s v="$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s v="$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s v="$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s v="$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s v="$128.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s v="$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$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s v="$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s v="$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s v="$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s v="$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s v="$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s v="$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s v="$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s v="$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s v="$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s v="$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s v="$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s v="$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s v="$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s v="$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s v="$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s v="$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$142.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s v="$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s v="$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s v="$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s v="$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s v="$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s v="$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s v="$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s v="$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s v="$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$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s v="$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$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s v="$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s v="$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s v="$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s v="$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$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s v="$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s v="$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s v="$79.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s v="$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s v="$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s v="$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s v="$137.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s v="$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s v="$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s v="$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s v="$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s v="$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$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s v="$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s v="$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s v="$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s v="$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s v="$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s v="$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s v="$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s v="$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s v="$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s v="$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s v="$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s v="$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s v="$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s v="$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s v="$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s v="$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s v="$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s v="$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$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s v="$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s v="$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s v="$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s v="$18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$64.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s v="$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$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s v="$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s v="$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s v="$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s v="$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s v="$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s v="$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s v="$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$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s v="$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s v="$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s v="$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$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s v="$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s v="$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s v="$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s v="$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s v="$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s v="$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s v="$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s v="$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s v="$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s v="$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s v="$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$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s v="$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s v="$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s v="$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s v="$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s v="$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s v="$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s v="$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s v="$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s v="$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s v="$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s v="$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s v="$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s v="$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$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s v="$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s v="$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$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s v="$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s v="$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s v="$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s v="$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s v="$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s v="$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s v="$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$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s v="$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s v="$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s v="$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s v="$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s v="$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s v="$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s v="$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s v="$32.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s v="$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s v="$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s v="$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$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s v="$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$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s v="$129.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s v="$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s v="$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s v="$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s v="$16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s v="$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s v="$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s v="$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s v="$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s v="$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$34.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s v="$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s v="$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s v="$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s v="$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s v="$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s v="$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s v="$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s v="$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s v="$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$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s v="$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s v="$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s v="$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s v="$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s v="$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s v="$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s v="$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s v="$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s v="$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s v="$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s v="$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s v="$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s v="$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s v="$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s v="$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$1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s v="$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s v="$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s v="$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s v="$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s v="$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s v="$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s v="$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s v="$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s v="$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s v="film &amp; video/television"/>
    <n v="137"/>
    <s v="$63.92"/>
    <x v="0"/>
    <s v="television"/>
    <x v="0"/>
    <d v="2015-07-23T03:00:0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n v="79"/>
    <b v="1"/>
    <s v="film &amp; video/television"/>
    <n v="143"/>
    <s v="$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s v="film &amp; video/television"/>
    <n v="105"/>
    <s v="$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n v="150"/>
    <b v="1"/>
    <s v="film &amp; video/television"/>
    <n v="104"/>
    <s v="$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s v="film &amp; video/television"/>
    <n v="123"/>
    <s v="$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s v="film &amp; video/television"/>
    <n v="110"/>
    <s v="$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s v="film &amp; video/television"/>
    <n v="106"/>
    <s v="$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s v="film &amp; video/television"/>
    <n v="101"/>
    <s v="$159.82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n v="12"/>
    <b v="1"/>
    <s v="film &amp; video/television"/>
    <n v="100"/>
    <s v="$291.7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s v="film &amp; video/television"/>
    <n v="126"/>
    <s v="$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s v="film &amp; video/television"/>
    <n v="101"/>
    <s v="$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s v="film &amp; video/television"/>
    <n v="121"/>
    <s v="$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s v="film &amp; video/television"/>
    <n v="165"/>
    <s v="$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s v="film &amp; video/television"/>
    <n v="160"/>
    <s v="$109.78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n v="41"/>
    <b v="1"/>
    <s v="film &amp; video/television"/>
    <n v="101"/>
    <s v="$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s v="film &amp; video/television"/>
    <n v="107"/>
    <s v="$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s v="film &amp; video/television"/>
    <n v="100"/>
    <s v="$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s v="film &amp; video/television"/>
    <n v="101"/>
    <s v="$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s v="film &amp; video/television"/>
    <n v="106"/>
    <s v="$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s v="film &amp; video/television"/>
    <n v="145"/>
    <s v="$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s v="film &amp; video/television"/>
    <n v="100"/>
    <s v="$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s v="film &amp; video/television"/>
    <n v="109"/>
    <s v="$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s v="film &amp; video/television"/>
    <n v="117"/>
    <s v="$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s v="film &amp; video/television"/>
    <n v="119"/>
    <s v="$103.04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n v="574"/>
    <b v="1"/>
    <s v="film &amp; video/television"/>
    <n v="109"/>
    <s v="$66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s v="film &amp; video/television"/>
    <n v="133"/>
    <s v="$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s v="film &amp; video/television"/>
    <n v="155"/>
    <s v="$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s v="film &amp; video/television"/>
    <n v="112"/>
    <s v="$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n v="71"/>
    <b v="1"/>
    <s v="film &amp; video/television"/>
    <n v="100"/>
    <s v="$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s v="film &amp; video/television"/>
    <n v="123"/>
    <s v="$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s v="film &amp; video/television"/>
    <n v="101"/>
    <s v="$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s v="film &amp; video/television"/>
    <n v="100"/>
    <s v="$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s v="film &amp; video/television"/>
    <n v="100"/>
    <s v="$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s v="film &amp; video/television"/>
    <n v="102"/>
    <s v="$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s v="film &amp; video/television"/>
    <n v="130"/>
    <s v="$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s v="film &amp; video/television"/>
    <n v="167"/>
    <s v="$59.46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n v="44"/>
    <b v="1"/>
    <s v="film &amp; video/television"/>
    <n v="142"/>
    <s v="$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s v="film &amp; video/television"/>
    <n v="183"/>
    <s v="$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s v="film &amp; video/television"/>
    <n v="110"/>
    <s v="$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s v="film &amp; video/television"/>
    <n v="131"/>
    <s v="$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s v="film &amp; video/television"/>
    <n v="101"/>
    <s v="$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s v="film &amp; video/television"/>
    <n v="100"/>
    <s v="$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s v="film &amp; video/television"/>
    <n v="142"/>
    <s v="$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s v="film &amp; video/television"/>
    <n v="309"/>
    <s v="$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s v="film &amp; video/television"/>
    <n v="100"/>
    <s v="$1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s v="film &amp; video/television"/>
    <n v="120"/>
    <s v="$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s v="film &amp; video/television"/>
    <n v="104"/>
    <s v="$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s v="film &amp; video/television"/>
    <n v="108"/>
    <s v="$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s v="film &amp; video/television"/>
    <n v="108"/>
    <s v="$56.82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n v="87"/>
    <b v="1"/>
    <s v="film &amp; video/television"/>
    <n v="100"/>
    <s v="$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s v="film &amp; video/television"/>
    <n v="100"/>
    <s v="$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s v="film &amp; video/television"/>
    <n v="128"/>
    <s v="$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s v="film &amp; video/television"/>
    <n v="116"/>
    <s v="$223.48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n v="117"/>
    <b v="1"/>
    <s v="film &amp; video/television"/>
    <n v="110"/>
    <s v="$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s v="film &amp; video/television"/>
    <n v="101"/>
    <s v="$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s v="film &amp; video/television"/>
    <n v="129"/>
    <s v="$128.95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n v="174"/>
    <b v="1"/>
    <s v="film &amp; video/television"/>
    <n v="107"/>
    <s v="$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s v="film &amp; video/television"/>
    <n v="102"/>
    <s v="$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s v="film &amp; video/television"/>
    <n v="103"/>
    <s v="$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s v="film &amp; video/television"/>
    <n v="100"/>
    <s v="$606.8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s v="film &amp; video/shorts"/>
    <n v="103"/>
    <s v="$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s v="film &amp; video/shorts"/>
    <n v="148"/>
    <s v="$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s v="film &amp; video/shorts"/>
    <n v="155"/>
    <s v="$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s v="film &amp; video/shorts"/>
    <n v="114"/>
    <s v="$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s v="film &amp; video/shorts"/>
    <n v="173"/>
    <s v="$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s v="film &amp; video/shorts"/>
    <n v="108"/>
    <s v="$132.05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n v="26"/>
    <b v="1"/>
    <s v="film &amp; video/shorts"/>
    <n v="119"/>
    <s v="$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s v="film &amp; video/shorts"/>
    <n v="116"/>
    <s v="$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s v="film &amp; video/shorts"/>
    <n v="127"/>
    <s v="$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s v="film &amp; video/shorts"/>
    <n v="111"/>
    <s v="$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s v="film &amp; video/shorts"/>
    <n v="127"/>
    <s v="$37.4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s v="film &amp; video/shorts"/>
    <n v="124"/>
    <s v="$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s v="film &amp; video/shorts"/>
    <n v="108"/>
    <s v="$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s v="film &amp; video/shorts"/>
    <n v="100"/>
    <s v="$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s v="film &amp; video/shorts"/>
    <n v="113"/>
    <s v="$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s v="film &amp; video/shorts"/>
    <n v="115"/>
    <s v="$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s v="film &amp; video/shorts"/>
    <n v="153"/>
    <s v="$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s v="film &amp; video/shorts"/>
    <n v="393"/>
    <s v="$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s v="film &amp; video/shorts"/>
    <n v="2702"/>
    <s v="$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s v="film &amp; video/shorts"/>
    <n v="127"/>
    <s v="$40.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s v="film &amp; video/shorts"/>
    <n v="107"/>
    <s v="$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s v="film &amp; video/shorts"/>
    <n v="198"/>
    <s v="$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s v="film &amp; video/shorts"/>
    <n v="100"/>
    <s v="$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s v="film &amp; video/shorts"/>
    <n v="103"/>
    <s v="$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s v="film &amp; video/shorts"/>
    <n v="100"/>
    <s v="$71.4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s v="film &amp; video/shorts"/>
    <n v="126"/>
    <s v="$71.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s v="film &amp; video/shorts"/>
    <n v="106"/>
    <s v="$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s v="film &amp; video/shorts"/>
    <n v="105"/>
    <s v="$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s v="film &amp; video/shorts"/>
    <n v="103"/>
    <s v="$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s v="film &amp; video/shorts"/>
    <n v="115"/>
    <s v="$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n v="16"/>
    <b v="1"/>
    <s v="film &amp; video/shorts"/>
    <n v="100"/>
    <s v="$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s v="film &amp; video/shorts"/>
    <n v="120"/>
    <s v="$78.26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s v="film &amp; video/shorts"/>
    <n v="105"/>
    <s v="$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s v="film &amp; video/shorts"/>
    <n v="111"/>
    <s v="$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s v="film &amp; video/shorts"/>
    <n v="104"/>
    <s v="$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s v="film &amp; video/shorts"/>
    <n v="131"/>
    <s v="$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s v="film &amp; video/shorts"/>
    <n v="115"/>
    <s v="$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s v="film &amp; video/shorts"/>
    <n v="106"/>
    <s v="$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s v="film &amp; video/shorts"/>
    <n v="106"/>
    <s v="$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s v="film &amp; video/shorts"/>
    <n v="106"/>
    <s v="$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s v="film &amp; video/shorts"/>
    <n v="100"/>
    <s v="$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s v="film &amp; video/shorts"/>
    <n v="100"/>
    <s v="$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s v="film &amp; video/shorts"/>
    <n v="128"/>
    <s v="$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s v="film &amp; video/shorts"/>
    <n v="105"/>
    <s v="$27.9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n v="10"/>
    <b v="1"/>
    <s v="film &amp; video/shorts"/>
    <n v="120"/>
    <s v="$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s v="film &amp; video/shorts"/>
    <n v="107"/>
    <s v="$39.38"/>
    <x v="0"/>
    <s v="shorts"/>
    <x v="105"/>
    <d v="2016-05-14T00:00:00"/>
  </r>
  <r>
    <n v="106"/>
    <s v="LOST WEEKEND"/>
    <s v="A Boy. A Girl. A Car. A Serial Killer."/>
    <x v="10"/>
    <x v="102"/>
    <x v="0"/>
    <x v="0"/>
    <x v="0"/>
    <n v="1333391901"/>
    <n v="1332182301"/>
    <b v="0"/>
    <n v="27"/>
    <b v="1"/>
    <s v="film &amp; video/shorts"/>
    <n v="101"/>
    <s v="$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s v="film &amp; video/shorts"/>
    <n v="102"/>
    <s v="$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s v="film &amp; video/shorts"/>
    <n v="247"/>
    <s v="$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s v="film &amp; video/shorts"/>
    <n v="220"/>
    <s v="$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s v="film &amp; video/shorts"/>
    <n v="131"/>
    <s v="$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s v="film &amp; video/shorts"/>
    <n v="155"/>
    <s v="$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s v="film &amp; video/shorts"/>
    <n v="104"/>
    <s v="$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n v="78"/>
    <b v="1"/>
    <s v="film &amp; video/shorts"/>
    <n v="141"/>
    <s v="$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s v="film &amp; video/shorts"/>
    <n v="103"/>
    <s v="$88.57"/>
    <x v="0"/>
    <s v="shorts"/>
    <x v="114"/>
    <d v="2012-01-13T06:34:48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n v="22"/>
    <b v="1"/>
    <s v="film &amp; video/shorts"/>
    <n v="140"/>
    <s v="$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s v="film &amp; video/shorts"/>
    <n v="114"/>
    <s v="$69.7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s v="film &amp; video/shorts"/>
    <n v="100"/>
    <s v="$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n v="39"/>
    <b v="1"/>
    <s v="film &amp; video/shorts"/>
    <n v="113"/>
    <s v="$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s v="film &amp; video/shorts"/>
    <n v="105"/>
    <s v="$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s v="film &amp; video/science fiction"/>
    <n v="0"/>
    <s v="$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s v="film &amp; video/science fiction"/>
    <n v="0"/>
    <s v="$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s v="film &amp; video/science fiction"/>
    <n v="0"/>
    <s v="$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s v="film &amp; video/science fiction"/>
    <n v="14"/>
    <s v="$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s v="film &amp; video/science fiction"/>
    <n v="6"/>
    <s v="$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s v="film &amp; video/science fiction"/>
    <n v="2"/>
    <s v="$47.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n v="6"/>
    <b v="0"/>
    <s v="film &amp; video/science fiction"/>
    <n v="2"/>
    <s v="$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x v="117"/>
    <x v="1"/>
    <x v="0"/>
    <x v="0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s v="film &amp; video/science fiction"/>
    <n v="10"/>
    <s v="$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s v="film &amp; video/science fiction"/>
    <n v="13"/>
    <s v="$80.6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s v="film &amp; video/science fiction"/>
    <n v="3"/>
    <s v="$81.2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s v="film &amp; video/science fiction"/>
    <n v="100"/>
    <s v="$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s v="film &amp; video/science fiction"/>
    <n v="11"/>
    <s v="$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s v="film &amp; video/science fiction"/>
    <n v="0"/>
    <s v="$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s v="film &amp; video/science fiction"/>
    <n v="28"/>
    <s v="$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s v="film &amp; video/science fiction"/>
    <n v="8"/>
    <s v="$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s v="film &amp; video/science fiction"/>
    <n v="1"/>
    <s v="$38.33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s v="film &amp; video/science fiction"/>
    <n v="0"/>
    <s v="$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s v="film &amp; video/science fiction"/>
    <n v="1"/>
    <s v="$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s v="film &amp; video/science fiction"/>
    <n v="23"/>
    <s v="$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s v="film &amp; video/science fiction"/>
    <n v="0"/>
    <s v="$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n v="2"/>
    <b v="0"/>
    <s v="film &amp; video/science fiction"/>
    <n v="0"/>
    <s v="$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s v="film &amp; video/science fiction"/>
    <n v="1"/>
    <s v="$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s v="film &amp; video/science fiction"/>
    <n v="3"/>
    <s v="$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s v="film &amp; video/science fiction"/>
    <n v="0"/>
    <s v="$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s v="film &amp; video/science fiction"/>
    <n v="5"/>
    <s v="$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s v="film &amp; video/science fiction"/>
    <n v="0"/>
    <s v="$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s v="film &amp; video/science fiction"/>
    <n v="0"/>
    <s v="$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s v="film &amp; video/drama"/>
    <n v="0"/>
    <s v="$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s v="film &amp; video/drama"/>
    <n v="16"/>
    <s v="$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s v="film &amp; video/drama"/>
    <n v="1"/>
    <s v="$91.43"/>
    <x v="0"/>
    <s v="drama"/>
    <x v="164"/>
    <d v="2014-09-19T18:18:21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s v="film &amp; video/drama"/>
    <n v="60"/>
    <s v="$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s v="film &amp; video/drama"/>
    <n v="0"/>
    <s v="$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s v="film &amp; video/drama"/>
    <n v="4"/>
    <s v="$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s v="film &amp; video/drama"/>
    <n v="22"/>
    <s v="$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s v="film &amp; video/drama"/>
    <n v="3"/>
    <s v="$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s v="film &amp; video/drama"/>
    <n v="0"/>
    <s v="$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s v="film &amp; video/drama"/>
    <n v="6"/>
    <s v="$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n v="7"/>
    <b v="0"/>
    <s v="film &amp; video/drama"/>
    <n v="40"/>
    <s v="$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n v="2"/>
    <b v="0"/>
    <s v="film &amp; video/drama"/>
    <n v="20"/>
    <s v="$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s v="film &amp; video/drama"/>
    <n v="33"/>
    <s v="$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s v="film &amp; video/drama"/>
    <n v="21"/>
    <s v="$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x v="151"/>
    <x v="2"/>
    <x v="1"/>
    <x v="1"/>
    <n v="1417033610"/>
    <n v="1414438010"/>
    <b v="0"/>
    <n v="12"/>
    <b v="0"/>
    <s v="film &amp; video/drama"/>
    <n v="36"/>
    <s v="$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s v="film &amp; video/drama"/>
    <n v="3"/>
    <s v="$25.5"/>
    <x v="0"/>
    <s v="drama"/>
    <x v="184"/>
    <d v="2014-09-01T03:59:00"/>
  </r>
  <r>
    <n v="185"/>
    <s v="BLANK Short Movie"/>
    <s v="Love has no boundaries!"/>
    <x v="79"/>
    <x v="153"/>
    <x v="2"/>
    <x v="10"/>
    <x v="8"/>
    <n v="1471557139"/>
    <n v="1468965139"/>
    <b v="0"/>
    <n v="10"/>
    <b v="0"/>
    <s v="film &amp; video/drama"/>
    <n v="6"/>
    <s v="$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s v="film &amp; video/drama"/>
    <n v="16"/>
    <s v="$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s v="film &amp; video/drama"/>
    <n v="0"/>
    <s v="$69"/>
    <x v="0"/>
    <s v="drama"/>
    <x v="189"/>
    <d v="2016-09-03T16:34:37"/>
  </r>
  <r>
    <n v="190"/>
    <s v="REGIONRAT, the movie"/>
    <s v="Because hope can be a 4 letter word"/>
    <x v="14"/>
    <x v="155"/>
    <x v="2"/>
    <x v="0"/>
    <x v="0"/>
    <n v="1466091446"/>
    <n v="1465227446"/>
    <b v="0"/>
    <n v="1"/>
    <b v="0"/>
    <s v="film &amp; video/drama"/>
    <n v="0"/>
    <s v="$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s v="film &amp; video/drama"/>
    <n v="5"/>
    <s v="$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s v="film &amp; video/drama"/>
    <n v="0"/>
    <s v="$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s v="film &amp; video/drama"/>
    <n v="0"/>
    <s v="$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s v="film &amp; video/drama"/>
    <n v="42"/>
    <s v="$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s v="film &amp; video/drama"/>
    <n v="10"/>
    <s v="$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s v="film &amp; video/drama"/>
    <n v="1"/>
    <s v="$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s v="film &amp; video/drama"/>
    <n v="26"/>
    <s v="$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s v="film &amp; video/drama"/>
    <n v="58"/>
    <s v="$54.29"/>
    <x v="0"/>
    <s v="drama"/>
    <x v="201"/>
    <d v="2015-02-08T19:38:49"/>
  </r>
  <r>
    <n v="202"/>
    <s v="Modern Gangsters"/>
    <s v="new web series created by jonney terry"/>
    <x v="12"/>
    <x v="117"/>
    <x v="2"/>
    <x v="0"/>
    <x v="0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s v="film &amp; video/drama"/>
    <n v="30"/>
    <s v="$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s v="film &amp; video/drama"/>
    <n v="51"/>
    <s v="$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s v="film &amp; video/drama"/>
    <n v="16"/>
    <s v="$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s v="film &amp; video/drama"/>
    <n v="15"/>
    <s v="$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s v="film &amp; video/drama"/>
    <n v="25"/>
    <s v="$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s v="film &amp; video/drama"/>
    <n v="45"/>
    <s v="$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s v="film &amp; video/drama"/>
    <n v="0"/>
    <s v="$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s v="film &amp; video/drama"/>
    <n v="0"/>
    <s v="$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s v="film &amp; video/drama"/>
    <n v="0"/>
    <s v="$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s v="film &amp; video/drama"/>
    <n v="0"/>
    <s v="$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s v="film &amp; video/drama"/>
    <n v="56"/>
    <s v="$331.54"/>
    <x v="0"/>
    <s v="drama"/>
    <x v="216"/>
    <d v="2015-04-22T22:00:37"/>
  </r>
  <r>
    <n v="217"/>
    <s v="Bitch"/>
    <s v="A roadmovie by paw"/>
    <x v="57"/>
    <x v="172"/>
    <x v="2"/>
    <x v="11"/>
    <x v="9"/>
    <n v="1419780149"/>
    <n v="1417101749"/>
    <b v="0"/>
    <n v="38"/>
    <b v="0"/>
    <s v="film &amp; video/drama"/>
    <n v="12"/>
    <s v="$314.2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s v="film &amp; video/drama"/>
    <n v="2"/>
    <s v="$100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s v="film &amp; video/drama"/>
    <n v="18"/>
    <s v="$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s v="film &amp; video/drama"/>
    <n v="1"/>
    <s v="$120"/>
    <x v="0"/>
    <s v="drama"/>
    <x v="220"/>
    <d v="2015-08-20T20:06:00"/>
  </r>
  <r>
    <n v="221"/>
    <s v="Archetypes"/>
    <s v="Film about Schizophrenia with Surreal Twists!"/>
    <x v="63"/>
    <x v="117"/>
    <x v="2"/>
    <x v="0"/>
    <x v="0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s v="film &amp; video/drama"/>
    <n v="13"/>
    <s v="$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n v="2"/>
    <b v="0"/>
    <s v="film &amp; video/drama"/>
    <n v="1"/>
    <s v="$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s v="film &amp; video/drama"/>
    <n v="0"/>
    <s v="$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s v="film &amp; video/drama"/>
    <n v="3"/>
    <s v="$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s v="film &amp; video/drama"/>
    <n v="40"/>
    <s v="$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x v="155"/>
    <x v="2"/>
    <x v="0"/>
    <x v="0"/>
    <n v="1457445069"/>
    <n v="1452261069"/>
    <b v="0"/>
    <n v="1"/>
    <b v="0"/>
    <s v="film &amp; video/drama"/>
    <n v="0"/>
    <s v="$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s v="film &amp; video/drama"/>
    <n v="25"/>
    <s v="$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s v="film &amp; video/documentary"/>
    <n v="108"/>
    <s v="$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s v="film &amp; video/documentary"/>
    <n v="113"/>
    <s v="$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s v="film &amp; video/documentary"/>
    <n v="113"/>
    <s v="$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s v="film &amp; video/documentary"/>
    <n v="103"/>
    <s v="$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s v="film &amp; video/documentary"/>
    <n v="114"/>
    <s v="$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s v="film &amp; video/documentary"/>
    <n v="104"/>
    <s v="$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s v="film &amp; video/documentary"/>
    <n v="305"/>
    <s v="$68.4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s v="film &amp; video/documentary"/>
    <n v="134"/>
    <s v="$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s v="film &amp; video/documentary"/>
    <n v="101"/>
    <s v="$589.9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s v="film &amp; video/documentary"/>
    <n v="113"/>
    <s v="$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s v="film &amp; video/documentary"/>
    <n v="106"/>
    <s v="$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s v="film &amp; video/documentary"/>
    <n v="126"/>
    <s v="$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s v="film &amp; video/documentary"/>
    <n v="185"/>
    <s v="$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s v="film &amp; video/documentary"/>
    <n v="101"/>
    <s v="$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s v="film &amp; video/documentary"/>
    <n v="117"/>
    <s v="$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n v="188"/>
    <b v="1"/>
    <s v="film &amp; video/documentary"/>
    <n v="107"/>
    <s v="$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s v="film &amp; video/documentary"/>
    <n v="139"/>
    <s v="$65.7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s v="film &amp; video/documentary"/>
    <n v="107"/>
    <s v="$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s v="film &amp; video/documentary"/>
    <n v="191"/>
    <s v="$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s v="film &amp; video/documentary"/>
    <n v="132"/>
    <s v="$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s v="film &amp; video/documentary"/>
    <n v="106"/>
    <s v="$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s v="film &amp; video/documentary"/>
    <n v="107"/>
    <s v="$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s v="film &amp; video/documentary"/>
    <n v="240"/>
    <s v="$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s v="film &amp; video/documentary"/>
    <n v="118"/>
    <s v="$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s v="film &amp; video/documentary"/>
    <n v="118"/>
    <s v="$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s v="film &amp; video/documentary"/>
    <n v="111"/>
    <s v="$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s v="film &amp; video/documentary"/>
    <n v="146"/>
    <s v="$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s v="film &amp; video/documentary"/>
    <n v="132"/>
    <s v="$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s v="film &amp; video/documentary"/>
    <n v="111"/>
    <s v="$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s v="film &amp; video/documentary"/>
    <n v="147"/>
    <s v="$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s v="film &amp; video/documentary"/>
    <n v="153"/>
    <s v="$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s v="film &amp; video/documentary"/>
    <n v="105"/>
    <s v="$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s v="film &amp; video/documentary"/>
    <n v="177"/>
    <s v="$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s v="film &amp; video/documentary"/>
    <n v="108"/>
    <s v="$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s v="film &amp; video/documentary"/>
    <n v="156"/>
    <s v="$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s v="film &amp; video/documentary"/>
    <n v="108"/>
    <s v="$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s v="film &amp; video/documentary"/>
    <n v="148"/>
    <s v="$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s v="film &amp; video/documentary"/>
    <n v="110"/>
    <s v="$75.44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s v="film &amp; video/documentary"/>
    <n v="150"/>
    <s v="$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s v="film &amp; video/documentary"/>
    <n v="157"/>
    <s v="$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s v="film &amp; video/documentary"/>
    <n v="156"/>
    <s v="$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s v="film &amp; video/documentary"/>
    <n v="121"/>
    <s v="$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s v="film &amp; video/documentary"/>
    <n v="101"/>
    <s v="$254.39"/>
    <x v="0"/>
    <s v="documentary"/>
    <x v="282"/>
    <d v="2010-02-22T22:00:00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n v="202"/>
    <b v="1"/>
    <s v="film &amp; video/documentary"/>
    <n v="114"/>
    <s v="$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s v="film &amp; video/documentary"/>
    <n v="105"/>
    <s v="$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s v="film &amp; video/documentary"/>
    <n v="229"/>
    <s v="$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s v="film &amp; video/documentary"/>
    <n v="109"/>
    <s v="$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n v="290"/>
    <b v="1"/>
    <s v="film &amp; video/documentary"/>
    <n v="176"/>
    <s v="$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s v="film &amp; video/documentary"/>
    <n v="103"/>
    <s v="$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s v="film &amp; video/documentary"/>
    <n v="105"/>
    <s v="$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s v="film &amp; video/documentary"/>
    <n v="107"/>
    <s v="$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s v="film &amp; video/documentary"/>
    <n v="120"/>
    <s v="$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s v="film &amp; video/documentary"/>
    <n v="102"/>
    <s v="$154.4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s v="film &amp; video/documentary"/>
    <n v="101"/>
    <s v="$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s v="film &amp; video/documentary"/>
    <n v="100"/>
    <s v="$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s v="film &amp; video/documentary"/>
    <n v="133"/>
    <s v="$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s v="film &amp; video/documentary"/>
    <n v="119"/>
    <s v="$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s v="film &amp; video/documentary"/>
    <n v="101"/>
    <s v="$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n v="2436"/>
    <b v="1"/>
    <s v="film &amp; video/documentary"/>
    <n v="109"/>
    <s v="$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s v="film &amp; video/documentary"/>
    <n v="179"/>
    <s v="$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s v="film &amp; video/documentary"/>
    <n v="102"/>
    <s v="$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s v="film &amp; video/documentary"/>
    <n v="119"/>
    <s v="$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s v="film &amp; video/documentary"/>
    <n v="100"/>
    <s v="$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s v="film &amp; video/documentary"/>
    <n v="137"/>
    <s v="$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s v="film &amp; video/documentary"/>
    <n v="232"/>
    <s v="$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s v="film &amp; video/documentary"/>
    <n v="130"/>
    <s v="$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n v="80"/>
    <b v="1"/>
    <s v="film &amp; video/documentary"/>
    <n v="293"/>
    <s v="$36.61"/>
    <x v="0"/>
    <s v="documentary"/>
    <x v="306"/>
    <d v="2013-03-20T19:05:33"/>
  </r>
  <r>
    <n v="307"/>
    <s v="Grammar Revolution"/>
    <s v="Why is grammar important?"/>
    <x v="29"/>
    <x v="244"/>
    <x v="0"/>
    <x v="0"/>
    <x v="0"/>
    <n v="1360276801"/>
    <n v="1357684801"/>
    <b v="1"/>
    <n v="576"/>
    <b v="1"/>
    <s v="film &amp; video/documentary"/>
    <n v="111"/>
    <s v="$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s v="film &amp; video/documentary"/>
    <n v="106"/>
    <s v="$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s v="film &amp; video/documentary"/>
    <n v="119"/>
    <s v="$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s v="film &amp; video/documentary"/>
    <n v="104"/>
    <s v="$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s v="film &amp; video/documentary"/>
    <n v="104"/>
    <s v="$138.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s v="film &amp; video/documentary"/>
    <n v="112"/>
    <s v="$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s v="film &amp; video/documentary"/>
    <n v="105"/>
    <s v="$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s v="film &amp; video/documentary"/>
    <n v="385"/>
    <s v="$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s v="film &amp; video/documentary"/>
    <n v="101"/>
    <s v="$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s v="film &amp; video/documentary"/>
    <n v="114"/>
    <s v="$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s v="film &amp; video/documentary"/>
    <n v="101"/>
    <s v="$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s v="film &amp; video/documentary"/>
    <n v="283"/>
    <s v="$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s v="film &amp; video/documentary"/>
    <n v="113"/>
    <s v="$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s v="film &amp; video/documentary"/>
    <n v="107"/>
    <s v="$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s v="film &amp; video/documentary"/>
    <n v="103"/>
    <s v="$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s v="film &amp; video/documentary"/>
    <n v="108"/>
    <s v="$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s v="film &amp; video/documentary"/>
    <n v="123"/>
    <s v="$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s v="film &amp; video/documentary"/>
    <n v="102"/>
    <s v="$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s v="film &amp; video/documentary"/>
    <n v="104"/>
    <s v="$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s v="film &amp; video/documentary"/>
    <n v="113"/>
    <s v="$14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s v="film &amp; video/documentary"/>
    <n v="136"/>
    <s v="$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s v="film &amp; video/documentary"/>
    <n v="104"/>
    <s v="$156.0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s v="film &amp; video/documentary"/>
    <n v="106"/>
    <s v="$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s v="film &amp; video/documentary"/>
    <n v="102"/>
    <s v="$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s v="film &amp; video/documentary"/>
    <n v="107"/>
    <s v="$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s v="film &amp; video/documentary"/>
    <n v="113"/>
    <s v="$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s v="film &amp; video/documentary"/>
    <n v="125"/>
    <s v="$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s v="film &amp; video/documentary"/>
    <n v="101"/>
    <s v="$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s v="film &amp; video/documentary"/>
    <n v="103"/>
    <s v="$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s v="film &amp; video/documentary"/>
    <n v="117"/>
    <s v="$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s v="film &amp; video/documentary"/>
    <n v="101"/>
    <s v="$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s v="film &amp; video/documentary"/>
    <n v="110"/>
    <s v="$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s v="film &amp; video/documentary"/>
    <n v="108"/>
    <s v="$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s v="film &amp; video/documentary"/>
    <n v="125"/>
    <s v="$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s v="film &amp; video/documentary"/>
    <n v="107"/>
    <s v="$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n v="325"/>
    <b v="1"/>
    <s v="film &amp; video/documentary"/>
    <n v="100"/>
    <s v="$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s v="film &amp; video/documentary"/>
    <n v="102"/>
    <s v="$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s v="film &amp; video/documentary"/>
    <n v="102"/>
    <s v="$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s v="film &amp; video/documentary"/>
    <n v="123"/>
    <s v="$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s v="film &amp; video/documentary"/>
    <n v="170"/>
    <s v="$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s v="film &amp; video/documentary"/>
    <n v="112"/>
    <s v="$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s v="film &amp; video/documentary"/>
    <n v="103"/>
    <s v="$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s v="film &amp; video/documentary"/>
    <n v="107"/>
    <s v="$71.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s v="film &amp; video/documentary"/>
    <n v="115"/>
    <s v="$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s v="film &amp; video/documentary"/>
    <n v="127"/>
    <s v="$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s v="film &amp; video/documentary"/>
    <n v="117"/>
    <s v="$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s v="film &amp; video/documentary"/>
    <n v="109"/>
    <s v="$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s v="film &amp; video/documentary"/>
    <n v="104"/>
    <s v="$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n v="165"/>
    <b v="1"/>
    <s v="film &amp; video/documentary"/>
    <n v="116"/>
    <s v="$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s v="film &amp; video/documentary"/>
    <n v="103"/>
    <s v="$79.4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s v="film &amp; video/documentary"/>
    <n v="174"/>
    <s v="$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s v="film &amp; video/documentary"/>
    <n v="103"/>
    <s v="$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s v="film &amp; video/documentary"/>
    <n v="105"/>
    <s v="$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s v="film &amp; video/documentary"/>
    <n v="101"/>
    <s v="$139.8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s v="film &amp; video/documentary"/>
    <n v="111"/>
    <s v="$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s v="film &amp; video/documentary"/>
    <n v="124"/>
    <s v="$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s v="film &amp; video/documentary"/>
    <n v="101"/>
    <s v="$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s v="film &amp; video/documentary"/>
    <n v="110"/>
    <s v="$68.2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s v="film &amp; video/documentary"/>
    <n v="104"/>
    <s v="$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s v="film &amp; video/documentary"/>
    <n v="101"/>
    <s v="$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s v="film &amp; video/documentary"/>
    <n v="103"/>
    <s v="$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s v="film &amp; video/documentary"/>
    <n v="104"/>
    <s v="$81.8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s v="film &amp; video/documentary"/>
    <n v="110"/>
    <s v="$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s v="film &amp; video/documentary"/>
    <n v="122"/>
    <s v="$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s v="film &amp; video/documentary"/>
    <n v="114"/>
    <s v="$161.26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n v="9"/>
    <b v="1"/>
    <s v="film &amp; video/documentary"/>
    <n v="125"/>
    <s v="$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s v="film &amp; video/documentary"/>
    <n v="107"/>
    <s v="$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s v="film &amp; video/documentary"/>
    <n v="131"/>
    <s v="$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s v="film &amp; video/documentary"/>
    <n v="120"/>
    <s v="$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s v="film &amp; video/documentary"/>
    <n v="106"/>
    <s v="$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s v="film &amp; video/documentary"/>
    <n v="114"/>
    <s v="$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s v="film &amp; video/documentary"/>
    <n v="112"/>
    <s v="$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s v="film &amp; video/documentary"/>
    <n v="116"/>
    <s v="$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s v="film &amp; video/documentary"/>
    <n v="142"/>
    <s v="$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s v="film &amp; video/documentary"/>
    <n v="105"/>
    <s v="$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s v="film &amp; video/documentary"/>
    <n v="256"/>
    <s v="$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s v="film &amp; video/documentary"/>
    <n v="207"/>
    <s v="$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s v="film &amp; video/documentary"/>
    <n v="112"/>
    <s v="$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s v="film &amp; video/documentary"/>
    <n v="106"/>
    <s v="$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s v="film &amp; video/documentary"/>
    <n v="100"/>
    <s v="$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s v="film &amp; video/documentary"/>
    <n v="214"/>
    <s v="$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s v="film &amp; video/documentary"/>
    <n v="126"/>
    <s v="$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s v="film &amp; video/documentary"/>
    <n v="182"/>
    <s v="$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s v="film &amp; video/documentary"/>
    <n v="100"/>
    <s v="$71.4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s v="film &amp; video/documentary"/>
    <n v="101"/>
    <s v="$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s v="film &amp; video/documentary"/>
    <n v="101"/>
    <s v="$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s v="film &amp; video/documentary"/>
    <n v="110"/>
    <s v="$157.3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s v="film &amp; video/documentary"/>
    <n v="112"/>
    <s v="$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s v="film &amp; video/documentary"/>
    <n v="108"/>
    <s v="$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s v="film &amp; video/documentary"/>
    <n v="107"/>
    <s v="$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s v="film &amp; video/documentary"/>
    <n v="104"/>
    <s v="$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s v="film &amp; video/documentary"/>
    <n v="125"/>
    <s v="$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s v="film &amp; video/documentary"/>
    <n v="107"/>
    <s v="$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s v="film &amp; video/documentary"/>
    <n v="112"/>
    <s v="$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s v="film &amp; video/documentary"/>
    <n v="104"/>
    <s v="$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s v="film &amp; video/documentary"/>
    <n v="142"/>
    <s v="$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s v="film &amp; video/documentary"/>
    <n v="105"/>
    <s v="$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s v="film &amp; video/documentary"/>
    <n v="103"/>
    <s v="$133.14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n v="55"/>
    <b v="1"/>
    <s v="film &amp; video/documentary"/>
    <n v="108"/>
    <s v="$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s v="film &amp; video/documentary"/>
    <n v="108"/>
    <s v="$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s v="film &amp; video/documentary"/>
    <n v="102"/>
    <s v="$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s v="film &amp; video/documentary"/>
    <n v="101"/>
    <s v="$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s v="film &amp; video/documentary"/>
    <n v="137"/>
    <s v="$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s v="film &amp; video/documentary"/>
    <n v="128"/>
    <s v="$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s v="film &amp; video/documentary"/>
    <n v="101"/>
    <s v="$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s v="film &amp; video/documentary"/>
    <n v="127"/>
    <s v="$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s v="film &amp; video/documentary"/>
    <n v="105"/>
    <s v="$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s v="film &amp; video/documentary"/>
    <n v="103"/>
    <s v="$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s v="film &amp; video/documentary"/>
    <n v="102"/>
    <s v="$68.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s v="film &amp; video/documentary"/>
    <n v="120"/>
    <s v="$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s v="film &amp; video/documentary"/>
    <n v="100"/>
    <s v="$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s v="film &amp; video/documentary"/>
    <n v="101"/>
    <s v="$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s v="film &amp; video/documentary"/>
    <n v="100"/>
    <s v="$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s v="film &amp; video/animation"/>
    <n v="0"/>
    <s v="$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s v="film &amp; video/animation"/>
    <n v="2"/>
    <s v="$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s v="film &amp; video/animation"/>
    <n v="1"/>
    <s v="$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s v="film &amp; video/animation"/>
    <n v="1"/>
    <s v="$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s v="film &amp; video/animation"/>
    <n v="7"/>
    <s v="$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s v="film &amp; video/animation"/>
    <n v="0"/>
    <s v="$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s v="film &amp; video/animation"/>
    <n v="1"/>
    <s v="$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n v="13"/>
    <b v="0"/>
    <s v="film &amp; video/animation"/>
    <n v="6"/>
    <s v="$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s v="film &amp; video/animation"/>
    <n v="2"/>
    <s v="$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s v="film &amp; video/animation"/>
    <n v="14"/>
    <s v="$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s v="film &amp; video/animation"/>
    <n v="10"/>
    <s v="$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s v="film &amp; video/animation"/>
    <n v="5"/>
    <s v="$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s v="film &amp; video/animation"/>
    <n v="0"/>
    <s v="$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s v="film &amp; video/animation"/>
    <n v="9"/>
    <s v="$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s v="film &amp; video/animation"/>
    <n v="0"/>
    <s v="$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x v="368"/>
    <x v="2"/>
    <x v="0"/>
    <x v="0"/>
    <n v="1424380783"/>
    <n v="1421788783"/>
    <b v="0"/>
    <n v="17"/>
    <b v="0"/>
    <s v="film &amp; video/animation"/>
    <n v="39"/>
    <s v="$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s v="film &amp; video/animation"/>
    <n v="0"/>
    <s v="$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s v="film &amp; video/animation"/>
    <n v="5"/>
    <s v="$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s v="film &amp; video/animation"/>
    <n v="0"/>
    <s v="$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s v="film &amp; video/animation"/>
    <n v="7"/>
    <s v="$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s v="film &amp; video/animation"/>
    <n v="0"/>
    <s v="$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s v="film &amp; video/animation"/>
    <n v="3"/>
    <s v="$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s v="film &amp; video/animation"/>
    <n v="2"/>
    <s v="$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s v="film &amp; video/animation"/>
    <n v="1"/>
    <s v="$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s v="film &amp; video/animation"/>
    <n v="64"/>
    <s v="$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s v="film &amp; video/animation"/>
    <n v="0"/>
    <s v="$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s v="film &amp; video/animation"/>
    <n v="1"/>
    <s v="$16.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s v="film &amp; video/animation"/>
    <n v="0"/>
    <s v="$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s v="film &amp; video/animation"/>
    <n v="1"/>
    <s v="$20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s v="film &amp; video/animation"/>
    <n v="8"/>
    <s v="$16.7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s v="film &amp; video/animation"/>
    <n v="0"/>
    <s v="$25"/>
    <x v="0"/>
    <s v="animation"/>
    <x v="459"/>
    <d v="2011-11-13T16:22:07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n v="2"/>
    <b v="0"/>
    <s v="film &amp; video/animation"/>
    <n v="0"/>
    <s v="$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s v="film &amp; video/animation"/>
    <n v="2"/>
    <s v="$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s v="film &amp; video/animation"/>
    <n v="0"/>
    <s v="$1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n v="8"/>
    <b v="0"/>
    <s v="film &amp; video/animation"/>
    <n v="27"/>
    <s v="$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s v="film &amp; video/animation"/>
    <n v="1"/>
    <s v="$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s v="film &amp; video/animation"/>
    <n v="22"/>
    <s v="$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s v="film &amp; video/animation"/>
    <n v="1"/>
    <s v="$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s v="film &amp; video/animation"/>
    <n v="12"/>
    <s v="$38.4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s v="film &amp; video/animation"/>
    <n v="18"/>
    <s v="$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s v="film &amp; video/animation"/>
    <n v="3"/>
    <s v="$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s v="film &amp; video/animation"/>
    <n v="0"/>
    <s v="$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n v="124"/>
    <b v="0"/>
    <s v="film &amp; video/animation"/>
    <n v="2"/>
    <s v="$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s v="film &amp; video/animation"/>
    <n v="33"/>
    <s v="$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s v="film &amp; video/animation"/>
    <n v="19"/>
    <s v="$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s v="film &amp; video/animation"/>
    <n v="6"/>
    <s v="$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s v="film &amp; video/animation"/>
    <n v="0"/>
    <s v="$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s v="film &amp; video/animation"/>
    <n v="50"/>
    <s v="$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s v="film &amp; video/animation"/>
    <n v="0"/>
    <s v="$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s v="film &amp; video/animation"/>
    <n v="22"/>
    <s v="$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s v="film &amp; video/animation"/>
    <n v="0"/>
    <s v="$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s v="film &amp; video/animation"/>
    <n v="0"/>
    <s v="$71.67"/>
    <x v="0"/>
    <s v="animation"/>
    <x v="489"/>
    <d v="2012-01-05T11:33:00"/>
  </r>
  <r>
    <n v="490"/>
    <s v="PROJECT IS CANCELLED"/>
    <s v="Cancelled"/>
    <x v="28"/>
    <x v="117"/>
    <x v="2"/>
    <x v="0"/>
    <x v="0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s v="film &amp; video/animation"/>
    <n v="0"/>
    <s v="$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n v="1"/>
    <b v="0"/>
    <s v="film &amp; video/animation"/>
    <n v="0"/>
    <s v="$1"/>
    <x v="0"/>
    <s v="animation"/>
    <x v="496"/>
    <d v="2014-02-10T22:21:14"/>
  </r>
  <r>
    <n v="497"/>
    <s v="Galaxy Probe Kids"/>
    <s v="live-action/animated series pilot."/>
    <x v="140"/>
    <x v="134"/>
    <x v="2"/>
    <x v="0"/>
    <x v="0"/>
    <n v="1419483600"/>
    <n v="1414889665"/>
    <b v="0"/>
    <n v="3"/>
    <b v="0"/>
    <s v="film &amp; video/animation"/>
    <n v="1"/>
    <s v="$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s v="film &amp; video/animation"/>
    <n v="5"/>
    <s v="$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s v="film &amp; video/animation"/>
    <n v="10"/>
    <s v="$73.46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s v="film &amp; video/animation"/>
    <n v="3"/>
    <s v="$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s v="film &amp; video/animation"/>
    <n v="1"/>
    <s v="$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s v="film &amp; video/animation"/>
    <n v="2"/>
    <s v="$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s v="film &amp; video/animation"/>
    <n v="1"/>
    <s v="$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s v="film &amp; video/animation"/>
    <n v="0"/>
    <s v="$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s v="film &amp; video/animation"/>
    <n v="0"/>
    <s v="$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s v="film &amp; video/animation"/>
    <n v="3"/>
    <s v="$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s v="film &amp; video/animation"/>
    <n v="1"/>
    <s v="$1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s v="film &amp; video/animation"/>
    <n v="0"/>
    <s v="$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s v="film &amp; video/animation"/>
    <n v="3"/>
    <s v="$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s v="film &amp; video/animation"/>
    <n v="0"/>
    <s v="$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s v="film &amp; video/animation"/>
    <n v="14"/>
    <s v="$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s v="film &amp; video/animation"/>
    <n v="3"/>
    <s v="$1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s v="film &amp; video/animation"/>
    <n v="25"/>
    <s v="$725.03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s v="film &amp; video/animation"/>
    <n v="1"/>
    <s v="$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s v="film &amp; video/animation"/>
    <n v="23"/>
    <s v="$39.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s v="theater/plays"/>
    <n v="102"/>
    <s v="$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s v="theater/plays"/>
    <n v="105"/>
    <s v="$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s v="theater/plays"/>
    <n v="115"/>
    <s v="$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s v="theater/plays"/>
    <n v="121"/>
    <s v="$71.7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s v="theater/plays"/>
    <n v="109"/>
    <s v="$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s v="theater/plays"/>
    <n v="100"/>
    <s v="$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s v="theater/plays"/>
    <n v="114"/>
    <s v="$74.3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s v="theater/plays"/>
    <n v="101"/>
    <s v="$63.83"/>
    <x v="1"/>
    <s v="plays"/>
    <x v="527"/>
    <d v="2017-02-17T16:05:00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n v="30"/>
    <b v="1"/>
    <s v="theater/plays"/>
    <n v="116"/>
    <s v="$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s v="theater/plays"/>
    <n v="130"/>
    <s v="$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s v="theater/plays"/>
    <n v="108"/>
    <s v="$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s v="theater/plays"/>
    <n v="100"/>
    <s v="$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s v="theater/plays"/>
    <n v="123"/>
    <s v="$71.2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s v="theater/plays"/>
    <n v="100"/>
    <s v="$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s v="theater/plays"/>
    <n v="105"/>
    <s v="$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s v="theater/plays"/>
    <n v="103"/>
    <s v="$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s v="theater/plays"/>
    <n v="118"/>
    <s v="$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s v="theater/plays"/>
    <n v="121"/>
    <s v="$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s v="theater/plays"/>
    <n v="302"/>
    <s v="$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s v="theater/plays"/>
    <n v="101"/>
    <s v="$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s v="technology/web"/>
    <n v="0"/>
    <s v="$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s v="technology/web"/>
    <n v="1"/>
    <s v="$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s v="technology/web"/>
    <n v="0"/>
    <s v="$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s v="technology/web"/>
    <n v="0"/>
    <s v="$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s v="technology/web"/>
    <n v="1"/>
    <s v="$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s v="technology/web"/>
    <n v="27"/>
    <s v="$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s v="technology/web"/>
    <n v="0"/>
    <s v="$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s v="technology/web"/>
    <n v="0"/>
    <s v="$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s v="technology/web"/>
    <n v="3"/>
    <s v="$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s v="technology/web"/>
    <n v="1"/>
    <s v="$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s v="technology/web"/>
    <n v="5"/>
    <s v="$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s v="technology/web"/>
    <n v="0"/>
    <s v="$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s v="technology/web"/>
    <n v="37"/>
    <s v="$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n v="1"/>
    <b v="0"/>
    <s v="technology/web"/>
    <n v="3"/>
    <s v="$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s v="technology/web"/>
    <n v="1"/>
    <s v="$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s v="technology/web"/>
    <n v="0"/>
    <s v="$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s v="technology/web"/>
    <n v="0"/>
    <s v="$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s v="technology/web"/>
    <n v="0"/>
    <s v="$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s v="technology/web"/>
    <n v="0"/>
    <s v="$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s v="technology/web"/>
    <n v="0"/>
    <s v="$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s v="technology/web"/>
    <n v="0"/>
    <s v="$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s v="technology/web"/>
    <n v="1"/>
    <s v="$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s v="technology/web"/>
    <n v="1"/>
    <s v="$20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n v="1"/>
    <b v="0"/>
    <s v="technology/web"/>
    <n v="0"/>
    <s v="$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s v="technology/web"/>
    <n v="0"/>
    <s v="$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s v="technology/web"/>
    <n v="0"/>
    <s v="$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s v="technology/web"/>
    <n v="1"/>
    <s v="$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s v="technology/web"/>
    <n v="0"/>
    <s v="$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s v="technology/web"/>
    <n v="0"/>
    <s v="$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s v="technology/web"/>
    <n v="0"/>
    <s v="$1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n v="7"/>
    <b v="0"/>
    <s v="technology/web"/>
    <n v="0"/>
    <s v="$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s v="technology/web"/>
    <n v="1"/>
    <s v="$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s v="technology/web"/>
    <n v="0"/>
    <s v="$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s v="technology/web"/>
    <n v="0"/>
    <s v="$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s v="technology/web"/>
    <n v="1"/>
    <s v="$5"/>
    <x v="2"/>
    <s v="web"/>
    <x v="584"/>
    <d v="2015-03-16T16:11:56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s v="technology/web"/>
    <n v="1"/>
    <s v="$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s v="technology/web"/>
    <n v="9"/>
    <s v="$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s v="technology/web"/>
    <n v="3"/>
    <s v="$150.5"/>
    <x v="2"/>
    <s v="web"/>
    <x v="588"/>
    <d v="2016-11-17T19:28:06"/>
  </r>
  <r>
    <n v="589"/>
    <s v="Get Neighborly"/>
    <s v="Services closer than you think..."/>
    <x v="51"/>
    <x v="116"/>
    <x v="2"/>
    <x v="0"/>
    <x v="0"/>
    <n v="1436366699"/>
    <n v="1435070699"/>
    <b v="0"/>
    <n v="1"/>
    <b v="0"/>
    <s v="technology/web"/>
    <n v="0"/>
    <s v="$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s v="technology/web"/>
    <n v="4"/>
    <s v="$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s v="technology/web"/>
    <n v="0"/>
    <s v="$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s v="technology/web"/>
    <n v="3"/>
    <s v="$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s v="technology/web"/>
    <n v="23"/>
    <s v="$16.43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n v="2"/>
    <b v="0"/>
    <s v="technology/web"/>
    <n v="0"/>
    <s v="$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s v="technology/web"/>
    <n v="0"/>
    <s v="$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s v="technology/web"/>
    <n v="0"/>
    <s v="$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s v="technology/web"/>
    <n v="0"/>
    <s v="$1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n v="7"/>
    <b v="0"/>
    <s v="technology/web"/>
    <n v="34"/>
    <s v="$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s v="technology/web"/>
    <n v="0"/>
    <s v="$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n v="1"/>
    <b v="0"/>
    <s v="technology/web"/>
    <n v="2"/>
    <s v="$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s v="technology/web"/>
    <n v="1"/>
    <s v="$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s v="technology/web"/>
    <n v="4"/>
    <s v="$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n v="8"/>
    <b v="0"/>
    <s v="technology/web"/>
    <n v="3"/>
    <s v="$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s v="technology/web"/>
    <n v="0"/>
    <s v="$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s v="technology/web"/>
    <n v="1"/>
    <s v="$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s v="technology/web"/>
    <n v="1"/>
    <s v="$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s v="technology/web"/>
    <n v="21"/>
    <s v="$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s v="technology/web"/>
    <n v="3"/>
    <s v="$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n v="1"/>
    <b v="0"/>
    <s v="technology/web"/>
    <n v="0"/>
    <s v="$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s v="technology/web"/>
    <n v="1"/>
    <s v="$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s v="technology/web"/>
    <n v="1"/>
    <s v="$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s v="technology/web"/>
    <n v="6"/>
    <s v="$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s v="technology/web"/>
    <n v="17"/>
    <s v="$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s v="technology/web"/>
    <n v="0"/>
    <s v="$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s v="technology/web"/>
    <n v="0"/>
    <s v="$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s v="technology/web"/>
    <n v="0"/>
    <s v="$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s v="technology/web"/>
    <n v="1"/>
    <s v="$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s v="technology/web"/>
    <n v="12"/>
    <s v="$49.8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n v="1"/>
    <b v="0"/>
    <s v="technology/web"/>
    <n v="0"/>
    <s v="$1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n v="1"/>
    <b v="0"/>
    <s v="technology/web"/>
    <n v="0"/>
    <s v="$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s v="technology/web"/>
    <n v="0"/>
    <s v="$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x v="461"/>
    <x v="1"/>
    <x v="12"/>
    <x v="3"/>
    <n v="1490447662"/>
    <n v="1485267262"/>
    <b v="0"/>
    <n v="6"/>
    <b v="0"/>
    <s v="technology/web"/>
    <n v="0"/>
    <s v="$3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n v="1"/>
    <b v="0"/>
    <s v="technology/web"/>
    <n v="0"/>
    <s v="$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s v="technology/wearables"/>
    <n v="144"/>
    <s v="$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s v="technology/wearables"/>
    <n v="119"/>
    <s v="$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s v="technology/wearables"/>
    <n v="1460"/>
    <s v="$134.3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s v="technology/wearables"/>
    <n v="106"/>
    <s v="$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s v="technology/wearables"/>
    <n v="300"/>
    <s v="$73.49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n v="237"/>
    <b v="1"/>
    <s v="technology/wearables"/>
    <n v="279"/>
    <s v="$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s v="technology/wearables"/>
    <n v="132"/>
    <s v="$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s v="technology/wearables"/>
    <n v="107"/>
    <s v="$125.94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n v="27"/>
    <b v="1"/>
    <s v="technology/wearables"/>
    <n v="127"/>
    <s v="$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s v="technology/wearables"/>
    <n v="140"/>
    <s v="$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s v="technology/wearables"/>
    <n v="112"/>
    <s v="$35.1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s v="technology/wearables"/>
    <n v="101"/>
    <s v="$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s v="technology/wearables"/>
    <n v="100"/>
    <s v="$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s v="technology/wearables"/>
    <n v="141"/>
    <s v="$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s v="technology/wearables"/>
    <n v="267"/>
    <s v="$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s v="technology/wearables"/>
    <n v="147"/>
    <s v="$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s v="technology/wearables"/>
    <n v="214"/>
    <s v="$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s v="technology/wearables"/>
    <n v="126"/>
    <s v="$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s v="technology/wearables"/>
    <n v="104"/>
    <s v="$109.34"/>
    <x v="2"/>
    <s v="wearables"/>
    <x v="658"/>
    <d v="2015-07-26T18:00:00"/>
  </r>
  <r>
    <n v="659"/>
    <s v="Lulu Watch Designs - Apple Watch"/>
    <s v="Sync up your lifestyle"/>
    <x v="9"/>
    <x v="481"/>
    <x v="0"/>
    <x v="0"/>
    <x v="0"/>
    <n v="1440339295"/>
    <n v="1437747295"/>
    <b v="0"/>
    <n v="21"/>
    <b v="1"/>
    <s v="technology/wearables"/>
    <n v="101"/>
    <s v="$143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s v="technology/wearables"/>
    <n v="3"/>
    <s v="$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s v="technology/wearables"/>
    <n v="1"/>
    <s v="$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s v="technology/wearables"/>
    <n v="0"/>
    <s v="$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s v="technology/wearables"/>
    <n v="0"/>
    <s v="$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s v="technology/wearables"/>
    <n v="8"/>
    <s v="$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s v="technology/wearables"/>
    <n v="19"/>
    <s v="$155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s v="technology/wearables"/>
    <n v="0"/>
    <s v="$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s v="technology/wearables"/>
    <n v="10"/>
    <s v="$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s v="technology/wearables"/>
    <n v="5"/>
    <s v="$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s v="technology/wearables"/>
    <n v="22"/>
    <s v="$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s v="technology/wearables"/>
    <n v="29"/>
    <s v="$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s v="technology/wearables"/>
    <n v="39"/>
    <s v="$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s v="technology/wearables"/>
    <n v="22"/>
    <s v="$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s v="technology/wearables"/>
    <n v="0"/>
    <s v="$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n v="2"/>
    <b v="0"/>
    <s v="technology/wearables"/>
    <n v="0"/>
    <s v="$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s v="technology/wearables"/>
    <n v="15"/>
    <s v="$34.2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s v="technology/wearables"/>
    <n v="1"/>
    <s v="$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s v="technology/wearables"/>
    <n v="26"/>
    <s v="$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s v="technology/wearables"/>
    <n v="4"/>
    <s v="$65.1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s v="technology/wearables"/>
    <n v="15"/>
    <s v="$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s v="technology/wearables"/>
    <n v="26"/>
    <s v="$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s v="technology/wearables"/>
    <n v="0"/>
    <s v="$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s v="technology/wearables"/>
    <n v="0"/>
    <s v="$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s v="technology/wearables"/>
    <n v="1"/>
    <s v="$99.33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n v="135"/>
    <b v="0"/>
    <s v="technology/wearables"/>
    <n v="7"/>
    <s v="$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s v="technology/wearables"/>
    <n v="28"/>
    <s v="$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s v="technology/wearables"/>
    <n v="4"/>
    <s v="$59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s v="technology/wearables"/>
    <n v="73"/>
    <s v="$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s v="technology/wearables"/>
    <n v="58"/>
    <s v="$343.15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s v="technology/wearables"/>
    <n v="12"/>
    <s v="$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s v="technology/wearables"/>
    <n v="1"/>
    <s v="$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s v="technology/wearables"/>
    <n v="7"/>
    <s v="$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s v="technology/wearables"/>
    <n v="35"/>
    <s v="$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s v="technology/wearables"/>
    <n v="0"/>
    <s v="$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s v="technology/wearables"/>
    <n v="1"/>
    <s v="$90.86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n v="1"/>
    <b v="0"/>
    <s v="technology/wearables"/>
    <n v="0"/>
    <s v="$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s v="technology/wearables"/>
    <n v="46"/>
    <s v="$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s v="technology/wearables"/>
    <n v="15"/>
    <s v="$530.6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s v="technology/wearables"/>
    <n v="82"/>
    <s v="$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s v="technology/wearables"/>
    <n v="3"/>
    <s v="$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s v="technology/wearables"/>
    <n v="27"/>
    <s v="$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s v="technology/wearables"/>
    <n v="31"/>
    <s v="$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s v="technology/wearables"/>
    <n v="6"/>
    <s v="$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s v="technology/wearables"/>
    <n v="1"/>
    <s v="$120.25"/>
    <x v="2"/>
    <s v="wearables"/>
    <x v="704"/>
    <d v="2017-02-20T04:37:48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n v="5"/>
    <b v="0"/>
    <s v="technology/wearables"/>
    <n v="1"/>
    <s v="$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s v="technology/wearables"/>
    <n v="79"/>
    <s v="$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s v="technology/wearables"/>
    <n v="22"/>
    <s v="$23.95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s v="technology/wearables"/>
    <n v="0"/>
    <s v="$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s v="technology/wearables"/>
    <n v="34"/>
    <s v="$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s v="technology/wearables"/>
    <n v="0"/>
    <s v="$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s v="technology/wearables"/>
    <n v="1"/>
    <s v="$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s v="technology/wearables"/>
    <n v="15"/>
    <s v="$80.3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s v="technology/wearables"/>
    <n v="5"/>
    <s v="$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s v="technology/wearables"/>
    <n v="10"/>
    <s v="$44.69"/>
    <x v="2"/>
    <s v="wearables"/>
    <x v="716"/>
    <d v="2014-12-01T00:00:00"/>
  </r>
  <r>
    <n v="717"/>
    <s v="cool air belt"/>
    <s v="Cool air flowing under clothing keeps you cool."/>
    <x v="57"/>
    <x v="527"/>
    <x v="2"/>
    <x v="0"/>
    <x v="0"/>
    <n v="1409949002"/>
    <n v="1407357002"/>
    <b v="0"/>
    <n v="4"/>
    <b v="0"/>
    <s v="technology/wearables"/>
    <n v="0"/>
    <s v="$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s v="technology/wearables"/>
    <n v="1"/>
    <s v="$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s v="technology/wearables"/>
    <n v="1"/>
    <s v="$19.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s v="publishing/nonfiction"/>
    <n v="144"/>
    <s v="$66.7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s v="publishing/nonfiction"/>
    <n v="122"/>
    <s v="$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s v="publishing/nonfiction"/>
    <n v="132"/>
    <s v="$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s v="publishing/nonfiction"/>
    <n v="109"/>
    <s v="$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s v="publishing/nonfiction"/>
    <n v="105"/>
    <s v="$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s v="publishing/nonfiction"/>
    <n v="100"/>
    <s v="$143.3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s v="publishing/nonfiction"/>
    <n v="101"/>
    <s v="$72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s v="publishing/nonfiction"/>
    <n v="156"/>
    <s v="$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s v="publishing/nonfiction"/>
    <n v="106"/>
    <s v="$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s v="publishing/nonfiction"/>
    <n v="131"/>
    <s v="$43.55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n v="265"/>
    <b v="1"/>
    <s v="publishing/nonfiction"/>
    <n v="132"/>
    <s v="$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s v="publishing/nonfiction"/>
    <n v="126"/>
    <s v="$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s v="publishing/nonfiction"/>
    <n v="160"/>
    <s v="$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s v="publishing/nonfiction"/>
    <n v="120"/>
    <s v="$17.82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s v="publishing/nonfiction"/>
    <n v="126"/>
    <s v="$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s v="publishing/nonfiction"/>
    <n v="114"/>
    <s v="$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s v="publishing/nonfiction"/>
    <n v="315"/>
    <s v="$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s v="publishing/nonfiction"/>
    <n v="122"/>
    <s v="$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n v="41"/>
    <b v="1"/>
    <s v="publishing/nonfiction"/>
    <n v="107"/>
    <s v="$39.05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s v="publishing/nonfiction"/>
    <n v="158"/>
    <s v="$68.3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s v="publishing/nonfiction"/>
    <n v="107"/>
    <s v="$169.58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n v="94"/>
    <b v="1"/>
    <s v="publishing/nonfiction"/>
    <n v="102"/>
    <s v="$141.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s v="publishing/nonfiction"/>
    <n v="111"/>
    <s v="$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s v="publishing/nonfiction"/>
    <n v="148"/>
    <s v="$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s v="publishing/nonfiction"/>
    <n v="102"/>
    <s v="$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s v="publishing/nonfiction"/>
    <n v="179"/>
    <s v="$53.73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n v="97"/>
    <b v="1"/>
    <s v="publishing/nonfiction"/>
    <n v="111"/>
    <s v="$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s v="publishing/nonfiction"/>
    <n v="100"/>
    <s v="$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s v="publishing/nonfiction"/>
    <n v="100"/>
    <s v="$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s v="publishing/nonfiction"/>
    <n v="106"/>
    <s v="$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s v="publishing/nonfiction"/>
    <n v="103"/>
    <s v="$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s v="publishing/nonfiction"/>
    <n v="119"/>
    <s v="$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s v="publishing/nonfiction"/>
    <n v="112"/>
    <s v="$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s v="publishing/nonfiction"/>
    <n v="128"/>
    <s v="$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s v="publishing/nonfiction"/>
    <n v="104"/>
    <s v="$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s v="publishing/nonfiction"/>
    <n v="102"/>
    <s v="$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s v="publishing/nonfiction"/>
    <n v="118"/>
    <s v="$37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s v="publishing/nonfiction"/>
    <n v="238"/>
    <s v="$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n v="19"/>
    <b v="1"/>
    <s v="publishing/nonfiction"/>
    <n v="102"/>
    <s v="$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s v="publishing/nonfiction"/>
    <n v="102"/>
    <s v="$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s v="publishing/fiction"/>
    <n v="5"/>
    <s v="$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s v="publishing/fiction"/>
    <n v="0"/>
    <s v="$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s v="publishing/fiction"/>
    <n v="36"/>
    <s v="$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s v="publishing/fiction"/>
    <n v="4"/>
    <s v="$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s v="publishing/fiction"/>
    <n v="41"/>
    <s v="$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s v="publishing/fiction"/>
    <n v="0"/>
    <s v="$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s v="publishing/fiction"/>
    <n v="3"/>
    <s v="$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s v="publishing/fiction"/>
    <n v="1"/>
    <s v="$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s v="publishing/fiction"/>
    <n v="70"/>
    <s v="$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s v="publishing/fiction"/>
    <n v="2"/>
    <s v="$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s v="publishing/fiction"/>
    <n v="51"/>
    <s v="$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s v="publishing/fiction"/>
    <n v="1"/>
    <s v="$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s v="publishing/fiction"/>
    <n v="0"/>
    <s v="$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s v="publishing/fiction"/>
    <n v="3"/>
    <s v="$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s v="music/rock"/>
    <n v="104"/>
    <s v="$38.5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s v="music/rock"/>
    <n v="133"/>
    <s v="$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s v="music/rock"/>
    <n v="100"/>
    <s v="$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s v="music/rock"/>
    <n v="148"/>
    <s v="$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s v="music/rock"/>
    <n v="103"/>
    <s v="$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s v="music/rock"/>
    <n v="181"/>
    <s v="$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s v="music/rock"/>
    <n v="143"/>
    <s v="$162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s v="music/rock"/>
    <n v="114"/>
    <s v="$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s v="music/rock"/>
    <n v="204"/>
    <s v="$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s v="music/rock"/>
    <n v="109"/>
    <s v="$132.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s v="music/rock"/>
    <n v="144"/>
    <s v="$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s v="music/rock"/>
    <n v="104"/>
    <s v="$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n v="60"/>
    <b v="1"/>
    <s v="music/rock"/>
    <n v="100"/>
    <s v="$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s v="music/rock"/>
    <n v="103"/>
    <s v="$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s v="music/rock"/>
    <n v="105"/>
    <s v="$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s v="music/rock"/>
    <n v="112"/>
    <s v="$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s v="music/rock"/>
    <n v="101"/>
    <s v="$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s v="music/rock"/>
    <n v="108"/>
    <s v="$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s v="music/rock"/>
    <n v="115"/>
    <s v="$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s v="music/rock"/>
    <n v="100"/>
    <s v="$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s v="music/rock"/>
    <n v="152"/>
    <s v="$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s v="music/rock"/>
    <n v="112"/>
    <s v="$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s v="music/rock"/>
    <n v="101"/>
    <s v="$81.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s v="music/rock"/>
    <n v="123"/>
    <s v="$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s v="music/rock"/>
    <n v="100"/>
    <s v="$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s v="music/rock"/>
    <n v="105"/>
    <s v="$58.33"/>
    <x v="4"/>
    <s v="rock"/>
    <x v="805"/>
    <d v="2011-07-16T23:00:00"/>
  </r>
  <r>
    <n v="806"/>
    <s v="Golden Animals NEW Album!"/>
    <s v="Help Golden Animals finish their NEW Album!"/>
    <x v="6"/>
    <x v="603"/>
    <x v="0"/>
    <x v="0"/>
    <x v="0"/>
    <n v="1315413339"/>
    <n v="1312821339"/>
    <b v="0"/>
    <n v="71"/>
    <b v="1"/>
    <s v="music/rock"/>
    <n v="104"/>
    <s v="$117.68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n v="57"/>
    <b v="1"/>
    <s v="music/rock"/>
    <n v="105"/>
    <s v="$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s v="music/rock"/>
    <n v="100"/>
    <s v="$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s v="music/rock"/>
    <n v="104"/>
    <s v="$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s v="music/rock"/>
    <n v="105"/>
    <s v="$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s v="music/rock"/>
    <n v="104"/>
    <s v="$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s v="music/rock"/>
    <n v="152"/>
    <s v="$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n v="96"/>
    <b v="1"/>
    <s v="music/rock"/>
    <n v="160"/>
    <s v="$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s v="music/rock"/>
    <n v="127"/>
    <s v="$45.46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n v="43"/>
    <b v="1"/>
    <s v="music/rock"/>
    <n v="107"/>
    <s v="$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s v="music/rock"/>
    <n v="115"/>
    <s v="$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s v="music/rock"/>
    <n v="137"/>
    <s v="$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s v="music/rock"/>
    <n v="156"/>
    <s v="$28.68"/>
    <x v="4"/>
    <s v="rock"/>
    <x v="818"/>
    <d v="2012-08-07T17:01:00"/>
  </r>
  <r>
    <n v="819"/>
    <s v="Winter Tour"/>
    <s v="We are touring the Southeast in support of our new EP"/>
    <x v="44"/>
    <x v="140"/>
    <x v="0"/>
    <x v="0"/>
    <x v="0"/>
    <n v="1387601040"/>
    <n v="1386806254"/>
    <b v="0"/>
    <n v="14"/>
    <b v="1"/>
    <s v="music/rock"/>
    <n v="109"/>
    <s v="$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s v="music/rock"/>
    <n v="134"/>
    <s v="$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s v="music/rock"/>
    <n v="100"/>
    <s v="$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s v="music/rock"/>
    <n v="119"/>
    <s v="$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s v="music/rock"/>
    <n v="180"/>
    <s v="$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s v="music/rock"/>
    <n v="134"/>
    <s v="$39.82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s v="music/rock"/>
    <n v="100"/>
    <s v="$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s v="music/rock"/>
    <n v="101"/>
    <s v="$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s v="music/rock"/>
    <n v="103"/>
    <s v="$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s v="music/rock"/>
    <n v="107"/>
    <s v="$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s v="music/rock"/>
    <n v="104"/>
    <s v="$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s v="music/rock"/>
    <n v="108"/>
    <s v="$60.66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s v="music/rock"/>
    <n v="233"/>
    <s v="$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s v="music/rock"/>
    <n v="101"/>
    <s v="$97.99"/>
    <x v="4"/>
    <s v="rock"/>
    <x v="832"/>
    <d v="2012-01-21T08:13:00"/>
  </r>
  <r>
    <n v="833"/>
    <s v="Ragman Rolls"/>
    <s v="This is an American rock album."/>
    <x v="12"/>
    <x v="627"/>
    <x v="0"/>
    <x v="0"/>
    <x v="0"/>
    <n v="1397941475"/>
    <n v="1395349475"/>
    <b v="0"/>
    <n v="41"/>
    <b v="1"/>
    <s v="music/rock"/>
    <n v="102"/>
    <s v="$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s v="music/rock"/>
    <n v="131"/>
    <s v="$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s v="music/rock"/>
    <n v="117"/>
    <s v="$58.63"/>
    <x v="4"/>
    <s v="rock"/>
    <x v="835"/>
    <d v="2012-05-19T03:00:00"/>
  </r>
  <r>
    <n v="836"/>
    <s v="DESMADRE Full Album + Press Kit"/>
    <s v="An album you can bring home to mom."/>
    <x v="10"/>
    <x v="630"/>
    <x v="0"/>
    <x v="0"/>
    <x v="0"/>
    <n v="1381108918"/>
    <n v="1378516918"/>
    <b v="0"/>
    <n v="46"/>
    <b v="1"/>
    <s v="music/rock"/>
    <n v="101"/>
    <s v="$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s v="music/rock"/>
    <n v="122"/>
    <s v="$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s v="music/rock"/>
    <n v="145"/>
    <s v="$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s v="music/rock"/>
    <n v="117"/>
    <s v="$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s v="music/metal"/>
    <n v="120"/>
    <s v="$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s v="music/metal"/>
    <n v="101"/>
    <s v="$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s v="music/metal"/>
    <n v="104"/>
    <s v="$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s v="music/metal"/>
    <n v="267"/>
    <s v="$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s v="music/metal"/>
    <n v="194"/>
    <s v="$36.6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s v="music/metal"/>
    <n v="120"/>
    <s v="$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s v="music/metal"/>
    <n v="122"/>
    <s v="$28.55"/>
    <x v="4"/>
    <s v="metal"/>
    <x v="846"/>
    <d v="2014-03-10T14:00:00"/>
  </r>
  <r>
    <n v="847"/>
    <s v="CENTROPYMUSIC"/>
    <s v="MUSIC WITH MEANING!  MUSIC THAT MATTERS!!!"/>
    <x v="185"/>
    <x v="115"/>
    <x v="0"/>
    <x v="0"/>
    <x v="0"/>
    <n v="1436555376"/>
    <n v="1433963376"/>
    <b v="0"/>
    <n v="1"/>
    <b v="1"/>
    <s v="music/metal"/>
    <n v="100"/>
    <s v="$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s v="music/metal"/>
    <n v="100"/>
    <s v="$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s v="music/metal"/>
    <n v="120"/>
    <s v="$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s v="music/metal"/>
    <n v="155"/>
    <s v="$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s v="music/metal"/>
    <n v="130"/>
    <s v="$37.2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s v="music/metal"/>
    <n v="105"/>
    <s v="$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s v="music/metal"/>
    <n v="100"/>
    <s v="$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s v="music/metal"/>
    <n v="118"/>
    <s v="$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s v="music/metal"/>
    <n v="103"/>
    <s v="$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s v="music/metal"/>
    <n v="218"/>
    <s v="$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n v="24"/>
    <b v="1"/>
    <s v="music/metal"/>
    <n v="100"/>
    <s v="$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s v="music/metal"/>
    <n v="144"/>
    <s v="$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s v="music/metal"/>
    <n v="105"/>
    <s v="$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s v="music/jazz"/>
    <n v="18"/>
    <s v="$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s v="music/jazz"/>
    <n v="2"/>
    <s v="$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s v="music/jazz"/>
    <n v="0"/>
    <s v="$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s v="music/jazz"/>
    <n v="5"/>
    <s v="$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s v="music/jazz"/>
    <n v="42"/>
    <s v="$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s v="music/jazz"/>
    <n v="2"/>
    <s v="$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s v="music/jazz"/>
    <n v="18"/>
    <s v="$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s v="music/jazz"/>
    <n v="24"/>
    <s v="$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s v="music/jazz"/>
    <n v="0"/>
    <s v="$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s v="music/jazz"/>
    <n v="12"/>
    <s v="$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s v="music/jazz"/>
    <n v="0"/>
    <s v="$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s v="music/jazz"/>
    <n v="5"/>
    <s v="$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s v="music/jazz"/>
    <n v="1"/>
    <s v="$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s v="music/jazz"/>
    <n v="1"/>
    <s v="$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s v="music/jazz"/>
    <n v="24"/>
    <s v="$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x v="656"/>
    <x v="2"/>
    <x v="1"/>
    <x v="1"/>
    <n v="1359978927"/>
    <n v="1357127727"/>
    <b v="0"/>
    <n v="45"/>
    <b v="0"/>
    <s v="music/jazz"/>
    <n v="41"/>
    <s v="$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s v="music/jazz"/>
    <n v="68"/>
    <s v="$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s v="music/jazz"/>
    <n v="1"/>
    <s v="$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s v="music/jazz"/>
    <n v="31"/>
    <s v="$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s v="music/indie rock"/>
    <n v="3"/>
    <s v="$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s v="music/indie rock"/>
    <n v="1"/>
    <s v="$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s v="music/indie rock"/>
    <n v="20"/>
    <s v="$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s v="music/indie rock"/>
    <n v="40"/>
    <s v="$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s v="music/indie rock"/>
    <n v="1"/>
    <s v="$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s v="music/indie rock"/>
    <n v="75"/>
    <s v="$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s v="music/indie rock"/>
    <n v="41"/>
    <s v="$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s v="music/indie rock"/>
    <n v="7"/>
    <s v="$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s v="music/indie rock"/>
    <n v="9"/>
    <s v="$73.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s v="music/indie rock"/>
    <n v="4"/>
    <s v="$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s v="music/indie rock"/>
    <n v="3"/>
    <s v="$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s v="music/indie rock"/>
    <n v="41"/>
    <s v="$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s v="music/indie rock"/>
    <n v="10"/>
    <s v="$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s v="music/indie rock"/>
    <n v="39"/>
    <s v="$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s v="music/indie rock"/>
    <n v="2"/>
    <s v="$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s v="music/indie rock"/>
    <n v="40"/>
    <s v="$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s v="music/indie rock"/>
    <n v="3"/>
    <s v="$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s v="music/indie rock"/>
    <n v="37"/>
    <s v="$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n v="2"/>
    <b v="0"/>
    <s v="music/jazz"/>
    <n v="0"/>
    <s v="$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s v="music/jazz"/>
    <n v="0"/>
    <s v="$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s v="music/jazz"/>
    <n v="3"/>
    <s v="$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s v="music/jazz"/>
    <n v="0"/>
    <s v="$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s v="music/jazz"/>
    <n v="3"/>
    <s v="$32.67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s v="music/jazz"/>
    <n v="3"/>
    <s v="$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s v="music/jazz"/>
    <n v="22"/>
    <s v="$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s v="music/jazz"/>
    <n v="1"/>
    <s v="$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s v="music/jazz"/>
    <n v="7"/>
    <s v="$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s v="music/jazz"/>
    <n v="6"/>
    <s v="$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s v="music/jazz"/>
    <n v="1"/>
    <s v="$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s v="music/jazz"/>
    <n v="5"/>
    <s v="$19.6"/>
    <x v="4"/>
    <s v="jazz"/>
    <x v="918"/>
    <d v="2014-12-01T22:59:21"/>
  </r>
  <r>
    <n v="919"/>
    <s v="Jazz CD:  Out of The Blue"/>
    <s v="Cool jazz with a New Orleans flavor."/>
    <x v="22"/>
    <x v="173"/>
    <x v="2"/>
    <x v="0"/>
    <x v="0"/>
    <n v="1355930645"/>
    <n v="1352906645"/>
    <b v="0"/>
    <n v="1"/>
    <b v="0"/>
    <s v="music/jazz"/>
    <n v="1"/>
    <s v="$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s v="music/jazz"/>
    <n v="31"/>
    <s v="$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s v="music/jazz"/>
    <n v="21"/>
    <s v="$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s v="music/jazz"/>
    <n v="2"/>
    <s v="$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s v="music/jazz"/>
    <n v="11"/>
    <s v="$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s v="music/jazz"/>
    <n v="3"/>
    <s v="$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s v="music/jazz"/>
    <n v="11"/>
    <s v="$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s v="music/jazz"/>
    <n v="38"/>
    <s v="$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s v="music/jazz"/>
    <n v="7"/>
    <s v="$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n v="30"/>
    <b v="0"/>
    <s v="music/jazz"/>
    <n v="15"/>
    <s v="$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s v="music/jazz"/>
    <n v="6"/>
    <s v="$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s v="music/jazz"/>
    <n v="30"/>
    <s v="$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s v="music/jazz"/>
    <n v="1"/>
    <s v="$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s v="music/jazz"/>
    <n v="1"/>
    <s v="$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s v="music/jazz"/>
    <n v="0"/>
    <s v="$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s v="music/jazz"/>
    <n v="1"/>
    <s v="$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s v="technology/wearables"/>
    <n v="17"/>
    <s v="$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s v="technology/wearables"/>
    <n v="2"/>
    <s v="$37.4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s v="technology/wearables"/>
    <n v="9"/>
    <s v="$41.75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s v="technology/wearables"/>
    <n v="10"/>
    <s v="$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s v="technology/wearables"/>
    <n v="13"/>
    <s v="$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s v="technology/wearables"/>
    <n v="2"/>
    <s v="$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s v="technology/wearables"/>
    <n v="2"/>
    <s v="$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s v="technology/wearables"/>
    <n v="12"/>
    <s v="$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s v="technology/wearables"/>
    <n v="1"/>
    <s v="$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s v="technology/wearables"/>
    <n v="28"/>
    <s v="$58.42"/>
    <x v="2"/>
    <s v="wearables"/>
    <x v="950"/>
    <d v="2016-01-17T18:01:01"/>
  </r>
  <r>
    <n v="951"/>
    <s v="Smart Harness"/>
    <s v="Revolutionizing the way we walk our dogs!"/>
    <x v="63"/>
    <x v="689"/>
    <x v="2"/>
    <x v="0"/>
    <x v="0"/>
    <n v="1465054872"/>
    <n v="1461166872"/>
    <b v="0"/>
    <n v="121"/>
    <b v="0"/>
    <s v="technology/wearables"/>
    <n v="38"/>
    <s v="$158.64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n v="196"/>
    <b v="0"/>
    <s v="technology/wearables"/>
    <n v="40"/>
    <s v="$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s v="technology/wearables"/>
    <n v="1"/>
    <s v="$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s v="technology/wearables"/>
    <n v="43"/>
    <s v="$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s v="technology/wearables"/>
    <n v="6"/>
    <s v="$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s v="technology/wearables"/>
    <n v="2"/>
    <s v="$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n v="7"/>
    <b v="0"/>
    <s v="technology/wearables"/>
    <n v="2"/>
    <s v="$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s v="technology/wearables"/>
    <n v="11"/>
    <s v="$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s v="technology/wearables"/>
    <n v="39"/>
    <s v="$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s v="technology/wearables"/>
    <n v="46"/>
    <s v="$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s v="technology/wearables"/>
    <n v="42"/>
    <s v="$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s v="technology/wearables"/>
    <n v="28"/>
    <s v="$19.24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n v="9"/>
    <b v="0"/>
    <s v="technology/wearables"/>
    <n v="1"/>
    <s v="$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s v="technology/wearables"/>
    <n v="1"/>
    <s v="$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s v="technology/wearables"/>
    <n v="1"/>
    <s v="$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s v="technology/wearables"/>
    <n v="15"/>
    <s v="$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s v="technology/wearables"/>
    <n v="18"/>
    <s v="$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s v="technology/wearables"/>
    <n v="1"/>
    <s v="$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n v="11"/>
    <b v="0"/>
    <s v="technology/wearables"/>
    <n v="47"/>
    <s v="$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s v="technology/wearables"/>
    <n v="46"/>
    <s v="$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s v="technology/wearables"/>
    <n v="0"/>
    <s v="$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s v="technology/wearables"/>
    <n v="35"/>
    <s v="$153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s v="technology/wearables"/>
    <n v="2"/>
    <s v="$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s v="technology/wearables"/>
    <n v="1"/>
    <s v="$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s v="technology/wearables"/>
    <n v="3"/>
    <s v="$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s v="technology/wearables"/>
    <n v="2"/>
    <s v="$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s v="technology/wearables"/>
    <n v="34"/>
    <s v="$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s v="technology/wearables"/>
    <n v="56"/>
    <s v="$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s v="technology/wearables"/>
    <n v="83"/>
    <s v="$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s v="technology/wearables"/>
    <n v="15"/>
    <s v="$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s v="technology/wearables"/>
    <n v="0"/>
    <s v="$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s v="technology/wearables"/>
    <n v="0"/>
    <s v="$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s v="technology/wearables"/>
    <n v="30"/>
    <s v="$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s v="technology/wearables"/>
    <n v="1"/>
    <s v="$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s v="technology/wearables"/>
    <n v="6"/>
    <s v="$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s v="technology/wearables"/>
    <n v="13"/>
    <s v="$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s v="technology/wearables"/>
    <n v="13"/>
    <s v="$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x v="718"/>
    <x v="2"/>
    <x v="0"/>
    <x v="0"/>
    <n v="1475101495"/>
    <n v="1472509495"/>
    <b v="0"/>
    <n v="32"/>
    <b v="0"/>
    <s v="technology/wearables"/>
    <n v="17"/>
    <s v="$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s v="technology/wearables"/>
    <n v="0"/>
    <s v="$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s v="technology/wearables"/>
    <n v="4"/>
    <s v="$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s v="technology/wearables"/>
    <n v="0"/>
    <s v="$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s v="technology/wearables"/>
    <n v="25"/>
    <s v="$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s v="technology/wearables"/>
    <n v="2"/>
    <s v="$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s v="technology/wearables"/>
    <n v="7"/>
    <s v="$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s v="technology/wearables"/>
    <n v="2"/>
    <s v="$13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n v="8"/>
    <b v="0"/>
    <s v="technology/wearables"/>
    <n v="1"/>
    <s v="$8.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s v="technology/wearables"/>
    <n v="59"/>
    <s v="$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s v="technology/wearables"/>
    <n v="8"/>
    <s v="$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s v="technology/wearables"/>
    <n v="2"/>
    <s v="$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s v="technology/wearables"/>
    <n v="104"/>
    <s v="$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s v="technology/wearables"/>
    <n v="30"/>
    <s v="$13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s v="technology/wearables"/>
    <n v="16"/>
    <s v="$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n v="95"/>
    <b v="0"/>
    <s v="technology/wearables"/>
    <n v="82"/>
    <s v="$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s v="technology/wearables"/>
    <n v="75"/>
    <s v="$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s v="technology/wearables"/>
    <n v="6"/>
    <s v="$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s v="technology/wearables"/>
    <n v="44"/>
    <s v="$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s v="technology/wearables"/>
    <n v="0"/>
    <s v="$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s v="technology/wearables"/>
    <n v="13"/>
    <s v="$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s v="technology/wearables"/>
    <n v="0"/>
    <s v="$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s v="technology/wearables"/>
    <n v="0"/>
    <s v="$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s v="technology/wearables"/>
    <n v="21535"/>
    <s v="$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s v="technology/wearables"/>
    <n v="35"/>
    <s v="$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n v="16"/>
    <b v="0"/>
    <s v="technology/wearables"/>
    <n v="31"/>
    <s v="$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s v="technology/wearables"/>
    <n v="3"/>
    <s v="$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s v="technology/wearables"/>
    <n v="3"/>
    <s v="$74.7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s v="technology/wearables"/>
    <n v="23"/>
    <s v="$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s v="technology/wearables"/>
    <n v="3"/>
    <s v="$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s v="technology/wearables"/>
    <n v="47"/>
    <s v="$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s v="music/electronic music"/>
    <n v="206"/>
    <s v="$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s v="music/electronic music"/>
    <n v="352"/>
    <s v="$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n v="74"/>
    <b v="1"/>
    <s v="music/electronic music"/>
    <n v="115"/>
    <s v="$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s v="music/electronic music"/>
    <n v="237"/>
    <s v="$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s v="music/electronic music"/>
    <n v="119"/>
    <s v="$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s v="music/electronic music"/>
    <n v="110"/>
    <s v="$71.8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s v="music/electronic music"/>
    <n v="100"/>
    <s v="$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s v="music/electronic music"/>
    <n v="103"/>
    <s v="$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s v="music/electronic music"/>
    <n v="117"/>
    <s v="$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s v="music/electronic music"/>
    <n v="112"/>
    <s v="$79.26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n v="159"/>
    <b v="1"/>
    <s v="music/electronic music"/>
    <n v="342"/>
    <s v="$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s v="music/electronic music"/>
    <n v="107"/>
    <s v="$108.48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n v="96"/>
    <b v="1"/>
    <s v="music/electronic music"/>
    <n v="108"/>
    <s v="$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s v="music/electronic music"/>
    <n v="103"/>
    <s v="$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s v="music/electronic music"/>
    <n v="130"/>
    <s v="$39.1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s v="music/electronic music"/>
    <n v="108"/>
    <s v="$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s v="music/electronic music"/>
    <n v="112"/>
    <s v="$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s v="music/electronic music"/>
    <n v="102"/>
    <s v="$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s v="music/electronic music"/>
    <n v="145"/>
    <s v="$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s v="music/electronic music"/>
    <n v="128"/>
    <s v="$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s v="journalism/audio"/>
    <n v="0"/>
    <s v="$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s v="journalism/audio"/>
    <n v="2"/>
    <s v="$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s v="journalism/audio"/>
    <n v="9"/>
    <s v="$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s v="journalism/audio"/>
    <n v="0"/>
    <s v="$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s v="journalism/audio"/>
    <n v="3"/>
    <s v="$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s v="journalism/audio"/>
    <n v="0"/>
    <s v="$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s v="journalism/audio"/>
    <n v="1"/>
    <s v="$53"/>
    <x v="5"/>
    <s v="audio"/>
    <x v="1048"/>
    <d v="2016-09-25T01:16:29"/>
  </r>
  <r>
    <n v="1049"/>
    <s v="J1 (Canceled)"/>
    <s v="------"/>
    <x v="14"/>
    <x v="117"/>
    <x v="1"/>
    <x v="0"/>
    <x v="0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s v="journalism/audio"/>
    <n v="1"/>
    <s v="$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x v="117"/>
    <x v="1"/>
    <x v="0"/>
    <x v="0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s v="journalism/audio"/>
    <n v="1"/>
    <s v="$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x v="121"/>
    <x v="1"/>
    <x v="0"/>
    <x v="0"/>
    <n v="1468351341"/>
    <n v="1467746541"/>
    <b v="0"/>
    <n v="4"/>
    <b v="0"/>
    <s v="journalism/audio"/>
    <n v="95"/>
    <s v="$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s v="games/video games"/>
    <n v="9"/>
    <s v="$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s v="games/video games"/>
    <n v="3"/>
    <s v="$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s v="games/video games"/>
    <n v="3"/>
    <s v="$34.1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s v="games/video games"/>
    <n v="26"/>
    <s v="$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s v="games/video games"/>
    <n v="0"/>
    <s v="$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s v="games/video games"/>
    <n v="39"/>
    <s v="$40.4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s v="games/video games"/>
    <n v="1"/>
    <s v="$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s v="games/video games"/>
    <n v="0"/>
    <s v="$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s v="games/video games"/>
    <n v="1"/>
    <s v="$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s v="games/video games"/>
    <n v="6"/>
    <s v="$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n v="3"/>
    <b v="0"/>
    <s v="games/video games"/>
    <n v="5"/>
    <s v="$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s v="games/video games"/>
    <n v="63"/>
    <s v="$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s v="games/video games"/>
    <n v="29"/>
    <s v="$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s v="games/video games"/>
    <n v="8"/>
    <s v="$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s v="games/video games"/>
    <n v="3"/>
    <s v="$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s v="games/video games"/>
    <n v="9"/>
    <s v="$18.5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s v="games/video games"/>
    <n v="0"/>
    <s v="$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s v="games/video games"/>
    <n v="1"/>
    <s v="$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s v="games/video games"/>
    <n v="1"/>
    <s v="$410"/>
    <x v="6"/>
    <s v="video games"/>
    <x v="1083"/>
    <d v="2014-08-02T15:49:43"/>
  </r>
  <r>
    <n v="1084"/>
    <s v="My own channel"/>
    <s v="I want to start my own channel for gaming"/>
    <x v="131"/>
    <x v="117"/>
    <x v="2"/>
    <x v="0"/>
    <x v="0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s v="games/video games"/>
    <n v="3"/>
    <s v="$114"/>
    <x v="6"/>
    <s v="video games"/>
    <x v="1085"/>
    <d v="2016-03-14T15:06:15"/>
  </r>
  <r>
    <n v="1086"/>
    <s v="Cyber Universe Online"/>
    <s v="Humanity's future in the Galaxy"/>
    <x v="102"/>
    <x v="493"/>
    <x v="2"/>
    <x v="0"/>
    <x v="0"/>
    <n v="1408913291"/>
    <n v="1406321291"/>
    <b v="0"/>
    <n v="2"/>
    <b v="0"/>
    <s v="games/video games"/>
    <n v="0"/>
    <s v="$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s v="games/video games"/>
    <n v="14"/>
    <s v="$43.42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n v="49"/>
    <b v="0"/>
    <s v="games/video games"/>
    <n v="8"/>
    <s v="$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s v="games/video games"/>
    <n v="0"/>
    <s v="$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s v="games/video games"/>
    <n v="13"/>
    <s v="$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s v="games/video games"/>
    <n v="1"/>
    <s v="$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s v="games/video games"/>
    <n v="14"/>
    <s v="$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s v="games/video games"/>
    <n v="18"/>
    <s v="$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s v="games/video games"/>
    <n v="5"/>
    <s v="$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s v="games/video games"/>
    <n v="18"/>
    <s v="$74.2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s v="games/video games"/>
    <n v="0"/>
    <s v="$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n v="22"/>
    <b v="0"/>
    <s v="games/video games"/>
    <n v="7"/>
    <s v="$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s v="games/video games"/>
    <n v="1"/>
    <s v="$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s v="games/video games"/>
    <n v="3"/>
    <s v="$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s v="games/video games"/>
    <n v="0"/>
    <s v="$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s v="games/video games"/>
    <n v="5"/>
    <s v="$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s v="games/video games"/>
    <n v="2"/>
    <s v="$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s v="games/video games"/>
    <n v="5"/>
    <s v="$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s v="games/video games"/>
    <n v="0"/>
    <s v="$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s v="games/video games"/>
    <n v="41"/>
    <s v="$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s v="games/video games"/>
    <n v="3"/>
    <s v="$34.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s v="games/video games"/>
    <n v="0"/>
    <s v="$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s v="games/video games"/>
    <n v="1"/>
    <s v="$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s v="games/video games"/>
    <n v="0"/>
    <s v="$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s v="games/video games"/>
    <n v="36"/>
    <s v="$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s v="games/video games"/>
    <n v="1"/>
    <s v="$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s v="games/video games"/>
    <n v="0"/>
    <s v="$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s v="games/video games"/>
    <n v="0"/>
    <s v="$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s v="games/video games"/>
    <n v="0"/>
    <s v="$17.8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s v="games/video games"/>
    <n v="8"/>
    <s v="$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s v="games/video games"/>
    <n v="2"/>
    <s v="$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s v="games/video games"/>
    <n v="0"/>
    <s v="$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s v="games/video games"/>
    <n v="0"/>
    <s v="$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s v="games/video games"/>
    <n v="0"/>
    <s v="$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s v="games/mobile games"/>
    <n v="0"/>
    <s v="$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s v="games/mobile games"/>
    <n v="1"/>
    <s v="$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s v="games/mobile games"/>
    <n v="2"/>
    <s v="$25.43"/>
    <x v="6"/>
    <s v="mobile games"/>
    <x v="1127"/>
    <d v="2014-11-14T21:30:00"/>
  </r>
  <r>
    <n v="1128"/>
    <s v="Flying Turds"/>
    <s v="#havingfunFTW"/>
    <x v="28"/>
    <x v="116"/>
    <x v="2"/>
    <x v="1"/>
    <x v="1"/>
    <n v="1407425717"/>
    <n v="1404833717"/>
    <b v="0"/>
    <n v="1"/>
    <b v="0"/>
    <s v="games/mobile games"/>
    <n v="0"/>
    <s v="$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s v="games/mobile games"/>
    <n v="0"/>
    <s v="$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s v="games/mobile games"/>
    <n v="0"/>
    <s v="$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s v="games/mobile games"/>
    <n v="14"/>
    <s v="$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s v="games/mobile games"/>
    <n v="1"/>
    <s v="$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s v="games/mobile games"/>
    <n v="0"/>
    <s v="$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s v="games/mobile games"/>
    <n v="5"/>
    <s v="$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s v="games/mobile games"/>
    <n v="6"/>
    <s v="$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s v="games/mobile games"/>
    <n v="40"/>
    <s v="$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s v="games/mobile games"/>
    <n v="0"/>
    <s v="$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s v="games/mobile games"/>
    <n v="0"/>
    <s v="$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x v="117"/>
    <x v="2"/>
    <x v="12"/>
    <x v="3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s v="games/mobile games"/>
    <n v="0"/>
    <s v="$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s v="food/food trucks"/>
    <n v="0"/>
    <s v="$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s v="food/food trucks"/>
    <n v="9"/>
    <s v="$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n v="3"/>
    <b v="0"/>
    <s v="food/food trucks"/>
    <n v="0"/>
    <s v="$24.33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n v="2"/>
    <b v="0"/>
    <s v="food/food trucks"/>
    <n v="0"/>
    <s v="$37.5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n v="6"/>
    <b v="0"/>
    <s v="food/food trucks"/>
    <n v="10"/>
    <s v="$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x v="608"/>
    <x v="2"/>
    <x v="0"/>
    <x v="0"/>
    <n v="1431709312"/>
    <n v="1429117312"/>
    <b v="0"/>
    <n v="15"/>
    <b v="0"/>
    <s v="food/food trucks"/>
    <n v="6"/>
    <s v="$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n v="1"/>
    <b v="0"/>
    <s v="food/food trucks"/>
    <n v="1"/>
    <s v="$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s v="food/food trucks"/>
    <n v="7"/>
    <s v="$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s v="food/food trucks"/>
    <n v="1"/>
    <s v="$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s v="food/food trucks"/>
    <n v="2"/>
    <s v="$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s v="food/food trucks"/>
    <n v="0"/>
    <s v="$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s v="food/food trucks"/>
    <n v="4"/>
    <s v="$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s v="food/food trucks"/>
    <n v="0"/>
    <s v="$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s v="food/food trucks"/>
    <n v="21"/>
    <s v="$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s v="food/food trucks"/>
    <n v="19"/>
    <s v="$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s v="food/food trucks"/>
    <n v="2"/>
    <s v="$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s v="food/food trucks"/>
    <n v="6"/>
    <s v="$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s v="food/food trucks"/>
    <n v="0"/>
    <s v="$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s v="food/food trucks"/>
    <n v="0"/>
    <s v="$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s v="food/food trucks"/>
    <n v="0"/>
    <s v="$25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s v="food/food trucks"/>
    <n v="0"/>
    <s v="$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s v="food/food trucks"/>
    <n v="6"/>
    <s v="$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s v="food/food trucks"/>
    <n v="3"/>
    <s v="$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s v="food/food trucks"/>
    <n v="0"/>
    <s v="$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s v="food/food trucks"/>
    <n v="0"/>
    <s v="$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s v="food/food trucks"/>
    <n v="5"/>
    <s v="$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s v="food/food trucks"/>
    <n v="12"/>
    <s v="$69.12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n v="3"/>
    <b v="0"/>
    <s v="food/food trucks"/>
    <n v="0"/>
    <s v="$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s v="food/food trucks"/>
    <n v="4"/>
    <s v="$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s v="food/food trucks"/>
    <n v="4"/>
    <s v="$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s v="photography/photobooks"/>
    <n v="105"/>
    <s v="$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s v="photography/photobooks"/>
    <n v="105"/>
    <s v="$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s v="photography/photobooks"/>
    <n v="107"/>
    <s v="$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s v="photography/photobooks"/>
    <n v="104"/>
    <s v="$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s v="photography/photobooks"/>
    <n v="161"/>
    <s v="$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s v="photography/photobooks"/>
    <n v="108"/>
    <s v="$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s v="photography/photobooks"/>
    <n v="135"/>
    <s v="$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s v="photography/photobooks"/>
    <n v="109"/>
    <s v="$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s v="photography/photobooks"/>
    <n v="290"/>
    <s v="$19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s v="photography/photobooks"/>
    <n v="104"/>
    <s v="$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s v="photography/photobooks"/>
    <n v="322"/>
    <s v="$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s v="photography/photobooks"/>
    <n v="135"/>
    <s v="$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n v="512"/>
    <b v="1"/>
    <s v="photography/photobooks"/>
    <n v="270"/>
    <s v="$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s v="photography/photobooks"/>
    <n v="253"/>
    <s v="$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s v="photography/photobooks"/>
    <n v="261"/>
    <s v="$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s v="photography/photobooks"/>
    <n v="101"/>
    <s v="$299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s v="photography/photobooks"/>
    <n v="126"/>
    <s v="$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s v="photography/photobooks"/>
    <n v="102"/>
    <s v="$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s v="photography/photobooks"/>
    <n v="199"/>
    <s v="$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s v="photography/photobooks"/>
    <n v="102"/>
    <s v="$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s v="photography/photobooks"/>
    <n v="103"/>
    <s v="$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s v="photography/photobooks"/>
    <n v="101"/>
    <s v="$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s v="photography/photobooks"/>
    <n v="115"/>
    <s v="$32.34"/>
    <x v="8"/>
    <s v="photobooks"/>
    <x v="1206"/>
    <d v="2017-03-11T13:29:00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n v="141"/>
    <b v="1"/>
    <s v="photography/photobooks"/>
    <n v="104"/>
    <s v="$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s v="photography/photobooks"/>
    <n v="155"/>
    <s v="$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s v="photography/photobooks"/>
    <n v="106"/>
    <s v="$138.26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n v="103"/>
    <b v="1"/>
    <s v="photography/photobooks"/>
    <n v="254"/>
    <s v="$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s v="photography/photobooks"/>
    <n v="101"/>
    <s v="$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s v="photography/photobooks"/>
    <n v="129"/>
    <s v="$38.8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s v="photography/photobooks"/>
    <n v="102"/>
    <s v="$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s v="photography/photobooks"/>
    <n v="132"/>
    <s v="$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s v="photography/photobooks"/>
    <n v="786"/>
    <s v="$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n v="222"/>
    <b v="1"/>
    <s v="photography/photobooks"/>
    <n v="146"/>
    <s v="$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s v="photography/photobooks"/>
    <n v="103"/>
    <s v="$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s v="photography/photobooks"/>
    <n v="172"/>
    <s v="$174.21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s v="photography/photobooks"/>
    <n v="159"/>
    <s v="$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s v="photography/photobooks"/>
    <n v="104"/>
    <s v="$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s v="photography/photobooks"/>
    <n v="111"/>
    <s v="$23.8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n v="138"/>
    <b v="1"/>
    <s v="photography/photobooks"/>
    <n v="280"/>
    <s v="$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s v="photography/photobooks"/>
    <n v="112"/>
    <s v="$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n v="18"/>
    <b v="0"/>
    <s v="music/world music"/>
    <n v="7"/>
    <s v="$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s v="music/world music"/>
    <n v="4"/>
    <s v="$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s v="music/world music"/>
    <n v="4"/>
    <s v="$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s v="music/world music"/>
    <n v="29"/>
    <s v="$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s v="music/world music"/>
    <n v="1"/>
    <s v="$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s v="music/world music"/>
    <n v="1"/>
    <s v="$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s v="music/world music"/>
    <n v="12"/>
    <s v="$19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s v="music/world music"/>
    <n v="3"/>
    <s v="$35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s v="music/world music"/>
    <n v="18"/>
    <s v="$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s v="music/world music"/>
    <n v="3"/>
    <s v="$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s v="music/world music"/>
    <n v="51"/>
    <s v="$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s v="music/world music"/>
    <n v="1"/>
    <s v="$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s v="music/world music"/>
    <n v="14"/>
    <s v="$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s v="music/rock"/>
    <n v="104"/>
    <s v="$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s v="music/rock"/>
    <n v="120"/>
    <s v="$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s v="music/rock"/>
    <n v="117"/>
    <s v="$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n v="50"/>
    <b v="1"/>
    <s v="music/rock"/>
    <n v="122"/>
    <s v="$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s v="music/rock"/>
    <n v="152"/>
    <s v="$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s v="music/rock"/>
    <n v="104"/>
    <s v="$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s v="music/rock"/>
    <n v="200"/>
    <s v="$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s v="music/rock"/>
    <n v="102"/>
    <s v="$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s v="music/rock"/>
    <n v="138"/>
    <s v="$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s v="music/rock"/>
    <n v="303833"/>
    <s v="$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s v="music/rock"/>
    <n v="199"/>
    <s v="$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s v="music/rock"/>
    <n v="202"/>
    <s v="$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s v="music/rock"/>
    <n v="118"/>
    <s v="$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s v="music/rock"/>
    <n v="295"/>
    <s v="$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s v="music/rock"/>
    <n v="213"/>
    <s v="$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s v="music/rock"/>
    <n v="104"/>
    <s v="$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s v="music/rock"/>
    <n v="114"/>
    <s v="$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s v="music/rock"/>
    <n v="101"/>
    <s v="$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s v="music/rock"/>
    <n v="125"/>
    <s v="$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n v="41"/>
    <b v="1"/>
    <s v="music/rock"/>
    <n v="119"/>
    <s v="$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s v="music/rock"/>
    <n v="166"/>
    <s v="$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s v="music/rock"/>
    <n v="119"/>
    <s v="$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s v="music/rock"/>
    <n v="100"/>
    <s v="$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s v="music/rock"/>
    <n v="102"/>
    <s v="$140.8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s v="music/rock"/>
    <n v="117"/>
    <s v="$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s v="music/rock"/>
    <n v="109"/>
    <s v="$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s v="music/rock"/>
    <n v="115"/>
    <s v="$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s v="music/rock"/>
    <n v="102"/>
    <s v="$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s v="music/rock"/>
    <n v="106"/>
    <s v="$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s v="music/rock"/>
    <n v="104"/>
    <s v="$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s v="music/rock"/>
    <n v="155"/>
    <s v="$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s v="music/rock"/>
    <n v="162"/>
    <s v="$62.52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n v="68"/>
    <b v="1"/>
    <s v="music/rock"/>
    <n v="104"/>
    <s v="$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s v="music/rock"/>
    <n v="106"/>
    <s v="$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s v="music/rock"/>
    <n v="155"/>
    <s v="$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s v="music/rock"/>
    <n v="111"/>
    <s v="$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s v="music/rock"/>
    <n v="111"/>
    <s v="$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s v="music/rock"/>
    <n v="111"/>
    <s v="$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s v="music/rock"/>
    <n v="124"/>
    <s v="$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s v="music/rock"/>
    <n v="211"/>
    <s v="$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s v="theater/plays"/>
    <n v="101"/>
    <s v="$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s v="theater/plays"/>
    <n v="102"/>
    <s v="$32.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s v="theater/plays"/>
    <n v="108"/>
    <s v="$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s v="theater/plays"/>
    <n v="242"/>
    <s v="$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s v="theater/plays"/>
    <n v="100"/>
    <s v="$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s v="theater/plays"/>
    <n v="125"/>
    <s v="$36.08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n v="86"/>
    <b v="1"/>
    <s v="theater/plays"/>
    <n v="109"/>
    <s v="$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s v="theater/plays"/>
    <n v="146"/>
    <s v="$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s v="theater/plays"/>
    <n v="110"/>
    <s v="$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s v="theater/plays"/>
    <n v="102"/>
    <s v="$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s v="theater/plays"/>
    <n v="122"/>
    <s v="$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s v="theater/plays"/>
    <n v="102"/>
    <s v="$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s v="theater/plays"/>
    <n v="141"/>
    <s v="$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s v="theater/plays"/>
    <n v="110"/>
    <s v="$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s v="theater/plays"/>
    <n v="105"/>
    <s v="$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s v="theater/plays"/>
    <n v="124"/>
    <s v="$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s v="theater/plays"/>
    <n v="135"/>
    <s v="$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s v="theater/plays"/>
    <n v="103"/>
    <s v="$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s v="theater/plays"/>
    <n v="100"/>
    <s v="$50"/>
    <x v="1"/>
    <s v="plays"/>
    <x v="1302"/>
    <d v="2016-12-01T02:23:31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n v="108"/>
    <b v="1"/>
    <s v="theater/plays"/>
    <n v="130"/>
    <s v="$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s v="technology/wearables"/>
    <n v="40"/>
    <s v="$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s v="technology/wearables"/>
    <n v="26"/>
    <s v="$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s v="technology/wearables"/>
    <n v="65"/>
    <s v="$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n v="45"/>
    <b v="0"/>
    <s v="technology/wearables"/>
    <n v="12"/>
    <s v="$127.93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n v="38"/>
    <b v="0"/>
    <s v="technology/wearables"/>
    <n v="11"/>
    <s v="$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s v="technology/wearables"/>
    <n v="112"/>
    <s v="$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s v="technology/wearables"/>
    <n v="16"/>
    <s v="$129.1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s v="technology/wearables"/>
    <n v="32"/>
    <s v="$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s v="technology/wearables"/>
    <n v="1"/>
    <s v="$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s v="technology/wearables"/>
    <n v="31"/>
    <s v="$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s v="technology/wearables"/>
    <n v="1"/>
    <s v="$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n v="248"/>
    <b v="0"/>
    <s v="technology/wearables"/>
    <n v="40"/>
    <s v="$162.9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s v="technology/wearables"/>
    <n v="0"/>
    <s v="$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s v="technology/wearables"/>
    <n v="6"/>
    <s v="$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s v="technology/wearables"/>
    <n v="15"/>
    <s v="$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s v="technology/wearables"/>
    <n v="15"/>
    <s v="$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s v="technology/wearables"/>
    <n v="1"/>
    <s v="$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s v="technology/wearables"/>
    <n v="1"/>
    <s v="$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s v="technology/wearables"/>
    <n v="0"/>
    <s v="$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s v="technology/wearables"/>
    <n v="9"/>
    <s v="$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s v="technology/wearables"/>
    <n v="10"/>
    <s v="$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s v="technology/wearables"/>
    <n v="2"/>
    <s v="$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s v="technology/wearables"/>
    <n v="1"/>
    <s v="$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s v="technology/wearables"/>
    <n v="4"/>
    <s v="$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s v="technology/wearables"/>
    <n v="2"/>
    <s v="$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s v="technology/wearables"/>
    <n v="1"/>
    <s v="$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s v="technology/wearables"/>
    <n v="22"/>
    <s v="$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s v="technology/wearables"/>
    <n v="1"/>
    <s v="$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s v="technology/wearables"/>
    <n v="11"/>
    <s v="$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s v="technology/wearables"/>
    <n v="20"/>
    <s v="$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s v="technology/wearables"/>
    <n v="85"/>
    <s v="$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s v="technology/wearables"/>
    <n v="49"/>
    <s v="$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s v="technology/wearables"/>
    <n v="3"/>
    <s v="$66.07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n v="37"/>
    <b v="0"/>
    <s v="technology/wearables"/>
    <n v="7"/>
    <s v="$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s v="technology/wearables"/>
    <n v="70"/>
    <s v="$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s v="technology/wearables"/>
    <n v="0"/>
    <s v="$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s v="technology/wearables"/>
    <n v="102"/>
    <s v="$158.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s v="publishing/nonfiction"/>
    <n v="378"/>
    <s v="$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s v="publishing/nonfiction"/>
    <n v="125"/>
    <s v="$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s v="publishing/nonfiction"/>
    <n v="147"/>
    <s v="$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s v="publishing/nonfiction"/>
    <n v="102"/>
    <s v="$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s v="publishing/nonfiction"/>
    <n v="102"/>
    <s v="$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s v="publishing/nonfiction"/>
    <n v="204"/>
    <s v="$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s v="publishing/nonfiction"/>
    <n v="104"/>
    <s v="$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s v="publishing/nonfiction"/>
    <n v="101"/>
    <s v="$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s v="publishing/nonfiction"/>
    <n v="136"/>
    <s v="$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s v="publishing/nonfiction"/>
    <n v="134"/>
    <s v="$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s v="publishing/nonfiction"/>
    <n v="130"/>
    <s v="$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s v="publishing/nonfiction"/>
    <n v="123"/>
    <s v="$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s v="publishing/nonfiction"/>
    <n v="183"/>
    <s v="$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s v="publishing/nonfiction"/>
    <n v="125"/>
    <s v="$38.5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s v="publishing/nonfiction"/>
    <n v="112"/>
    <s v="$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s v="publishing/nonfiction"/>
    <n v="116"/>
    <s v="$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n v="81"/>
    <b v="1"/>
    <s v="publishing/nonfiction"/>
    <n v="173"/>
    <s v="$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s v="publishing/nonfiction"/>
    <n v="126"/>
    <s v="$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s v="publishing/nonfiction"/>
    <n v="109"/>
    <s v="$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s v="publishing/nonfiction"/>
    <n v="100"/>
    <s v="$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s v="music/rock"/>
    <n v="119"/>
    <s v="$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s v="music/rock"/>
    <n v="100"/>
    <s v="$81.74"/>
    <x v="4"/>
    <s v="rock"/>
    <x v="1365"/>
    <d v="2015-03-16T16:35:52"/>
  </r>
  <r>
    <n v="1366"/>
    <s v="Kick It! A Tribute to the A.K.s"/>
    <s v="A musical memorial for Alexi Petersen."/>
    <x v="51"/>
    <x v="966"/>
    <x v="0"/>
    <x v="0"/>
    <x v="0"/>
    <n v="1417049663"/>
    <n v="1413158063"/>
    <b v="0"/>
    <n v="147"/>
    <b v="1"/>
    <s v="music/rock"/>
    <n v="126"/>
    <s v="$64.5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s v="music/rock"/>
    <n v="114"/>
    <s v="$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s v="music/rock"/>
    <n v="111"/>
    <s v="$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s v="music/rock"/>
    <n v="105"/>
    <s v="$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n v="20"/>
    <b v="1"/>
    <s v="music/rock"/>
    <n v="104"/>
    <s v="$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s v="music/rock"/>
    <n v="107"/>
    <s v="$107.0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n v="16"/>
    <b v="1"/>
    <s v="music/rock"/>
    <n v="124"/>
    <s v="$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s v="music/rock"/>
    <n v="105"/>
    <s v="$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s v="music/rock"/>
    <n v="189"/>
    <s v="$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s v="music/rock"/>
    <n v="171"/>
    <s v="$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n v="168"/>
    <b v="1"/>
    <s v="music/rock"/>
    <n v="252"/>
    <s v="$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s v="music/rock"/>
    <n v="116"/>
    <s v="$48.71"/>
    <x v="4"/>
    <s v="rock"/>
    <x v="1377"/>
    <d v="2017-02-03T04:11:00"/>
  </r>
  <r>
    <n v="1378"/>
    <s v="SIX BY SEVEN"/>
    <s v="A psychedelic post rock masterpiece!"/>
    <x v="13"/>
    <x v="976"/>
    <x v="0"/>
    <x v="1"/>
    <x v="1"/>
    <n v="1470075210"/>
    <n v="1468779210"/>
    <b v="0"/>
    <n v="133"/>
    <b v="1"/>
    <s v="music/rock"/>
    <n v="203"/>
    <s v="$30.58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n v="151"/>
    <b v="1"/>
    <s v="music/rock"/>
    <n v="112"/>
    <s v="$73.91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s v="music/rock"/>
    <n v="424"/>
    <s v="$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s v="music/rock"/>
    <n v="107"/>
    <s v="$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s v="music/rock"/>
    <n v="104"/>
    <s v="$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s v="music/rock"/>
    <n v="212"/>
    <s v="$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s v="music/rock"/>
    <n v="124"/>
    <s v="$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s v="music/rock"/>
    <n v="110"/>
    <s v="$65.91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n v="14"/>
    <b v="1"/>
    <s v="music/rock"/>
    <n v="219"/>
    <s v="$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s v="music/rock"/>
    <n v="137"/>
    <s v="$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s v="music/rock"/>
    <n v="135"/>
    <s v="$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n v="34"/>
    <b v="1"/>
    <s v="music/rock"/>
    <n v="145"/>
    <s v="$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s v="music/rock"/>
    <n v="109"/>
    <s v="$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s v="music/rock"/>
    <n v="110"/>
    <s v="$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s v="music/rock"/>
    <n v="114"/>
    <s v="$27.32"/>
    <x v="4"/>
    <s v="rock"/>
    <x v="1392"/>
    <d v="2016-03-03T03:43:06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n v="52"/>
    <b v="1"/>
    <s v="music/rock"/>
    <n v="102"/>
    <s v="$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s v="music/rock"/>
    <n v="122"/>
    <s v="$53.88"/>
    <x v="4"/>
    <s v="rock"/>
    <x v="1394"/>
    <d v="2017-03-01T03:00:00"/>
  </r>
  <r>
    <n v="1395"/>
    <s v="Quiet Oaks Full Length Album"/>
    <s v="Help Quiet Oaks record their debut album!!!"/>
    <x v="8"/>
    <x v="992"/>
    <x v="0"/>
    <x v="0"/>
    <x v="0"/>
    <n v="1484430481"/>
    <n v="1481838481"/>
    <b v="0"/>
    <n v="82"/>
    <b v="1"/>
    <s v="music/rock"/>
    <n v="112"/>
    <s v="$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s v="music/rock"/>
    <n v="107"/>
    <s v="$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s v="music/rock"/>
    <n v="114"/>
    <s v="$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s v="music/rock"/>
    <n v="110"/>
    <s v="$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s v="music/rock"/>
    <n v="126"/>
    <s v="$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s v="music/rock"/>
    <n v="167"/>
    <s v="$17.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s v="music/rock"/>
    <n v="497"/>
    <s v="$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s v="music/rock"/>
    <n v="109"/>
    <s v="$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s v="music/rock"/>
    <n v="103"/>
    <s v="$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s v="publishing/translations"/>
    <n v="2"/>
    <s v="$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n v="17"/>
    <b v="0"/>
    <s v="publishing/translations"/>
    <n v="0"/>
    <s v="$6.18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n v="3"/>
    <b v="0"/>
    <s v="publishing/translations"/>
    <n v="0"/>
    <s v="$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s v="publishing/translations"/>
    <n v="1"/>
    <s v="$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s v="publishing/translations"/>
    <n v="7"/>
    <s v="$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s v="publishing/translations"/>
    <n v="0"/>
    <s v="$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s v="publishing/translations"/>
    <n v="0"/>
    <s v="$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s v="publishing/translations"/>
    <n v="5"/>
    <s v="$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s v="publishing/translations"/>
    <n v="5"/>
    <s v="$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s v="publishing/translations"/>
    <n v="0"/>
    <s v="$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s v="publishing/translations"/>
    <n v="18"/>
    <s v="$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s v="publishing/translations"/>
    <n v="1"/>
    <s v="$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s v="publishing/translations"/>
    <n v="0"/>
    <s v="$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s v="publishing/translations"/>
    <n v="7"/>
    <s v="$44.5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n v="3"/>
    <b v="0"/>
    <s v="publishing/translations"/>
    <n v="3"/>
    <s v="$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s v="publishing/translations"/>
    <n v="0"/>
    <s v="$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s v="publishing/translations"/>
    <n v="0"/>
    <s v="$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s v="publishing/translations"/>
    <n v="0"/>
    <s v="$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s v="publishing/translations"/>
    <n v="20"/>
    <s v="$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s v="publishing/translations"/>
    <n v="8"/>
    <s v="$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s v="publishing/translations"/>
    <n v="5"/>
    <s v="$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s v="publishing/translations"/>
    <n v="8"/>
    <s v="$80.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s v="publishing/translations"/>
    <n v="32"/>
    <s v="$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s v="publishing/translations"/>
    <n v="7"/>
    <s v="$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s v="publishing/translations"/>
    <n v="10"/>
    <s v="$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s v="publishing/translations"/>
    <n v="0"/>
    <s v="$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s v="publishing/translations"/>
    <n v="1"/>
    <s v="$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s v="publishing/translations"/>
    <n v="27"/>
    <s v="$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s v="publishing/translations"/>
    <n v="3"/>
    <s v="$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s v="publishing/translations"/>
    <n v="7"/>
    <s v="$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s v="publishing/translations"/>
    <n v="0"/>
    <s v="$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s v="publishing/translations"/>
    <n v="1"/>
    <s v="$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n v="3"/>
    <b v="0"/>
    <s v="publishing/translations"/>
    <n v="0"/>
    <s v="$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s v="publishing/translations"/>
    <n v="0"/>
    <s v="$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s v="publishing/translations"/>
    <n v="0"/>
    <s v="$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s v="publishing/translations"/>
    <n v="1"/>
    <s v="$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s v="publishing/translations"/>
    <n v="11"/>
    <s v="$225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n v="3"/>
    <b v="0"/>
    <s v="publishing/translations"/>
    <n v="3"/>
    <s v="$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n v="340"/>
    <b v="1"/>
    <s v="publishing/radio &amp; podcasts"/>
    <n v="101"/>
    <s v="$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n v="150"/>
    <b v="1"/>
    <s v="publishing/radio &amp; podcasts"/>
    <n v="109"/>
    <s v="$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s v="publishing/radio &amp; podcasts"/>
    <n v="148"/>
    <s v="$35.44"/>
    <x v="3"/>
    <s v="radio &amp; podcasts"/>
    <x v="1463"/>
    <d v="2013-04-07T20:52:18"/>
  </r>
  <r>
    <n v="1464"/>
    <s v="Science Studio"/>
    <s v="The Best Science Media on the Web"/>
    <x v="10"/>
    <x v="1014"/>
    <x v="0"/>
    <x v="0"/>
    <x v="0"/>
    <n v="1361029958"/>
    <n v="1358437958"/>
    <b v="1"/>
    <n v="234"/>
    <b v="1"/>
    <s v="publishing/radio &amp; podcasts"/>
    <n v="163"/>
    <s v="$34.8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s v="publishing/radio &amp; podcasts"/>
    <n v="456"/>
    <s v="$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s v="publishing/radio &amp; podcasts"/>
    <n v="108"/>
    <s v="$69.6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n v="600"/>
    <b v="1"/>
    <s v="publishing/radio &amp; podcasts"/>
    <n v="115"/>
    <s v="$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s v="publishing/radio &amp; podcasts"/>
    <n v="102"/>
    <s v="$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s v="publishing/radio &amp; podcasts"/>
    <n v="108"/>
    <s v="$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s v="publishing/radio &amp; podcasts"/>
    <n v="125"/>
    <s v="$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s v="publishing/radio &amp; podcasts"/>
    <n v="104"/>
    <s v="$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s v="publishing/radio &amp; podcasts"/>
    <n v="139"/>
    <s v="$103.2"/>
    <x v="3"/>
    <s v="radio &amp; podcasts"/>
    <x v="1472"/>
    <d v="2013-10-16T13:01:43"/>
  </r>
  <r>
    <n v="1473"/>
    <s v="ONE LOVES ONLY FORM"/>
    <s v="Public Radio Project"/>
    <x v="15"/>
    <x v="1023"/>
    <x v="0"/>
    <x v="0"/>
    <x v="0"/>
    <n v="1330644639"/>
    <n v="1328052639"/>
    <b v="1"/>
    <n v="47"/>
    <b v="1"/>
    <s v="publishing/radio &amp; podcasts"/>
    <n v="121"/>
    <s v="$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s v="publishing/radio &amp; podcasts"/>
    <n v="112"/>
    <s v="$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s v="publishing/radio &amp; podcasts"/>
    <n v="189"/>
    <s v="$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s v="publishing/radio &amp; podcasts"/>
    <n v="662"/>
    <s v="$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s v="publishing/radio &amp; podcasts"/>
    <n v="111"/>
    <s v="$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s v="publishing/radio &amp; podcasts"/>
    <n v="1182"/>
    <s v="$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s v="publishing/radio &amp; podcasts"/>
    <n v="137"/>
    <s v="$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s v="publishing/radio &amp; podcasts"/>
    <n v="117"/>
    <s v="$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s v="publishing/fiction"/>
    <n v="2"/>
    <s v="$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s v="publishing/fiction"/>
    <n v="0"/>
    <s v="$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s v="publishing/fiction"/>
    <n v="1"/>
    <s v="$25"/>
    <x v="3"/>
    <s v="fiction"/>
    <x v="1483"/>
    <d v="2016-07-22T04:37:55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s v="publishing/fiction"/>
    <n v="2"/>
    <s v="$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s v="publishing/fiction"/>
    <n v="0"/>
    <s v="$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s v="publishing/fiction"/>
    <n v="2"/>
    <s v="$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s v="publishing/fiction"/>
    <n v="31"/>
    <s v="$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s v="publishing/fiction"/>
    <n v="8"/>
    <s v="$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s v="publishing/fiction"/>
    <n v="1"/>
    <s v="$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s v="publishing/fiction"/>
    <n v="9"/>
    <s v="$40.45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s v="publishing/fiction"/>
    <n v="0"/>
    <s v="$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s v="publishing/fiction"/>
    <n v="2"/>
    <s v="$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s v="publishing/fiction"/>
    <n v="0"/>
    <s v="$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s v="publishing/fiction"/>
    <n v="25"/>
    <s v="$46.73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s v="photography/photobooks"/>
    <n v="166"/>
    <s v="$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s v="photography/photobooks"/>
    <n v="101"/>
    <s v="$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s v="photography/photobooks"/>
    <n v="108"/>
    <s v="$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s v="photography/photobooks"/>
    <n v="278"/>
    <s v="$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s v="photography/photobooks"/>
    <n v="104"/>
    <s v="$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s v="photography/photobooks"/>
    <n v="111"/>
    <s v="$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s v="photography/photobooks"/>
    <n v="215"/>
    <s v="$7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s v="photography/photobooks"/>
    <n v="111"/>
    <s v="$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s v="photography/photobooks"/>
    <n v="124"/>
    <s v="$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s v="photography/photobooks"/>
    <n v="101"/>
    <s v="$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s v="photography/photobooks"/>
    <n v="112"/>
    <s v="$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s v="photography/photobooks"/>
    <n v="559"/>
    <s v="$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s v="photography/photobooks"/>
    <n v="150"/>
    <s v="$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s v="photography/photobooks"/>
    <n v="106"/>
    <s v="$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s v="photography/photobooks"/>
    <n v="157"/>
    <s v="$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s v="photography/photobooks"/>
    <n v="109"/>
    <s v="$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s v="photography/photobooks"/>
    <n v="162"/>
    <s v="$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n v="236"/>
    <b v="1"/>
    <s v="photography/photobooks"/>
    <n v="205"/>
    <s v="$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s v="photography/photobooks"/>
    <n v="103"/>
    <s v="$64.16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s v="photography/photobooks"/>
    <n v="103"/>
    <s v="$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s v="photography/photobooks"/>
    <n v="107"/>
    <s v="$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s v="photography/photobooks"/>
    <n v="139"/>
    <s v="$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s v="photography/photobooks"/>
    <n v="125"/>
    <s v="$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s v="photography/photobooks"/>
    <n v="207"/>
    <s v="$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s v="photography/photobooks"/>
    <n v="174"/>
    <s v="$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s v="photography/photobooks"/>
    <n v="120"/>
    <s v="$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s v="photography/photobooks"/>
    <n v="110"/>
    <s v="$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n v="160"/>
    <b v="1"/>
    <s v="photography/photobooks"/>
    <n v="282"/>
    <s v="$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s v="photography/photobooks"/>
    <n v="101"/>
    <s v="$135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s v="photography/photobooks"/>
    <n v="135"/>
    <s v="$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s v="photography/photobooks"/>
    <n v="176"/>
    <s v="$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s v="photography/photobooks"/>
    <n v="484"/>
    <s v="$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s v="photography/photobooks"/>
    <n v="145"/>
    <s v="$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s v="photography/photobooks"/>
    <n v="418"/>
    <s v="$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s v="photography/photobooks"/>
    <n v="132"/>
    <s v="$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s v="photography/photobooks"/>
    <n v="250"/>
    <s v="$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s v="photography/photobooks"/>
    <n v="180"/>
    <s v="$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s v="photography/photobooks"/>
    <n v="103"/>
    <s v="$156.1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s v="photography/photobooks"/>
    <n v="136"/>
    <s v="$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s v="photography/photobooks"/>
    <n v="118"/>
    <s v="$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s v="photography/nature"/>
    <n v="0"/>
    <s v="$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s v="photography/nature"/>
    <n v="4"/>
    <s v="$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s v="photography/nature"/>
    <n v="0"/>
    <s v="$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s v="photography/nature"/>
    <n v="0"/>
    <s v="$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s v="photography/nature"/>
    <n v="29"/>
    <s v="$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s v="photography/nature"/>
    <n v="9"/>
    <s v="$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s v="photography/nature"/>
    <n v="34"/>
    <s v="$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s v="photography/nature"/>
    <n v="13"/>
    <s v="$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s v="photography/nature"/>
    <n v="49"/>
    <s v="$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s v="photography/nature"/>
    <n v="45"/>
    <s v="$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s v="photography/nature"/>
    <n v="4"/>
    <s v="$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s v="photography/nature"/>
    <n v="5"/>
    <s v="$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s v="photography/nature"/>
    <n v="0"/>
    <s v="$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s v="photography/nature"/>
    <n v="4"/>
    <s v="$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s v="publishing/art books"/>
    <n v="1"/>
    <s v="$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s v="publishing/art books"/>
    <n v="1"/>
    <s v="$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s v="publishing/art books"/>
    <n v="0"/>
    <s v="$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s v="publishing/art books"/>
    <n v="3"/>
    <s v="$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s v="publishing/art books"/>
    <n v="21"/>
    <s v="$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s v="publishing/art books"/>
    <n v="4"/>
    <s v="$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s v="publishing/art books"/>
    <n v="14"/>
    <s v="$155"/>
    <x v="3"/>
    <s v="art books"/>
    <x v="1568"/>
    <d v="2014-12-24T01:29:45"/>
  </r>
  <r>
    <n v="1569"/>
    <s v="to be removed (Canceled)"/>
    <s v="to be removed"/>
    <x v="11"/>
    <x v="117"/>
    <x v="1"/>
    <x v="0"/>
    <x v="0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n v="52"/>
    <b v="0"/>
    <s v="publishing/art books"/>
    <n v="41"/>
    <s v="$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s v="publishing/art books"/>
    <n v="1"/>
    <s v="$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s v="publishing/art books"/>
    <n v="5"/>
    <s v="$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s v="publishing/art books"/>
    <n v="2"/>
    <s v="$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s v="publishing/art books"/>
    <n v="5"/>
    <s v="$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s v="publishing/art books"/>
    <n v="23"/>
    <s v="$65.4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s v="publishing/art books"/>
    <n v="13"/>
    <s v="$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s v="publishing/art books"/>
    <n v="1"/>
    <s v="$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s v="publishing/art books"/>
    <n v="11"/>
    <s v="$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s v="publishing/art books"/>
    <n v="1"/>
    <s v="$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s v="photography/places"/>
    <n v="1"/>
    <s v="$5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n v="3"/>
    <b v="0"/>
    <s v="photography/places"/>
    <n v="9"/>
    <s v="$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s v="photography/places"/>
    <n v="0"/>
    <s v="$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s v="photography/places"/>
    <n v="79"/>
    <s v="$131.67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s v="photography/places"/>
    <n v="0"/>
    <s v="$1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x v="806"/>
    <x v="2"/>
    <x v="13"/>
    <x v="3"/>
    <n v="1443040464"/>
    <n v="1440448464"/>
    <b v="0"/>
    <n v="2"/>
    <b v="0"/>
    <s v="photography/places"/>
    <n v="2"/>
    <s v="$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s v="photography/places"/>
    <n v="29"/>
    <s v="$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s v="photography/places"/>
    <n v="0"/>
    <s v="$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s v="photography/places"/>
    <n v="21"/>
    <s v="$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s v="photography/places"/>
    <n v="0"/>
    <s v="$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s v="photography/places"/>
    <n v="2"/>
    <s v="$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s v="photography/places"/>
    <n v="0"/>
    <s v="$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s v="photography/places"/>
    <n v="7"/>
    <s v="$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s v="music/rock"/>
    <n v="108"/>
    <s v="$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s v="music/rock"/>
    <n v="100"/>
    <s v="$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s v="music/rock"/>
    <n v="100"/>
    <s v="$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s v="music/rock"/>
    <n v="122"/>
    <s v="$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s v="music/rock"/>
    <n v="101"/>
    <s v="$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s v="music/rock"/>
    <n v="101"/>
    <s v="$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s v="music/rock"/>
    <n v="145"/>
    <s v="$70.7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s v="music/rock"/>
    <n v="101"/>
    <s v="$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s v="music/rock"/>
    <n v="118"/>
    <s v="$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n v="112"/>
    <b v="1"/>
    <s v="music/rock"/>
    <n v="272"/>
    <s v="$48.54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n v="27"/>
    <b v="1"/>
    <s v="music/rock"/>
    <n v="125"/>
    <s v="$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s v="music/rock"/>
    <n v="110"/>
    <s v="$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s v="music/rock"/>
    <n v="102"/>
    <s v="$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s v="music/rock"/>
    <n v="103"/>
    <s v="$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s v="music/rock"/>
    <n v="114"/>
    <s v="$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s v="music/rock"/>
    <n v="104"/>
    <s v="$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s v="music/rock"/>
    <n v="146"/>
    <s v="$64.62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s v="music/rock"/>
    <n v="105"/>
    <s v="$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s v="music/rock"/>
    <n v="133"/>
    <s v="$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n v="17"/>
    <b v="1"/>
    <s v="music/rock"/>
    <n v="113"/>
    <s v="$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s v="music/rock"/>
    <n v="121"/>
    <s v="$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s v="music/rock"/>
    <n v="102"/>
    <s v="$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s v="music/rock"/>
    <n v="101"/>
    <s v="$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s v="music/rock"/>
    <n v="118"/>
    <s v="$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s v="music/rock"/>
    <n v="155"/>
    <s v="$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s v="music/rock"/>
    <n v="101"/>
    <s v="$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s v="music/rock"/>
    <n v="117"/>
    <s v="$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n v="88"/>
    <b v="1"/>
    <s v="music/rock"/>
    <n v="101"/>
    <s v="$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n v="82"/>
    <b v="1"/>
    <s v="music/rock"/>
    <n v="104"/>
    <s v="$75.8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s v="music/rock"/>
    <n v="265"/>
    <s v="$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s v="music/rock"/>
    <n v="156"/>
    <s v="$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s v="music/rock"/>
    <n v="102"/>
    <s v="$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s v="music/rock"/>
    <n v="100"/>
    <s v="$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s v="music/rock"/>
    <n v="101"/>
    <s v="$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s v="music/rock"/>
    <n v="125"/>
    <s v="$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s v="music/rock"/>
    <n v="104"/>
    <s v="$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s v="music/rock"/>
    <n v="104"/>
    <s v="$34.6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n v="27"/>
    <b v="1"/>
    <s v="music/rock"/>
    <n v="105"/>
    <s v="$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s v="music/rock"/>
    <n v="100"/>
    <s v="$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s v="music/rock"/>
    <n v="170"/>
    <s v="$39.97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n v="26"/>
    <b v="1"/>
    <s v="music/pop"/>
    <n v="101"/>
    <s v="$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s v="music/pop"/>
    <n v="100"/>
    <s v="$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n v="37"/>
    <b v="1"/>
    <s v="music/pop"/>
    <n v="125"/>
    <s v="$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s v="music/pop"/>
    <n v="110"/>
    <s v="$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s v="music/pop"/>
    <n v="111"/>
    <s v="$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s v="music/pop"/>
    <n v="110"/>
    <s v="$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s v="music/pop"/>
    <n v="105"/>
    <s v="$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s v="music/pop"/>
    <n v="125"/>
    <s v="$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s v="music/pop"/>
    <n v="101"/>
    <s v="$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s v="music/pop"/>
    <n v="142"/>
    <s v="$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s v="music/pop"/>
    <n v="101"/>
    <s v="$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s v="music/pop"/>
    <n v="101"/>
    <s v="$64.7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s v="music/pop"/>
    <n v="174"/>
    <s v="$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s v="music/pop"/>
    <n v="120"/>
    <s v="$38.79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s v="music/pop"/>
    <n v="143"/>
    <s v="$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s v="music/pop"/>
    <n v="100"/>
    <s v="$156.7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s v="music/pop"/>
    <n v="105"/>
    <s v="$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s v="music/pop"/>
    <n v="132"/>
    <s v="$74.1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s v="music/pop"/>
    <n v="113"/>
    <s v="$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s v="music/pop"/>
    <n v="1254"/>
    <s v="$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s v="music/pop"/>
    <n v="103"/>
    <s v="$80.18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s v="music/pop"/>
    <n v="103"/>
    <s v="$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s v="music/pop"/>
    <n v="108"/>
    <s v="$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s v="music/pop"/>
    <n v="122"/>
    <s v="$34.3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s v="music/pop"/>
    <n v="119"/>
    <s v="$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s v="music/pop"/>
    <n v="161"/>
    <s v="$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s v="music/pop"/>
    <n v="127"/>
    <s v="$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s v="music/pop"/>
    <n v="103"/>
    <s v="$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s v="music/pop"/>
    <n v="140"/>
    <s v="$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s v="music/pop"/>
    <n v="103"/>
    <s v="$44.61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n v="77"/>
    <b v="1"/>
    <s v="music/pop"/>
    <n v="101"/>
    <s v="$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s v="music/pop"/>
    <n v="113"/>
    <s v="$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s v="music/pop"/>
    <n v="128"/>
    <s v="$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s v="music/pop"/>
    <n v="202"/>
    <s v="$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s v="music/pop"/>
    <n v="137"/>
    <s v="$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s v="music/pop"/>
    <n v="115"/>
    <s v="$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s v="music/pop"/>
    <n v="112"/>
    <s v="$159.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s v="music/pop"/>
    <n v="118"/>
    <s v="$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s v="music/pop"/>
    <n v="175"/>
    <s v="$62.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n v="25"/>
    <b v="1"/>
    <s v="music/pop"/>
    <n v="118"/>
    <s v="$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s v="music/faith"/>
    <n v="101"/>
    <s v="$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s v="music/faith"/>
    <n v="22"/>
    <s v="$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n v="101"/>
    <b v="0"/>
    <s v="music/faith"/>
    <n v="109"/>
    <s v="$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s v="music/faith"/>
    <n v="103"/>
    <s v="$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s v="music/faith"/>
    <n v="0"/>
    <s v="$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s v="music/faith"/>
    <n v="31"/>
    <s v="$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s v="music/faith"/>
    <n v="44"/>
    <s v="$253.14"/>
    <x v="4"/>
    <s v="faith"/>
    <x v="1688"/>
    <d v="2017-04-09T11:49:54"/>
  </r>
  <r>
    <n v="1689"/>
    <s v="Fly Away"/>
    <s v="Praising the Living God in the second half of life."/>
    <x v="262"/>
    <x v="1162"/>
    <x v="3"/>
    <x v="0"/>
    <x v="0"/>
    <n v="1489700230"/>
    <n v="1487111830"/>
    <b v="0"/>
    <n v="14"/>
    <b v="0"/>
    <s v="music/faith"/>
    <n v="100"/>
    <s v="$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s v="music/faith"/>
    <n v="25"/>
    <s v="$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s v="music/faith"/>
    <n v="33"/>
    <s v="$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s v="music/faith"/>
    <n v="48"/>
    <s v="$159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s v="music/faith"/>
    <n v="9"/>
    <s v="$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s v="music/faith"/>
    <n v="0"/>
    <s v="$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s v="music/faith"/>
    <n v="12"/>
    <s v="$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s v="music/faith"/>
    <n v="20"/>
    <s v="$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s v="music/faith"/>
    <n v="4"/>
    <s v="$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s v="music/faith"/>
    <n v="26"/>
    <s v="$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s v="music/faith"/>
    <n v="0"/>
    <s v="$5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n v="1"/>
    <b v="0"/>
    <s v="music/faith"/>
    <n v="0"/>
    <s v="$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s v="music/faith"/>
    <n v="1"/>
    <s v="$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s v="music/faith"/>
    <n v="65"/>
    <s v="$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s v="music/faith"/>
    <n v="10"/>
    <s v="$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s v="music/faith"/>
    <n v="5"/>
    <s v="$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n v="1"/>
    <b v="0"/>
    <s v="music/faith"/>
    <n v="1"/>
    <s v="$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s v="music/faith"/>
    <n v="11"/>
    <s v="$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s v="music/faith"/>
    <n v="2"/>
    <s v="$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s v="music/faith"/>
    <n v="8"/>
    <s v="$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s v="music/faith"/>
    <n v="0"/>
    <s v="$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s v="music/faith"/>
    <n v="8"/>
    <s v="$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s v="music/faith"/>
    <n v="43"/>
    <s v="$34.02"/>
    <x v="4"/>
    <s v="faith"/>
    <x v="1717"/>
    <d v="2016-04-21T04:00:00"/>
  </r>
  <r>
    <n v="1718"/>
    <s v="The Prodigal Son"/>
    <s v="A melody for the galaxy."/>
    <x v="19"/>
    <x v="735"/>
    <x v="2"/>
    <x v="0"/>
    <x v="0"/>
    <n v="1463201940"/>
    <n v="1459435149"/>
    <b v="0"/>
    <n v="2"/>
    <b v="0"/>
    <s v="music/faith"/>
    <n v="0"/>
    <s v="$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s v="music/faith"/>
    <n v="1"/>
    <s v="$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s v="music/faith"/>
    <n v="6"/>
    <s v="$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s v="music/faith"/>
    <n v="0"/>
    <s v="$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s v="music/faith"/>
    <n v="7"/>
    <s v="$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s v="music/faith"/>
    <n v="1"/>
    <s v="$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s v="music/faith"/>
    <n v="10"/>
    <s v="$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s v="music/faith"/>
    <n v="34"/>
    <s v="$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s v="music/faith"/>
    <n v="0"/>
    <s v="$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s v="music/faith"/>
    <n v="68"/>
    <s v="$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s v="music/faith"/>
    <n v="0"/>
    <s v="$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s v="music/faith"/>
    <n v="11"/>
    <s v="$55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s v="music/faith"/>
    <n v="1"/>
    <s v="$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s v="music/faith"/>
    <n v="21"/>
    <s v="$56.67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n v="1"/>
    <b v="0"/>
    <s v="music/faith"/>
    <n v="0"/>
    <s v="$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s v="music/faith"/>
    <n v="0"/>
    <s v="$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n v="52"/>
    <b v="1"/>
    <s v="photography/photobooks"/>
    <n v="111"/>
    <s v="$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s v="photography/photobooks"/>
    <n v="109"/>
    <s v="$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s v="photography/photobooks"/>
    <n v="100"/>
    <s v="$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s v="photography/photobooks"/>
    <n v="118"/>
    <s v="$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s v="photography/photobooks"/>
    <n v="114"/>
    <s v="$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s v="photography/photobooks"/>
    <n v="148"/>
    <s v="$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s v="photography/photobooks"/>
    <n v="105"/>
    <s v="$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s v="photography/photobooks"/>
    <n v="130"/>
    <s v="$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s v="photography/photobooks"/>
    <n v="123"/>
    <s v="$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s v="photography/photobooks"/>
    <n v="202"/>
    <s v="$80.65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n v="61"/>
    <b v="1"/>
    <s v="photography/photobooks"/>
    <n v="103"/>
    <s v="$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s v="photography/photobooks"/>
    <n v="260"/>
    <s v="$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s v="photography/photobooks"/>
    <n v="108"/>
    <s v="$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s v="photography/photobooks"/>
    <n v="111"/>
    <s v="$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s v="photography/photobooks"/>
    <n v="120"/>
    <s v="$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s v="photography/photobooks"/>
    <n v="103"/>
    <s v="$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s v="photography/photobooks"/>
    <n v="116"/>
    <s v="$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s v="photography/photobooks"/>
    <n v="115"/>
    <s v="$42.48"/>
    <x v="8"/>
    <s v="photobooks"/>
    <x v="1758"/>
    <d v="2016-07-14T22:56:32"/>
  </r>
  <r>
    <n v="1759"/>
    <s v="Death Valley"/>
    <s v="Death Valley will be the first photo book of Andi State"/>
    <x v="10"/>
    <x v="1194"/>
    <x v="0"/>
    <x v="0"/>
    <x v="0"/>
    <n v="1427309629"/>
    <n v="1425585229"/>
    <b v="0"/>
    <n v="49"/>
    <b v="1"/>
    <s v="photography/photobooks"/>
    <n v="107"/>
    <s v="$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s v="photography/photobooks"/>
    <n v="165"/>
    <s v="$81.1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n v="3"/>
    <b v="1"/>
    <s v="photography/photobooks"/>
    <n v="155"/>
    <s v="$51.67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n v="25"/>
    <b v="1"/>
    <s v="photography/photobooks"/>
    <n v="885"/>
    <s v="$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s v="photography/photobooks"/>
    <n v="102"/>
    <s v="$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s v="photography/photobooks"/>
    <n v="20"/>
    <s v="$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s v="photography/photobooks"/>
    <n v="59"/>
    <s v="$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s v="photography/photobooks"/>
    <n v="46"/>
    <s v="$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s v="photography/photobooks"/>
    <n v="4"/>
    <s v="$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s v="photography/photobooks"/>
    <n v="3"/>
    <s v="$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s v="photography/photobooks"/>
    <n v="57"/>
    <s v="$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s v="photography/photobooks"/>
    <n v="21"/>
    <s v="$35.8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s v="photography/photobooks"/>
    <n v="16"/>
    <s v="$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s v="photography/photobooks"/>
    <n v="6"/>
    <s v="$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s v="photography/photobooks"/>
    <n v="46"/>
    <s v="$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s v="photography/photobooks"/>
    <n v="65"/>
    <s v="$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s v="photography/photobooks"/>
    <n v="7"/>
    <s v="$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s v="photography/photobooks"/>
    <n v="14"/>
    <s v="$65.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s v="photography/photobooks"/>
    <n v="2"/>
    <s v="$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s v="photography/photobooks"/>
    <n v="36"/>
    <s v="$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s v="photography/photobooks"/>
    <n v="40"/>
    <s v="$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s v="photography/photobooks"/>
    <n v="26"/>
    <s v="$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s v="photography/photobooks"/>
    <n v="15"/>
    <s v="$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s v="photography/photobooks"/>
    <n v="24"/>
    <s v="$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s v="photography/photobooks"/>
    <n v="40"/>
    <s v="$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s v="photography/photobooks"/>
    <n v="20"/>
    <s v="$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s v="photography/photobooks"/>
    <n v="48"/>
    <s v="$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s v="photography/photobooks"/>
    <n v="15"/>
    <s v="$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s v="photography/photobooks"/>
    <n v="1"/>
    <s v="$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s v="photography/photobooks"/>
    <n v="1"/>
    <s v="$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s v="photography/photobooks"/>
    <n v="5"/>
    <s v="$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s v="photography/photobooks"/>
    <n v="4"/>
    <s v="$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s v="photography/photobooks"/>
    <n v="61"/>
    <s v="$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s v="photography/photobooks"/>
    <n v="1"/>
    <s v="$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s v="photography/photobooks"/>
    <n v="11"/>
    <s v="$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s v="photography/photobooks"/>
    <n v="39"/>
    <s v="$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s v="photography/photobooks"/>
    <n v="22"/>
    <s v="$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s v="photography/photobooks"/>
    <n v="68"/>
    <s v="$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s v="photography/photobooks"/>
    <n v="14"/>
    <s v="$58.97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n v="6"/>
    <b v="0"/>
    <s v="photography/photobooks"/>
    <n v="2"/>
    <s v="$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s v="photography/photobooks"/>
    <n v="20"/>
    <s v="$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s v="photography/photobooks"/>
    <n v="14"/>
    <s v="$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s v="photography/photobooks"/>
    <n v="48"/>
    <s v="$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s v="photography/photobooks"/>
    <n v="31"/>
    <s v="$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s v="photography/photobooks"/>
    <n v="35"/>
    <s v="$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s v="photography/photobooks"/>
    <n v="36"/>
    <s v="$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s v="photography/photobooks"/>
    <n v="3"/>
    <s v="$73.88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n v="8"/>
    <b v="0"/>
    <s v="photography/photobooks"/>
    <n v="11"/>
    <s v="$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s v="photography/photobooks"/>
    <n v="41"/>
    <s v="$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s v="photography/photobooks"/>
    <n v="11"/>
    <s v="$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s v="photography/photobooks"/>
    <n v="3"/>
    <s v="$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s v="photography/photobooks"/>
    <n v="0"/>
    <s v="$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s v="photography/photobooks"/>
    <n v="13"/>
    <s v="$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s v="photography/photobooks"/>
    <n v="49"/>
    <s v="$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s v="photography/photobooks"/>
    <n v="2"/>
    <s v="$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s v="photography/photobooks"/>
    <n v="52"/>
    <s v="$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s v="photography/photobooks"/>
    <n v="2"/>
    <s v="$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s v="photography/photobooks"/>
    <n v="7"/>
    <s v="$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s v="music/rock"/>
    <n v="135"/>
    <s v="$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n v="11"/>
    <b v="1"/>
    <s v="music/rock"/>
    <n v="100"/>
    <s v="$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s v="music/rock"/>
    <n v="116"/>
    <s v="$24.58"/>
    <x v="4"/>
    <s v="rock"/>
    <x v="1823"/>
    <d v="2012-10-24T16:26:16"/>
  </r>
  <r>
    <n v="1824"/>
    <s v="Tin Man's Broken Wisdom Fund"/>
    <s v="cd fund raiser"/>
    <x v="9"/>
    <x v="1243"/>
    <x v="0"/>
    <x v="0"/>
    <x v="0"/>
    <n v="1389146880"/>
    <n v="1387403967"/>
    <b v="0"/>
    <n v="40"/>
    <b v="1"/>
    <s v="music/rock"/>
    <n v="100"/>
    <s v="$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s v="music/rock"/>
    <n v="105"/>
    <s v="$42.02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n v="38"/>
    <b v="1"/>
    <s v="music/rock"/>
    <n v="101"/>
    <s v="$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s v="music/rock"/>
    <n v="101"/>
    <s v="$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s v="music/rock"/>
    <n v="100"/>
    <s v="$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s v="music/rock"/>
    <n v="167"/>
    <s v="$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s v="music/rock"/>
    <n v="102"/>
    <s v="$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s v="music/rock"/>
    <n v="103"/>
    <s v="$73.5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s v="music/rock"/>
    <n v="143"/>
    <s v="$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s v="music/rock"/>
    <n v="263"/>
    <s v="$42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n v="90"/>
    <b v="1"/>
    <s v="music/rock"/>
    <n v="118"/>
    <s v="$131.1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s v="music/rock"/>
    <n v="104"/>
    <s v="$47.27"/>
    <x v="4"/>
    <s v="rock"/>
    <x v="1835"/>
    <d v="2016-03-31T15:51:1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n v="55"/>
    <b v="1"/>
    <s v="music/rock"/>
    <n v="200"/>
    <s v="$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s v="music/rock"/>
    <n v="307"/>
    <s v="$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s v="music/rock"/>
    <n v="100"/>
    <s v="$35.77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s v="music/rock"/>
    <n v="205"/>
    <s v="$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s v="music/rock"/>
    <n v="109"/>
    <s v="$75.38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n v="40"/>
    <b v="1"/>
    <s v="music/rock"/>
    <n v="102"/>
    <s v="$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s v="music/rock"/>
    <n v="125"/>
    <s v="$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s v="music/rock"/>
    <n v="124"/>
    <s v="$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s v="music/rock"/>
    <n v="101"/>
    <s v="$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s v="music/rock"/>
    <n v="100"/>
    <s v="$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s v="music/rock"/>
    <n v="138"/>
    <s v="$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s v="music/rock"/>
    <n v="121"/>
    <s v="$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s v="music/rock"/>
    <n v="107"/>
    <s v="$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s v="music/rock"/>
    <n v="100"/>
    <s v="$37.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s v="music/rock"/>
    <n v="102"/>
    <s v="$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s v="music/rock"/>
    <n v="100"/>
    <s v="$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s v="music/rock"/>
    <n v="117"/>
    <s v="$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s v="music/rock"/>
    <n v="102"/>
    <s v="$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s v="music/rock"/>
    <n v="102"/>
    <s v="$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s v="music/rock"/>
    <n v="154"/>
    <s v="$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s v="music/rock"/>
    <n v="101"/>
    <s v="$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s v="music/rock"/>
    <n v="100"/>
    <s v="$1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s v="music/rock"/>
    <n v="109"/>
    <s v="$40.55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n v="56"/>
    <b v="1"/>
    <s v="music/rock"/>
    <n v="132"/>
    <s v="$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s v="music/rock"/>
    <n v="133"/>
    <s v="$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s v="games/mobile games"/>
    <n v="8"/>
    <s v="$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s v="games/mobile games"/>
    <n v="0"/>
    <s v="$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s v="games/mobile games"/>
    <n v="43"/>
    <s v="$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s v="games/mobile games"/>
    <n v="0"/>
    <s v="$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s v="games/mobile games"/>
    <n v="1"/>
    <s v="$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s v="games/mobile games"/>
    <n v="0"/>
    <s v="$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s v="games/mobile games"/>
    <n v="5"/>
    <s v="$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s v="games/mobile games"/>
    <n v="10"/>
    <s v="$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s v="games/mobile games"/>
    <n v="72"/>
    <s v="$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s v="games/mobile games"/>
    <n v="1"/>
    <s v="$16.3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s v="games/mobile games"/>
    <n v="0"/>
    <s v="$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s v="games/mobile games"/>
    <n v="0"/>
    <s v="$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s v="games/mobile games"/>
    <n v="1"/>
    <s v="$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s v="games/mobile games"/>
    <n v="0"/>
    <s v="$3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n v="24"/>
    <b v="0"/>
    <s v="games/mobile games"/>
    <n v="20"/>
    <s v="$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s v="music/indie rock"/>
    <n v="173"/>
    <s v="$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s v="music/indie rock"/>
    <n v="101"/>
    <s v="$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s v="music/indie rock"/>
    <n v="105"/>
    <s v="$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s v="music/indie rock"/>
    <n v="135"/>
    <s v="$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s v="music/indie rock"/>
    <n v="116"/>
    <s v="$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s v="music/indie rock"/>
    <n v="102"/>
    <s v="$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s v="music/indie rock"/>
    <n v="111"/>
    <s v="$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s v="music/indie rock"/>
    <n v="166"/>
    <s v="$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s v="music/indie rock"/>
    <n v="107"/>
    <s v="$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s v="music/indie rock"/>
    <n v="145"/>
    <s v="$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s v="music/indie rock"/>
    <n v="106"/>
    <s v="$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s v="music/indie rock"/>
    <n v="137"/>
    <s v="$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s v="music/indie rock"/>
    <n v="104"/>
    <s v="$57.78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n v="20"/>
    <b v="1"/>
    <s v="music/indie rock"/>
    <n v="115"/>
    <s v="$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s v="music/indie rock"/>
    <n v="102"/>
    <s v="$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s v="music/indie rock"/>
    <n v="124"/>
    <s v="$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s v="music/indie rock"/>
    <n v="102"/>
    <s v="$35.5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s v="music/indie rock"/>
    <n v="145"/>
    <s v="$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s v="music/indie rock"/>
    <n v="133"/>
    <s v="$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s v="music/indie rock"/>
    <n v="109"/>
    <s v="$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s v="technology/gadgets"/>
    <n v="3"/>
    <s v="$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s v="technology/gadgets"/>
    <n v="1"/>
    <s v="$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s v="technology/gadgets"/>
    <n v="47"/>
    <s v="$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s v="technology/gadgets"/>
    <n v="0"/>
    <s v="$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s v="technology/gadgets"/>
    <n v="0"/>
    <s v="$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s v="technology/gadgets"/>
    <n v="43"/>
    <s v="$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s v="technology/gadgets"/>
    <n v="0"/>
    <s v="$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s v="technology/gadgets"/>
    <n v="2"/>
    <s v="$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s v="technology/gadgets"/>
    <n v="14"/>
    <s v="$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s v="technology/gadgets"/>
    <n v="39"/>
    <s v="$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s v="technology/gadgets"/>
    <n v="0"/>
    <s v="$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s v="technology/gadgets"/>
    <n v="59"/>
    <s v="$70.6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n v="26"/>
    <b v="0"/>
    <s v="technology/gadgets"/>
    <n v="1"/>
    <s v="$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s v="technology/gadgets"/>
    <n v="9"/>
    <s v="$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s v="technology/gadgets"/>
    <n v="2"/>
    <s v="$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n v="6"/>
    <b v="0"/>
    <s v="technology/gadgets"/>
    <n v="1"/>
    <s v="$17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n v="70"/>
    <b v="0"/>
    <s v="technology/gadgets"/>
    <n v="53"/>
    <s v="$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s v="technology/gadgets"/>
    <n v="1"/>
    <s v="$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s v="technology/gadgets"/>
    <n v="47"/>
    <s v="$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s v="technology/gadgets"/>
    <n v="43"/>
    <s v="$40.98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n v="38"/>
    <b v="1"/>
    <s v="music/indie rock"/>
    <n v="137"/>
    <s v="$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s v="music/indie rock"/>
    <n v="116"/>
    <s v="$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s v="music/indie rock"/>
    <n v="241"/>
    <s v="$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s v="music/indie rock"/>
    <n v="114"/>
    <s v="$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s v="music/indie rock"/>
    <n v="110"/>
    <s v="$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s v="music/indie rock"/>
    <n v="195"/>
    <s v="$27.39"/>
    <x v="4"/>
    <s v="indie rock"/>
    <x v="1926"/>
    <d v="2010-11-02T00:26:00"/>
  </r>
  <r>
    <n v="1927"/>
    <s v="GBS Detroit Presents Hampshire"/>
    <s v="Hampshire is headed to GBS Detroit."/>
    <x v="20"/>
    <x v="972"/>
    <x v="0"/>
    <x v="0"/>
    <x v="0"/>
    <n v="1331182740"/>
    <n v="1329856839"/>
    <b v="0"/>
    <n v="11"/>
    <b v="1"/>
    <s v="music/indie rock"/>
    <n v="103"/>
    <s v="$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n v="34"/>
    <b v="1"/>
    <s v="music/indie rock"/>
    <n v="103"/>
    <s v="$77.3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s v="music/indie rock"/>
    <n v="100"/>
    <s v="$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n v="26"/>
    <b v="1"/>
    <s v="music/indie rock"/>
    <n v="127"/>
    <s v="$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s v="music/indie rock"/>
    <n v="121"/>
    <s v="$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s v="music/indie rock"/>
    <n v="107"/>
    <s v="$70.2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s v="music/indie rock"/>
    <n v="172"/>
    <s v="$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s v="music/indie rock"/>
    <n v="124"/>
    <s v="$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s v="music/indie rock"/>
    <n v="108"/>
    <s v="$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s v="music/indie rock"/>
    <n v="117"/>
    <s v="$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s v="music/indie rock"/>
    <n v="187"/>
    <s v="$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s v="music/indie rock"/>
    <n v="116"/>
    <s v="$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s v="music/indie rock"/>
    <n v="111"/>
    <s v="$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s v="music/indie rock"/>
    <n v="171"/>
    <s v="$35.8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s v="technology/hardware"/>
    <n v="126"/>
    <s v="$64.5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s v="technology/hardware"/>
    <n v="138"/>
    <s v="$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s v="technology/hardware"/>
    <n v="1705"/>
    <s v="$68.8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s v="technology/hardware"/>
    <n v="788"/>
    <s v="$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s v="technology/hardware"/>
    <n v="348"/>
    <s v="$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s v="technology/hardware"/>
    <n v="150"/>
    <s v="$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s v="technology/hardware"/>
    <n v="101"/>
    <s v="$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n v="4245"/>
    <b v="1"/>
    <s v="technology/hardware"/>
    <n v="800"/>
    <s v="$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s v="technology/hardware"/>
    <n v="106"/>
    <s v="$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s v="technology/hardware"/>
    <n v="201"/>
    <s v="$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s v="technology/hardware"/>
    <n v="212"/>
    <s v="$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s v="technology/hardware"/>
    <n v="198"/>
    <s v="$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s v="technology/hardware"/>
    <n v="226"/>
    <s v="$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n v="415"/>
    <b v="1"/>
    <s v="technology/hardware"/>
    <n v="699"/>
    <s v="$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s v="technology/hardware"/>
    <n v="399"/>
    <s v="$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s v="technology/hardware"/>
    <n v="294"/>
    <s v="$483.34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n v="660"/>
    <b v="1"/>
    <s v="technology/hardware"/>
    <n v="168"/>
    <s v="$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s v="technology/hardware"/>
    <n v="1436"/>
    <s v="$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s v="technology/hardware"/>
    <n v="157"/>
    <s v="$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s v="technology/hardware"/>
    <n v="118"/>
    <s v="$2500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s v="technology/hardware"/>
    <n v="1105"/>
    <s v="$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s v="technology/hardware"/>
    <n v="193"/>
    <s v="$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s v="technology/hardware"/>
    <n v="127"/>
    <s v="$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s v="technology/hardware"/>
    <n v="260"/>
    <s v="$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s v="technology/hardware"/>
    <n v="262"/>
    <s v="$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s v="technology/hardware"/>
    <n v="207"/>
    <s v="$136.6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s v="technology/hardware"/>
    <n v="370"/>
    <s v="$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n v="510"/>
    <b v="1"/>
    <s v="technology/hardware"/>
    <n v="285"/>
    <s v="$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s v="technology/hardware"/>
    <n v="579"/>
    <s v="$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s v="technology/hardware"/>
    <n v="1132"/>
    <s v="$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s v="technology/hardware"/>
    <n v="263"/>
    <s v="$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s v="technology/hardware"/>
    <n v="674"/>
    <s v="$70.8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s v="technology/hardware"/>
    <n v="257"/>
    <s v="$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s v="technology/hardware"/>
    <n v="375"/>
    <s v="$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n v="253"/>
    <b v="1"/>
    <s v="technology/hardware"/>
    <n v="209"/>
    <s v="$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n v="473"/>
    <b v="1"/>
    <s v="technology/hardware"/>
    <n v="347"/>
    <s v="$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s v="technology/hardware"/>
    <n v="402"/>
    <s v="$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s v="technology/hardware"/>
    <n v="1027"/>
    <s v="$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s v="technology/hardware"/>
    <n v="115"/>
    <s v="$282.66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n v="1945"/>
    <b v="1"/>
    <s v="technology/hardware"/>
    <n v="355"/>
    <s v="$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s v="photography/people"/>
    <n v="5"/>
    <s v="$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s v="photography/people"/>
    <n v="4"/>
    <s v="$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s v="photography/people"/>
    <n v="21"/>
    <s v="$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s v="photography/people"/>
    <n v="3"/>
    <s v="$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s v="photography/people"/>
    <n v="0"/>
    <s v="$1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n v="28"/>
    <b v="0"/>
    <s v="photography/people"/>
    <n v="42"/>
    <s v="$83.43"/>
    <x v="8"/>
    <s v="people"/>
    <x v="1987"/>
    <d v="2015-03-01T15:21:16"/>
  </r>
  <r>
    <n v="1988"/>
    <s v="Phillip Michael Photography"/>
    <s v="Expressing art in an image!"/>
    <x v="12"/>
    <x v="379"/>
    <x v="2"/>
    <x v="0"/>
    <x v="0"/>
    <n v="1440094742"/>
    <n v="1437502742"/>
    <b v="0"/>
    <n v="1"/>
    <b v="0"/>
    <s v="photography/people"/>
    <n v="0"/>
    <s v="$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s v="photography/people"/>
    <n v="1"/>
    <s v="$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s v="photography/people"/>
    <n v="17"/>
    <s v="$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s v="photography/people"/>
    <n v="7"/>
    <s v="$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n v="2"/>
    <b v="0"/>
    <s v="photography/people"/>
    <n v="0"/>
    <s v="$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s v="photography/people"/>
    <n v="8"/>
    <s v="$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s v="photography/people"/>
    <n v="26"/>
    <s v="$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s v="photography/people"/>
    <n v="1"/>
    <s v="$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s v="photography/people"/>
    <n v="13"/>
    <s v="$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s v="technology/hardware"/>
    <n v="382"/>
    <s v="$128.3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s v="technology/hardware"/>
    <n v="217"/>
    <s v="$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s v="technology/hardware"/>
    <n v="312"/>
    <s v="$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s v="technology/hardware"/>
    <n v="234"/>
    <s v="$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s v="technology/hardware"/>
    <n v="124"/>
    <s v="$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s v="technology/hardware"/>
    <n v="248"/>
    <s v="$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s v="technology/hardware"/>
    <n v="116"/>
    <s v="$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s v="technology/hardware"/>
    <n v="117"/>
    <s v="$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s v="technology/hardware"/>
    <n v="305"/>
    <s v="$383.36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n v="1737"/>
    <b v="1"/>
    <s v="technology/hardware"/>
    <n v="320"/>
    <s v="$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s v="technology/hardware"/>
    <n v="820"/>
    <s v="$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s v="technology/hardware"/>
    <n v="235"/>
    <s v="$64.1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s v="technology/hardware"/>
    <n v="495"/>
    <s v="$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s v="technology/hardware"/>
    <n v="7814"/>
    <s v="$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s v="technology/hardware"/>
    <n v="113"/>
    <s v="$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n v="479"/>
    <b v="1"/>
    <s v="technology/hardware"/>
    <n v="922"/>
    <s v="$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s v="technology/hardware"/>
    <n v="125"/>
    <s v="$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s v="technology/hardware"/>
    <n v="102"/>
    <s v="$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s v="technology/hardware"/>
    <n v="485"/>
    <s v="$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s v="technology/hardware"/>
    <n v="192"/>
    <s v="$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s v="technology/hardware"/>
    <n v="281"/>
    <s v="$147.9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s v="technology/hardware"/>
    <n v="125"/>
    <s v="$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s v="technology/hardware"/>
    <n v="161"/>
    <s v="$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s v="technology/hardware"/>
    <n v="585"/>
    <s v="$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s v="technology/hardware"/>
    <n v="201"/>
    <s v="$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n v="454"/>
    <b v="1"/>
    <s v="technology/hardware"/>
    <n v="133"/>
    <s v="$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s v="technology/hardware"/>
    <n v="120"/>
    <s v="$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n v="79"/>
    <b v="1"/>
    <s v="technology/hardware"/>
    <n v="126"/>
    <s v="$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s v="technology/hardware"/>
    <n v="361"/>
    <s v="$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s v="technology/hardware"/>
    <n v="226"/>
    <s v="$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s v="technology/hardware"/>
    <n v="120"/>
    <s v="$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s v="technology/hardware"/>
    <n v="304"/>
    <s v="$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s v="technology/hardware"/>
    <n v="179"/>
    <s v="$282.7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s v="technology/hardware"/>
    <n v="387"/>
    <s v="$593.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s v="technology/hardware"/>
    <n v="211"/>
    <s v="$262.1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s v="technology/hardware"/>
    <n v="132"/>
    <s v="$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s v="technology/hardware"/>
    <n v="300"/>
    <s v="$70.0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s v="technology/hardware"/>
    <n v="421"/>
    <s v="$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s v="technology/hardware"/>
    <n v="136"/>
    <s v="$449.2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n v="271"/>
    <b v="1"/>
    <s v="technology/hardware"/>
    <n v="248"/>
    <s v="$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s v="technology/hardware"/>
    <n v="182"/>
    <s v="$143.9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s v="technology/hardware"/>
    <n v="124"/>
    <s v="$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s v="technology/hardware"/>
    <n v="506"/>
    <s v="$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s v="technology/hardware"/>
    <n v="108"/>
    <s v="$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s v="technology/hardware"/>
    <n v="819"/>
    <s v="$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s v="technology/hardware"/>
    <n v="121"/>
    <s v="$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s v="technology/hardware"/>
    <n v="103"/>
    <s v="$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s v="technology/hardware"/>
    <n v="148"/>
    <s v="$91.83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n v="742"/>
    <b v="1"/>
    <s v="technology/hardware"/>
    <n v="120"/>
    <s v="$80.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s v="technology/hardware"/>
    <n v="473"/>
    <s v="$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s v="technology/hardware"/>
    <n v="130"/>
    <s v="$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s v="technology/hardware"/>
    <n v="353"/>
    <s v="$326.2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s v="technology/hardware"/>
    <n v="101"/>
    <s v="$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s v="technology/hardware"/>
    <n v="114"/>
    <s v="$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s v="technology/hardware"/>
    <n v="167"/>
    <s v="$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s v="technology/hardware"/>
    <n v="153"/>
    <s v="$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s v="technology/hardware"/>
    <n v="202"/>
    <s v="$45.55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n v="410"/>
    <b v="1"/>
    <s v="technology/hardware"/>
    <n v="168"/>
    <s v="$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s v="technology/hardware"/>
    <n v="143"/>
    <s v="$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s v="technology/hardware"/>
    <n v="196"/>
    <s v="$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s v="technology/hardware"/>
    <n v="108"/>
    <s v="$154.1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s v="technology/hardware"/>
    <n v="115"/>
    <s v="$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s v="technology/hardware"/>
    <n v="148"/>
    <s v="$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s v="technology/hardware"/>
    <n v="191"/>
    <s v="$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s v="technology/hardware"/>
    <n v="199"/>
    <s v="$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s v="technology/hardware"/>
    <n v="219"/>
    <s v="$67.26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s v="technology/hardware"/>
    <n v="127"/>
    <s v="$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s v="technology/hardware"/>
    <n v="105"/>
    <s v="$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s v="technology/hardware"/>
    <n v="128"/>
    <s v="$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s v="technology/hardware"/>
    <n v="317"/>
    <s v="$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s v="technology/hardware"/>
    <n v="281"/>
    <s v="$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s v="technology/hardware"/>
    <n v="111"/>
    <s v="$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s v="technology/hardware"/>
    <n v="153"/>
    <s v="$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n v="3"/>
    <b v="1"/>
    <s v="technology/hardware"/>
    <n v="103"/>
    <s v="$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s v="technology/hardware"/>
    <n v="1678"/>
    <s v="$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n v="8359"/>
    <b v="1"/>
    <s v="technology/hardware"/>
    <n v="543"/>
    <s v="$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s v="technology/hardware"/>
    <n v="116"/>
    <s v="$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s v="technology/hardware"/>
    <n v="131"/>
    <s v="$546.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s v="technology/hardware"/>
    <n v="288"/>
    <s v="$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s v="technology/hardware"/>
    <n v="508"/>
    <s v="$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s v="music/indie rock"/>
    <n v="115"/>
    <s v="$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s v="music/indie rock"/>
    <n v="111"/>
    <s v="$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s v="music/indie rock"/>
    <n v="113"/>
    <s v="$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s v="music/indie rock"/>
    <n v="108"/>
    <s v="$70.6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s v="music/indie rock"/>
    <n v="124"/>
    <s v="$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s v="music/indie rock"/>
    <n v="101"/>
    <s v="$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s v="music/indie rock"/>
    <n v="104"/>
    <s v="$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s v="music/indie rock"/>
    <n v="116"/>
    <s v="$46.2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s v="music/indie rock"/>
    <n v="120"/>
    <s v="$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s v="music/indie rock"/>
    <n v="115"/>
    <s v="$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s v="music/indie rock"/>
    <n v="120"/>
    <s v="$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s v="music/indie rock"/>
    <n v="101"/>
    <s v="$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s v="music/indie rock"/>
    <n v="102"/>
    <s v="$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s v="music/indie rock"/>
    <n v="121"/>
    <s v="$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s v="music/indie rock"/>
    <n v="100"/>
    <s v="$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s v="music/indie rock"/>
    <n v="102"/>
    <s v="$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s v="music/indie rock"/>
    <n v="100"/>
    <s v="$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s v="music/indie rock"/>
    <n v="100"/>
    <s v="$188.13"/>
    <x v="4"/>
    <s v="indie rock"/>
    <x v="2098"/>
    <d v="2012-03-08T02:43:55"/>
  </r>
  <r>
    <n v="2099"/>
    <s v="Roosevelt Died."/>
    <s v="Our tour van died, we need help!"/>
    <x v="9"/>
    <x v="1464"/>
    <x v="0"/>
    <x v="0"/>
    <x v="0"/>
    <n v="1435808400"/>
    <n v="1434650084"/>
    <b v="0"/>
    <n v="63"/>
    <b v="1"/>
    <s v="music/indie rock"/>
    <n v="132"/>
    <s v="$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s v="music/indie rock"/>
    <n v="137"/>
    <s v="$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s v="music/indie rock"/>
    <n v="113"/>
    <s v="$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s v="music/indie rock"/>
    <n v="136"/>
    <s v="$35.79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n v="115"/>
    <b v="1"/>
    <s v="music/indie rock"/>
    <n v="146"/>
    <s v="$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s v="music/indie rock"/>
    <n v="130"/>
    <s v="$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s v="music/indie rock"/>
    <n v="254"/>
    <s v="$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s v="music/indie rock"/>
    <n v="107"/>
    <s v="$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s v="music/indie rock"/>
    <n v="108"/>
    <s v="$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s v="music/indie rock"/>
    <n v="107"/>
    <s v="$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s v="music/indie rock"/>
    <n v="107"/>
    <s v="$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n v="38"/>
    <b v="1"/>
    <s v="music/indie rock"/>
    <n v="100"/>
    <s v="$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s v="music/indie rock"/>
    <n v="107"/>
    <s v="$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s v="music/indie rock"/>
    <n v="100"/>
    <s v="$27.27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n v="107"/>
    <b v="1"/>
    <s v="music/indie rock"/>
    <n v="105"/>
    <s v="$68.6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s v="music/indie rock"/>
    <n v="105"/>
    <s v="$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s v="music/indie rock"/>
    <n v="226"/>
    <s v="$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s v="music/indie rock"/>
    <n v="101"/>
    <s v="$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s v="music/indie rock"/>
    <n v="148"/>
    <s v="$50.66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n v="17"/>
    <b v="1"/>
    <s v="music/indie rock"/>
    <n v="135"/>
    <s v="$79.1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s v="music/indie rock"/>
    <n v="101"/>
    <s v="$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n v="69"/>
    <b v="1"/>
    <s v="music/indie rock"/>
    <n v="101"/>
    <s v="$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s v="games/video games"/>
    <n v="1"/>
    <s v="$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s v="games/video games"/>
    <n v="0"/>
    <s v="$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s v="games/video games"/>
    <n v="10"/>
    <s v="$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s v="games/video games"/>
    <n v="10"/>
    <s v="$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s v="games/video games"/>
    <n v="1"/>
    <s v="$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s v="games/video games"/>
    <n v="0"/>
    <s v="$5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n v="236"/>
    <b v="0"/>
    <s v="games/video games"/>
    <n v="29"/>
    <s v="$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s v="games/video games"/>
    <n v="0"/>
    <s v="$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s v="games/video games"/>
    <n v="12"/>
    <s v="$19.67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n v="4"/>
    <b v="0"/>
    <s v="games/video games"/>
    <n v="0"/>
    <s v="$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s v="games/video games"/>
    <n v="5"/>
    <s v="$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s v="games/video games"/>
    <n v="2"/>
    <s v="$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s v="games/video games"/>
    <n v="2"/>
    <s v="$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s v="games/video games"/>
    <n v="2"/>
    <s v="$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s v="games/video games"/>
    <n v="10"/>
    <s v="$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s v="games/video games"/>
    <n v="0"/>
    <s v="$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s v="games/video games"/>
    <n v="28"/>
    <s v="$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s v="games/video games"/>
    <n v="13"/>
    <s v="$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s v="games/video games"/>
    <n v="5"/>
    <s v="$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s v="games/video games"/>
    <n v="0"/>
    <s v="$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s v="games/video games"/>
    <n v="6"/>
    <s v="$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s v="games/video games"/>
    <n v="11"/>
    <s v="$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s v="games/video games"/>
    <n v="2"/>
    <s v="$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s v="games/video games"/>
    <n v="30"/>
    <s v="$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s v="games/video games"/>
    <n v="0"/>
    <s v="$1"/>
    <x v="6"/>
    <s v="video games"/>
    <x v="2146"/>
    <d v="2016-02-11T16:18:30"/>
  </r>
  <r>
    <n v="2147"/>
    <s v="Johnny Rocketfingers 3"/>
    <s v="A Point and Click Adventure on Steroids."/>
    <x v="303"/>
    <x v="1495"/>
    <x v="2"/>
    <x v="0"/>
    <x v="0"/>
    <n v="1416125148"/>
    <n v="1413356748"/>
    <b v="0"/>
    <n v="55"/>
    <b v="0"/>
    <s v="games/video games"/>
    <n v="1"/>
    <s v="$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s v="games/video games"/>
    <n v="2"/>
    <s v="$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x v="1496"/>
    <x v="2"/>
    <x v="10"/>
    <x v="8"/>
    <n v="1468392599"/>
    <n v="1465800599"/>
    <b v="0"/>
    <n v="4"/>
    <b v="0"/>
    <s v="games/video games"/>
    <n v="1"/>
    <s v="$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s v="games/video games"/>
    <n v="0"/>
    <s v="$19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s v="games/video games"/>
    <n v="0"/>
    <s v="$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s v="games/video games"/>
    <n v="0"/>
    <s v="$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n v="2"/>
    <b v="0"/>
    <s v="games/video games"/>
    <n v="1"/>
    <s v="$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s v="games/video games"/>
    <n v="2"/>
    <s v="$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s v="games/video games"/>
    <n v="3"/>
    <s v="$17.99"/>
    <x v="6"/>
    <s v="video games"/>
    <x v="2156"/>
    <d v="2013-09-16T20:30:06"/>
  </r>
  <r>
    <n v="2157"/>
    <s v="Nin"/>
    <s v="Gamers and 90's fans unite in this small tale of epic proportions!"/>
    <x v="96"/>
    <x v="1499"/>
    <x v="2"/>
    <x v="0"/>
    <x v="0"/>
    <n v="1482479940"/>
    <n v="1479684783"/>
    <b v="0"/>
    <n v="57"/>
    <b v="0"/>
    <s v="games/video games"/>
    <n v="28"/>
    <s v="$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s v="games/video games"/>
    <n v="7"/>
    <s v="$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s v="games/video games"/>
    <n v="1"/>
    <s v="$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s v="games/video games"/>
    <n v="1"/>
    <s v="$5.31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n v="13"/>
    <b v="1"/>
    <s v="music/rock"/>
    <n v="116"/>
    <s v="$35.6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s v="music/rock"/>
    <n v="112"/>
    <s v="$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s v="music/rock"/>
    <n v="132"/>
    <s v="$75.11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n v="83"/>
    <b v="1"/>
    <s v="music/rock"/>
    <n v="103"/>
    <s v="$68.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s v="music/rock"/>
    <n v="139"/>
    <s v="$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s v="music/rock"/>
    <n v="147"/>
    <s v="$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n v="8"/>
    <b v="1"/>
    <s v="music/rock"/>
    <n v="120"/>
    <s v="$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s v="music/rock"/>
    <n v="122"/>
    <s v="$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s v="music/rock"/>
    <n v="100"/>
    <s v="$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s v="music/rock"/>
    <n v="181"/>
    <s v="$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s v="music/rock"/>
    <n v="106"/>
    <s v="$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s v="music/rock"/>
    <n v="100"/>
    <s v="$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s v="music/rock"/>
    <n v="127"/>
    <s v="$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s v="music/rock"/>
    <n v="103"/>
    <s v="$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s v="music/rock"/>
    <n v="250"/>
    <s v="$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s v="music/rock"/>
    <n v="126"/>
    <s v="$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s v="music/rock"/>
    <n v="100"/>
    <s v="$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s v="music/rock"/>
    <n v="139"/>
    <s v="$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s v="music/rock"/>
    <n v="161"/>
    <s v="$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s v="music/rock"/>
    <n v="107"/>
    <s v="$68.7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s v="games/tabletop games"/>
    <n v="153"/>
    <s v="$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s v="games/tabletop games"/>
    <n v="524"/>
    <s v="$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s v="games/tabletop games"/>
    <n v="489"/>
    <s v="$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s v="games/tabletop games"/>
    <n v="285"/>
    <s v="$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s v="games/tabletop games"/>
    <n v="1857"/>
    <s v="$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s v="games/tabletop games"/>
    <n v="110"/>
    <s v="$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s v="games/tabletop games"/>
    <n v="1015"/>
    <s v="$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s v="games/tabletop games"/>
    <n v="412"/>
    <s v="$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s v="games/tabletop games"/>
    <n v="503"/>
    <s v="$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s v="games/tabletop games"/>
    <n v="185"/>
    <s v="$65.3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s v="games/tabletop games"/>
    <n v="120"/>
    <s v="$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s v="games/tabletop games"/>
    <n v="1081"/>
    <s v="$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s v="games/tabletop games"/>
    <n v="452"/>
    <s v="$75.6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s v="games/tabletop games"/>
    <n v="537"/>
    <s v="$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n v="115"/>
    <b v="1"/>
    <s v="games/tabletop games"/>
    <n v="120"/>
    <s v="$48.13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n v="234"/>
    <b v="1"/>
    <s v="games/tabletop games"/>
    <n v="114"/>
    <s v="$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s v="games/tabletop games"/>
    <n v="951"/>
    <s v="$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s v="games/tabletop games"/>
    <n v="133"/>
    <s v="$81.65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n v="251"/>
    <b v="1"/>
    <s v="games/tabletop games"/>
    <n v="147"/>
    <s v="$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s v="games/tabletop games"/>
    <n v="542"/>
    <s v="$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s v="music/electronic music"/>
    <n v="383"/>
    <s v="$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s v="music/electronic music"/>
    <n v="704"/>
    <s v="$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s v="music/electronic music"/>
    <n v="110"/>
    <s v="$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s v="music/electronic music"/>
    <n v="133"/>
    <s v="$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s v="music/electronic music"/>
    <n v="152"/>
    <s v="$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s v="music/electronic music"/>
    <n v="103"/>
    <s v="$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s v="music/electronic music"/>
    <n v="100"/>
    <s v="$285.7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s v="music/electronic music"/>
    <n v="102"/>
    <s v="$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s v="music/electronic music"/>
    <n v="151"/>
    <s v="$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s v="music/electronic music"/>
    <n v="111"/>
    <s v="$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s v="music/electronic music"/>
    <n v="196"/>
    <s v="$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s v="music/electronic music"/>
    <n v="114"/>
    <s v="$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s v="music/electronic music"/>
    <n v="200"/>
    <s v="$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s v="music/electronic music"/>
    <n v="293"/>
    <s v="$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n v="33"/>
    <b v="1"/>
    <s v="music/electronic music"/>
    <n v="156"/>
    <s v="$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s v="music/electronic music"/>
    <n v="106"/>
    <s v="$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s v="music/electronic music"/>
    <n v="101"/>
    <s v="$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s v="music/electronic music"/>
    <n v="123"/>
    <s v="$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s v="music/electronic music"/>
    <n v="102"/>
    <s v="$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s v="music/electronic music"/>
    <n v="101"/>
    <s v="$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s v="games/tabletop games"/>
    <n v="108"/>
    <s v="$37.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s v="games/tabletop games"/>
    <n v="163"/>
    <s v="$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s v="games/tabletop games"/>
    <n v="106"/>
    <s v="$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s v="games/tabletop games"/>
    <n v="243"/>
    <s v="$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s v="games/tabletop games"/>
    <n v="945"/>
    <s v="$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s v="games/tabletop games"/>
    <n v="108"/>
    <s v="$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s v="games/tabletop games"/>
    <n v="157"/>
    <s v="$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s v="games/tabletop games"/>
    <n v="1174"/>
    <s v="$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s v="games/tabletop games"/>
    <n v="171"/>
    <s v="$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s v="games/tabletop games"/>
    <n v="126"/>
    <s v="$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s v="games/tabletop games"/>
    <n v="1212"/>
    <s v="$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s v="games/tabletop games"/>
    <n v="496"/>
    <s v="$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s v="games/tabletop games"/>
    <n v="332"/>
    <s v="$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s v="games/tabletop games"/>
    <n v="1165"/>
    <s v="$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n v="147"/>
    <b v="1"/>
    <s v="games/tabletop games"/>
    <n v="153"/>
    <s v="$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s v="games/tabletop games"/>
    <n v="537"/>
    <s v="$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s v="games/tabletop games"/>
    <n v="353"/>
    <s v="$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n v="79"/>
    <b v="1"/>
    <s v="games/tabletop games"/>
    <n v="137"/>
    <s v="$69.5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s v="games/tabletop games"/>
    <n v="128"/>
    <s v="$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s v="games/tabletop games"/>
    <n v="271"/>
    <s v="$140.9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s v="games/tabletop games"/>
    <n v="806"/>
    <s v="$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n v="2525"/>
    <b v="1"/>
    <s v="games/tabletop games"/>
    <n v="1360"/>
    <s v="$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s v="games/tabletop games"/>
    <n v="930250"/>
    <s v="$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s v="games/tabletop games"/>
    <n v="377"/>
    <s v="$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s v="games/tabletop games"/>
    <n v="2647"/>
    <s v="$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s v="games/tabletop games"/>
    <n v="100"/>
    <s v="$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s v="games/tabletop games"/>
    <n v="104"/>
    <s v="$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s v="games/tabletop games"/>
    <n v="107"/>
    <s v="$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s v="games/tabletop games"/>
    <n v="169"/>
    <s v="$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s v="games/tabletop games"/>
    <n v="975"/>
    <s v="$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s v="games/tabletop games"/>
    <n v="134"/>
    <s v="$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s v="games/tabletop games"/>
    <n v="272"/>
    <s v="$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s v="games/tabletop games"/>
    <n v="113"/>
    <s v="$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s v="games/tabletop games"/>
    <n v="460"/>
    <s v="$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n v="271"/>
    <b v="1"/>
    <s v="games/tabletop games"/>
    <n v="287"/>
    <s v="$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s v="games/tabletop games"/>
    <n v="223"/>
    <s v="$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s v="games/tabletop games"/>
    <n v="636"/>
    <s v="$94.1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n v="205"/>
    <b v="1"/>
    <s v="games/tabletop games"/>
    <n v="147"/>
    <s v="$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s v="games/tabletop games"/>
    <n v="1867"/>
    <s v="$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s v="games/tabletop games"/>
    <n v="327"/>
    <s v="$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s v="games/tabletop games"/>
    <n v="780"/>
    <s v="$37.1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s v="games/tabletop games"/>
    <n v="154"/>
    <s v="$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s v="games/tabletop games"/>
    <n v="116"/>
    <s v="$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s v="games/tabletop games"/>
    <n v="180"/>
    <s v="$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s v="games/tabletop games"/>
    <n v="299"/>
    <s v="$35.12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s v="games/tabletop games"/>
    <n v="320"/>
    <s v="$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s v="games/tabletop games"/>
    <n v="381"/>
    <s v="$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s v="games/tabletop games"/>
    <n v="103"/>
    <s v="$148.0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s v="games/tabletop games"/>
    <n v="1802"/>
    <s v="$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s v="games/tabletop games"/>
    <n v="720"/>
    <s v="$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s v="games/tabletop games"/>
    <n v="283"/>
    <s v="$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s v="games/tabletop games"/>
    <n v="1357"/>
    <s v="$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s v="games/tabletop games"/>
    <n v="220"/>
    <s v="$37.4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s v="games/tabletop games"/>
    <n v="120"/>
    <s v="$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s v="games/tabletop games"/>
    <n v="408"/>
    <s v="$33.5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s v="games/tabletop games"/>
    <n v="106"/>
    <s v="$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s v="games/tabletop games"/>
    <n v="141"/>
    <s v="$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s v="games/tabletop games"/>
    <n v="271"/>
    <s v="$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s v="games/tabletop games"/>
    <n v="154"/>
    <s v="$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s v="games/tabletop games"/>
    <n v="404"/>
    <s v="$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s v="music/rock"/>
    <n v="185"/>
    <s v="$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s v="music/rock"/>
    <n v="185"/>
    <s v="$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s v="music/rock"/>
    <n v="101"/>
    <s v="$63.03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n v="59"/>
    <b v="1"/>
    <s v="music/rock"/>
    <n v="106"/>
    <s v="$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s v="music/rock"/>
    <n v="121"/>
    <s v="$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s v="music/rock"/>
    <n v="100"/>
    <s v="$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s v="music/rock"/>
    <n v="120"/>
    <s v="$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s v="music/rock"/>
    <n v="100"/>
    <s v="$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s v="music/rock"/>
    <n v="107"/>
    <s v="$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s v="music/rock"/>
    <n v="104"/>
    <s v="$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s v="music/rock"/>
    <n v="173"/>
    <s v="$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s v="music/rock"/>
    <n v="107"/>
    <s v="$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n v="27"/>
    <b v="1"/>
    <s v="music/rock"/>
    <n v="108"/>
    <s v="$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s v="music/rock"/>
    <n v="146"/>
    <s v="$65.2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s v="music/rock"/>
    <n v="125"/>
    <s v="$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s v="music/rock"/>
    <n v="149"/>
    <s v="$71.97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n v="19"/>
    <b v="1"/>
    <s v="music/rock"/>
    <n v="101"/>
    <s v="$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s v="music/rock"/>
    <n v="105"/>
    <s v="$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s v="music/rock"/>
    <n v="350"/>
    <s v="$75.04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s v="music/rock"/>
    <n v="101"/>
    <s v="$115.7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n v="211"/>
    <b v="1"/>
    <s v="music/indie rock"/>
    <n v="134"/>
    <s v="$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s v="music/indie rock"/>
    <n v="171"/>
    <s v="$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s v="music/indie rock"/>
    <n v="109"/>
    <s v="$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s v="music/indie rock"/>
    <n v="101"/>
    <s v="$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s v="music/indie rock"/>
    <n v="101"/>
    <s v="$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s v="music/indie rock"/>
    <n v="107"/>
    <s v="$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s v="music/indie rock"/>
    <n v="107"/>
    <s v="$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s v="music/indie rock"/>
    <n v="101"/>
    <s v="$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s v="music/indie rock"/>
    <n v="107"/>
    <s v="$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s v="music/indie rock"/>
    <n v="429"/>
    <s v="$64.8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s v="music/indie rock"/>
    <n v="104"/>
    <s v="$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s v="music/indie rock"/>
    <n v="108"/>
    <s v="$40.96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n v="157"/>
    <b v="1"/>
    <s v="music/indie rock"/>
    <n v="176"/>
    <s v="$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s v="music/indie rock"/>
    <n v="157"/>
    <s v="$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s v="music/indie rock"/>
    <n v="103"/>
    <s v="$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s v="music/indie rock"/>
    <n v="104"/>
    <s v="$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s v="music/indie rock"/>
    <n v="104"/>
    <s v="$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s v="music/indie rock"/>
    <n v="121"/>
    <s v="$37.1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s v="music/indie rock"/>
    <n v="108"/>
    <s v="$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s v="music/indie rock"/>
    <n v="109"/>
    <s v="$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s v="food/small batch"/>
    <n v="39"/>
    <s v="$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s v="food/small batch"/>
    <n v="3"/>
    <s v="$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s v="food/small batch"/>
    <n v="48"/>
    <s v="$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s v="food/small batch"/>
    <n v="21"/>
    <s v="$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s v="food/small batch"/>
    <n v="8"/>
    <s v="$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s v="food/small batch"/>
    <n v="1"/>
    <s v="$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s v="food/small batch"/>
    <n v="526"/>
    <s v="$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s v="food/small batch"/>
    <n v="254"/>
    <s v="$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s v="food/small batch"/>
    <n v="106"/>
    <s v="$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s v="food/small batch"/>
    <n v="102"/>
    <s v="$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s v="food/small batch"/>
    <n v="144"/>
    <s v="$40.8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s v="food/small batch"/>
    <n v="106"/>
    <s v="$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s v="food/small batch"/>
    <n v="212"/>
    <s v="$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s v="food/small batch"/>
    <n v="102"/>
    <s v="$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s v="food/small batch"/>
    <n v="102"/>
    <s v="$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s v="food/small batch"/>
    <n v="521"/>
    <s v="$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n v="179"/>
    <b v="1"/>
    <s v="food/small batch"/>
    <n v="111"/>
    <s v="$74.18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s v="food/small batch"/>
    <n v="101"/>
    <s v="$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s v="food/small batch"/>
    <n v="294"/>
    <s v="$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s v="food/small batch"/>
    <n v="106"/>
    <s v="$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s v="technology/web"/>
    <n v="3"/>
    <s v="$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s v="technology/web"/>
    <n v="0"/>
    <s v="$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s v="technology/web"/>
    <n v="0"/>
    <s v="$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s v="technology/web"/>
    <n v="2"/>
    <s v="$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s v="technology/web"/>
    <n v="0"/>
    <s v="$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n v="7"/>
    <b v="0"/>
    <s v="technology/web"/>
    <n v="1"/>
    <s v="$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s v="technology/web"/>
    <n v="0"/>
    <s v="$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s v="technology/web"/>
    <n v="1"/>
    <s v="$27.5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s v="technology/web"/>
    <n v="15"/>
    <s v="$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s v="technology/web"/>
    <n v="0"/>
    <s v="$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s v="technology/web"/>
    <n v="29"/>
    <s v="$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s v="technology/web"/>
    <n v="11"/>
    <s v="$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s v="technology/web"/>
    <n v="1"/>
    <s v="$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s v="technology/web"/>
    <n v="0"/>
    <s v="$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s v="technology/web"/>
    <n v="0"/>
    <s v="$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s v="technology/web"/>
    <n v="3"/>
    <s v="$3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n v="1"/>
    <b v="0"/>
    <s v="technology/web"/>
    <n v="0"/>
    <s v="$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s v="technology/web"/>
    <n v="0"/>
    <s v="$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s v="technology/web"/>
    <n v="11"/>
    <s v="$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s v="technology/web"/>
    <n v="0"/>
    <s v="$18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s v="technology/web"/>
    <n v="2"/>
    <s v="$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s v="technology/web"/>
    <n v="3"/>
    <s v="$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s v="technology/web"/>
    <n v="4"/>
    <s v="$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s v="technology/web"/>
    <n v="1"/>
    <s v="$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s v="technology/web"/>
    <n v="1"/>
    <s v="$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s v="technology/web"/>
    <n v="1"/>
    <s v="$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s v="technology/web"/>
    <n v="1"/>
    <s v="$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s v="technology/web"/>
    <n v="0"/>
    <s v="$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n v="1"/>
    <b v="0"/>
    <s v="technology/web"/>
    <n v="0"/>
    <s v="$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s v="technology/web"/>
    <n v="0"/>
    <s v="$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s v="technology/web"/>
    <n v="0"/>
    <s v="$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s v="technology/web"/>
    <n v="0"/>
    <s v="$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s v="food/food trucks"/>
    <n v="1"/>
    <s v="$22.33"/>
    <x v="7"/>
    <s v="food trucks"/>
    <x v="2401"/>
    <d v="2016-03-05T19:44:56"/>
  </r>
  <r>
    <n v="2402"/>
    <s v="Cupcake Truck Unite"/>
    <s v="Small town, delicious treats, and a mobile truck"/>
    <x v="14"/>
    <x v="401"/>
    <x v="2"/>
    <x v="0"/>
    <x v="0"/>
    <n v="1431533931"/>
    <n v="1428941931"/>
    <b v="0"/>
    <n v="1"/>
    <b v="0"/>
    <s v="food/food trucks"/>
    <n v="0"/>
    <s v="$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s v="food/food trucks"/>
    <n v="17"/>
    <s v="$16.8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s v="food/food trucks"/>
    <n v="23"/>
    <s v="$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s v="food/food trucks"/>
    <n v="41"/>
    <s v="$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s v="food/food trucks"/>
    <n v="25"/>
    <s v="$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s v="food/food trucks"/>
    <n v="0"/>
    <s v="$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s v="food/food trucks"/>
    <n v="2"/>
    <s v="$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s v="food/food trucks"/>
    <n v="1"/>
    <s v="$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s v="food/food trucks"/>
    <n v="1"/>
    <s v="$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s v="food/food trucks"/>
    <n v="3"/>
    <s v="$35.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s v="food/food trucks"/>
    <n v="1"/>
    <s v="$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s v="food/food trucks"/>
    <n v="0"/>
    <s v="$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x v="139"/>
    <x v="2"/>
    <x v="0"/>
    <x v="0"/>
    <n v="1427225644"/>
    <n v="1422045244"/>
    <b v="0"/>
    <n v="5"/>
    <b v="0"/>
    <s v="food/food trucks"/>
    <n v="0"/>
    <s v="$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s v="food/food trucks"/>
    <n v="15"/>
    <s v="$69.47"/>
    <x v="7"/>
    <s v="food trucks"/>
    <x v="2420"/>
    <d v="2014-11-10T01:41:35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n v="1"/>
    <b v="0"/>
    <s v="food/food trucks"/>
    <n v="0"/>
    <s v="$1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n v="1"/>
    <b v="0"/>
    <s v="food/food trucks"/>
    <n v="0"/>
    <s v="$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s v="food/food trucks"/>
    <n v="0"/>
    <s v="$8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n v="9"/>
    <b v="0"/>
    <s v="food/food trucks"/>
    <n v="1"/>
    <s v="$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s v="food/food trucks"/>
    <n v="0"/>
    <s v="$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n v="1"/>
    <b v="0"/>
    <s v="food/food trucks"/>
    <n v="0"/>
    <s v="$1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n v="1"/>
    <b v="0"/>
    <s v="food/food trucks"/>
    <n v="0"/>
    <s v="$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s v="food/food trucks"/>
    <n v="1"/>
    <s v="$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s v="food/food trucks"/>
    <n v="1"/>
    <s v="$10.5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n v="2"/>
    <b v="0"/>
    <s v="food/food trucks"/>
    <n v="0"/>
    <s v="$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s v="food/food trucks"/>
    <n v="0"/>
    <s v="$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s v="food/food trucks"/>
    <n v="0"/>
    <s v="$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s v="food/food trucks"/>
    <n v="0"/>
    <s v="$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s v="food/food trucks"/>
    <n v="0"/>
    <s v="$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s v="food/food trucks"/>
    <n v="0"/>
    <s v="$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n v="2"/>
    <b v="0"/>
    <s v="food/food trucks"/>
    <n v="0"/>
    <s v="$5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n v="109"/>
    <b v="1"/>
    <s v="food/small batch"/>
    <n v="108"/>
    <s v="$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s v="food/small batch"/>
    <n v="126"/>
    <s v="$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s v="food/small batch"/>
    <n v="203"/>
    <s v="$130.2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s v="food/small batch"/>
    <n v="109"/>
    <s v="$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s v="food/small batch"/>
    <n v="173"/>
    <s v="$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s v="food/small batch"/>
    <n v="168"/>
    <s v="$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s v="food/small batch"/>
    <n v="427"/>
    <s v="$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s v="food/small batch"/>
    <n v="108"/>
    <s v="$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s v="food/small batch"/>
    <n v="108"/>
    <s v="$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s v="food/small batch"/>
    <n v="102"/>
    <s v="$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s v="food/small batch"/>
    <n v="115"/>
    <s v="$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s v="food/small batch"/>
    <n v="134"/>
    <s v="$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s v="food/small batch"/>
    <n v="155"/>
    <s v="$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s v="food/small batch"/>
    <n v="101"/>
    <s v="$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s v="food/small batch"/>
    <n v="182"/>
    <s v="$34.1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s v="food/small batch"/>
    <n v="181"/>
    <s v="$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s v="food/small batch"/>
    <n v="102"/>
    <s v="$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s v="food/small batch"/>
    <n v="110"/>
    <s v="$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s v="food/small batch"/>
    <n v="102"/>
    <s v="$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s v="food/small batch"/>
    <n v="101"/>
    <s v="$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s v="music/indie rock"/>
    <n v="104"/>
    <s v="$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s v="music/indie rock"/>
    <n v="111"/>
    <s v="$28.88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n v="75"/>
    <b v="1"/>
    <s v="music/indie rock"/>
    <n v="116"/>
    <s v="$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s v="music/indie rock"/>
    <n v="111"/>
    <s v="$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s v="music/indie rock"/>
    <n v="180"/>
    <s v="$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s v="music/indie rock"/>
    <n v="100"/>
    <s v="$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s v="music/indie rock"/>
    <n v="119"/>
    <s v="$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s v="music/indie rock"/>
    <n v="107"/>
    <s v="$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s v="music/indie rock"/>
    <n v="114"/>
    <s v="$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s v="music/indie rock"/>
    <n v="103"/>
    <s v="$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s v="music/indie rock"/>
    <n v="128"/>
    <s v="$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s v="music/indie rock"/>
    <n v="136"/>
    <s v="$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s v="music/indie rock"/>
    <n v="100"/>
    <s v="$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s v="music/indie rock"/>
    <n v="100"/>
    <s v="$131.5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s v="music/indie rock"/>
    <n v="105"/>
    <s v="$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s v="music/indie rock"/>
    <n v="105"/>
    <s v="$61.1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n v="41"/>
    <b v="1"/>
    <s v="music/indie rock"/>
    <n v="171"/>
    <s v="$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s v="music/indie rock"/>
    <n v="128"/>
    <s v="$129.1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s v="music/indie rock"/>
    <n v="133"/>
    <s v="$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s v="music/indie rock"/>
    <n v="100"/>
    <s v="$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s v="music/indie rock"/>
    <n v="113"/>
    <s v="$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s v="music/indie rock"/>
    <n v="100"/>
    <s v="$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s v="music/indie rock"/>
    <n v="114"/>
    <s v="$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s v="music/indie rock"/>
    <n v="119"/>
    <s v="$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s v="music/indie rock"/>
    <n v="103"/>
    <s v="$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s v="music/indie rock"/>
    <n v="266"/>
    <s v="$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s v="music/indie rock"/>
    <n v="100"/>
    <s v="$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s v="music/indie rock"/>
    <n v="107"/>
    <s v="$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s v="music/indie rock"/>
    <n v="134"/>
    <s v="$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s v="music/indie rock"/>
    <n v="121"/>
    <s v="$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s v="music/indie rock"/>
    <n v="103"/>
    <s v="$51.6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n v="27"/>
    <b v="1"/>
    <s v="music/indie rock"/>
    <n v="125"/>
    <s v="$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s v="music/indie rock"/>
    <n v="129"/>
    <s v="$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s v="music/indie rock"/>
    <n v="101"/>
    <s v="$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s v="music/indie rock"/>
    <n v="128"/>
    <s v="$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n v="10"/>
    <b v="1"/>
    <s v="music/indie rock"/>
    <n v="100"/>
    <s v="$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s v="music/indie rock"/>
    <n v="113"/>
    <s v="$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s v="music/indie rock"/>
    <n v="106"/>
    <s v="$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s v="music/indie rock"/>
    <n v="203"/>
    <s v="$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s v="music/indie rock"/>
    <n v="113"/>
    <s v="$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s v="food/restaurants"/>
    <n v="3"/>
    <s v="$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s v="food/restaurants"/>
    <n v="0"/>
    <s v="$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s v="food/restaurants"/>
    <n v="1"/>
    <s v="$15"/>
    <x v="7"/>
    <s v="restaurants"/>
    <x v="2506"/>
    <d v="2015-10-03T21:00:00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s v="food/restaurants"/>
    <n v="1"/>
    <s v="$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s v="food/restaurants"/>
    <n v="0"/>
    <s v="$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s v="food/restaurants"/>
    <n v="2"/>
    <s v="$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s v="food/restaurants"/>
    <n v="19"/>
    <s v="$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s v="food/restaurants"/>
    <n v="10"/>
    <s v="$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s v="food/restaurants"/>
    <n v="0"/>
    <s v="$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s v="music/classical music"/>
    <n v="109"/>
    <s v="$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s v="music/classical music"/>
    <n v="100"/>
    <s v="$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s v="music/classical music"/>
    <n v="156"/>
    <s v="$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s v="music/classical music"/>
    <n v="102"/>
    <s v="$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s v="music/classical music"/>
    <n v="100"/>
    <s v="$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s v="music/classical music"/>
    <n v="113"/>
    <s v="$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s v="music/classical music"/>
    <n v="102"/>
    <s v="$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s v="music/classical music"/>
    <n v="107"/>
    <s v="$52.96"/>
    <x v="4"/>
    <s v="classical music"/>
    <x v="2528"/>
    <d v="2015-08-20T11:00:00"/>
  </r>
  <r>
    <n v="2529"/>
    <s v="UrbanArias is DC's Contemporary Opera Company"/>
    <s v="Opera. Short. New."/>
    <x v="12"/>
    <x v="1736"/>
    <x v="0"/>
    <x v="0"/>
    <x v="0"/>
    <n v="1332636975"/>
    <n v="1328752575"/>
    <b v="0"/>
    <n v="76"/>
    <b v="1"/>
    <s v="music/classical music"/>
    <n v="104"/>
    <s v="$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s v="music/classical music"/>
    <n v="100"/>
    <s v="$135.4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s v="music/classical music"/>
    <n v="100"/>
    <s v="$74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s v="music/classical music"/>
    <n v="126"/>
    <s v="$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s v="music/classical music"/>
    <n v="111"/>
    <s v="$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s v="music/classical music"/>
    <n v="105"/>
    <s v="$150"/>
    <x v="4"/>
    <s v="classical music"/>
    <x v="2534"/>
    <d v="2010-01-01T06:00:00"/>
  </r>
  <r>
    <n v="2535"/>
    <s v="Mark Hayes Requiem Recording"/>
    <s v="Mark Hayes: Requiem Recording"/>
    <x v="22"/>
    <x v="1741"/>
    <x v="0"/>
    <x v="0"/>
    <x v="0"/>
    <n v="1417463945"/>
    <n v="1414781945"/>
    <b v="0"/>
    <n v="78"/>
    <b v="1"/>
    <s v="music/classical music"/>
    <n v="104"/>
    <s v="$266.0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s v="music/classical music"/>
    <n v="116"/>
    <s v="$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s v="music/classical music"/>
    <n v="110"/>
    <s v="$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s v="music/classical music"/>
    <n v="113"/>
    <s v="$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s v="music/classical music"/>
    <n v="100"/>
    <s v="$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s v="music/classical music"/>
    <n v="103"/>
    <s v="$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s v="music/classical music"/>
    <n v="107"/>
    <s v="$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s v="music/classical music"/>
    <n v="104"/>
    <s v="$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s v="music/classical music"/>
    <n v="156"/>
    <s v="$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s v="music/classical music"/>
    <n v="101"/>
    <s v="$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s v="music/classical music"/>
    <n v="195"/>
    <s v="$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s v="music/classical music"/>
    <n v="112"/>
    <s v="$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s v="music/classical music"/>
    <n v="120"/>
    <s v="$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s v="music/classical music"/>
    <n v="102"/>
    <s v="$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s v="music/classical music"/>
    <n v="103"/>
    <s v="$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s v="music/classical music"/>
    <n v="101"/>
    <s v="$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s v="music/classical music"/>
    <n v="103"/>
    <s v="$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s v="music/classical music"/>
    <n v="107"/>
    <s v="$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s v="music/classical music"/>
    <n v="156"/>
    <s v="$38.8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s v="music/classical music"/>
    <n v="123"/>
    <s v="$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s v="music/classical music"/>
    <n v="107"/>
    <s v="$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s v="music/classical music"/>
    <n v="106"/>
    <s v="$23.12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n v="36"/>
    <b v="1"/>
    <s v="music/classical music"/>
    <n v="118"/>
    <s v="$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s v="music/classical music"/>
    <n v="109"/>
    <s v="$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s v="music/classical music"/>
    <n v="111"/>
    <s v="$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s v="music/classical music"/>
    <n v="100"/>
    <s v="$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s v="food/food trucks"/>
    <n v="1"/>
    <s v="$25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s v="food/food trucks"/>
    <n v="1"/>
    <s v="$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s v="food/food trucks"/>
    <n v="0"/>
    <s v="$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s v="food/food trucks"/>
    <n v="1"/>
    <s v="$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s v="food/food trucks"/>
    <n v="2"/>
    <s v="$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s v="food/food trucks"/>
    <n v="1"/>
    <s v="$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s v="food/food trucks"/>
    <n v="0"/>
    <s v="$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s v="food/food trucks"/>
    <n v="0"/>
    <s v="$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s v="food/food trucks"/>
    <n v="1"/>
    <s v="$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s v="food/food trucks"/>
    <n v="11"/>
    <s v="$48.18"/>
    <x v="7"/>
    <s v="food trucks"/>
    <x v="2581"/>
    <d v="2015-11-16T16:04:58"/>
  </r>
  <r>
    <n v="2582"/>
    <s v="Drunken Wings"/>
    <s v="The place where chicken meets liquor for the first time!"/>
    <x v="161"/>
    <x v="116"/>
    <x v="2"/>
    <x v="0"/>
    <x v="0"/>
    <n v="1477784634"/>
    <n v="1475192634"/>
    <b v="0"/>
    <n v="1"/>
    <b v="0"/>
    <s v="food/food trucks"/>
    <n v="0"/>
    <s v="$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s v="food/food trucks"/>
    <n v="1"/>
    <s v="$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s v="food/food trucks"/>
    <n v="0"/>
    <s v="$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s v="food/food trucks"/>
    <n v="0"/>
    <s v="$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s v="food/food trucks"/>
    <n v="2"/>
    <s v="$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s v="food/food trucks"/>
    <n v="4"/>
    <s v="$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s v="food/food trucks"/>
    <n v="0"/>
    <s v="$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s v="food/food trucks"/>
    <n v="2"/>
    <s v="$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s v="food/food trucks"/>
    <n v="0"/>
    <s v="$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s v="food/food trucks"/>
    <n v="0"/>
    <s v="$1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n v="19"/>
    <b v="0"/>
    <s v="food/food trucks"/>
    <n v="12"/>
    <s v="$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s v="food/food trucks"/>
    <n v="24"/>
    <s v="$305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s v="food/food trucks"/>
    <n v="6"/>
    <s v="$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s v="food/food trucks"/>
    <n v="39"/>
    <s v="$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s v="food/food trucks"/>
    <n v="1"/>
    <s v="$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s v="food/food trucks"/>
    <n v="7"/>
    <s v="$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s v="technology/space exploration"/>
    <n v="661"/>
    <s v="$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s v="technology/space exploration"/>
    <n v="326"/>
    <s v="$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n v="50"/>
    <b v="1"/>
    <s v="technology/space exploration"/>
    <n v="101"/>
    <s v="$35.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s v="technology/space exploration"/>
    <n v="104"/>
    <s v="$64.9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s v="technology/space exploration"/>
    <n v="107"/>
    <s v="$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s v="technology/space exploration"/>
    <n v="110"/>
    <s v="$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s v="technology/space exploration"/>
    <n v="408"/>
    <s v="$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s v="technology/space exploration"/>
    <n v="224"/>
    <s v="$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s v="technology/space exploration"/>
    <n v="304"/>
    <s v="$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s v="technology/space exploration"/>
    <n v="141"/>
    <s v="$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s v="technology/space exploration"/>
    <n v="2791"/>
    <s v="$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s v="technology/space exploration"/>
    <n v="172"/>
    <s v="$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s v="technology/space exploration"/>
    <n v="101"/>
    <s v="$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s v="technology/space exploration"/>
    <n v="102"/>
    <s v="$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s v="technology/space exploration"/>
    <n v="170"/>
    <s v="$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s v="technology/space exploration"/>
    <n v="115"/>
    <s v="$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s v="technology/space exploration"/>
    <n v="878"/>
    <s v="$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n v="77"/>
    <b v="1"/>
    <s v="technology/space exploration"/>
    <n v="105"/>
    <s v="$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s v="technology/space exploration"/>
    <n v="188"/>
    <s v="$35.5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s v="technology/space exploration"/>
    <n v="144"/>
    <s v="$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s v="technology/space exploration"/>
    <n v="146"/>
    <s v="$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s v="technology/space exploration"/>
    <n v="131"/>
    <s v="$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s v="technology/space exploration"/>
    <n v="114"/>
    <s v="$36.7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s v="technology/space exploration"/>
    <n v="1379"/>
    <s v="$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s v="technology/space exploration"/>
    <n v="956"/>
    <s v="$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s v="technology/space exploration"/>
    <n v="112"/>
    <s v="$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s v="technology/space exploration"/>
    <n v="647"/>
    <s v="$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s v="technology/space exploration"/>
    <n v="110"/>
    <s v="$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s v="technology/space exploration"/>
    <n v="128"/>
    <s v="$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s v="technology/space exploration"/>
    <n v="158"/>
    <s v="$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s v="technology/space exploration"/>
    <n v="115"/>
    <s v="$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s v="technology/space exploration"/>
    <n v="137"/>
    <s v="$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s v="technology/space exploration"/>
    <n v="355"/>
    <s v="$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s v="technology/space exploration"/>
    <n v="106"/>
    <s v="$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s v="technology/space exploration"/>
    <n v="100"/>
    <s v="$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s v="technology/space exploration"/>
    <n v="187"/>
    <s v="$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n v="26"/>
    <b v="1"/>
    <s v="technology/space exploration"/>
    <n v="166"/>
    <s v="$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s v="technology/space exploration"/>
    <n v="102"/>
    <s v="$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s v="technology/space exploration"/>
    <n v="164"/>
    <s v="$10.0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s v="technology/space exploration"/>
    <n v="106"/>
    <s v="$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n v="1"/>
    <b v="0"/>
    <s v="technology/space exploration"/>
    <n v="1"/>
    <s v="$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s v="technology/space exploration"/>
    <n v="34"/>
    <s v="$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s v="technology/space exploration"/>
    <n v="2"/>
    <s v="$39.4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s v="technology/space exploration"/>
    <n v="11"/>
    <s v="$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s v="technology/space exploration"/>
    <n v="8"/>
    <s v="$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s v="technology/space exploration"/>
    <n v="1"/>
    <s v="$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s v="technology/space exploration"/>
    <n v="1"/>
    <s v="$17.67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n v="3"/>
    <b v="0"/>
    <s v="technology/space exploration"/>
    <n v="0"/>
    <s v="$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s v="technology/space exploration"/>
    <n v="1"/>
    <s v="$71.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s v="technology/space exploration"/>
    <n v="2"/>
    <s v="$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s v="technology/space exploration"/>
    <n v="1"/>
    <s v="$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s v="technology/space exploration"/>
    <n v="12"/>
    <s v="$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s v="technology/space exploration"/>
    <n v="0"/>
    <s v="$8.5"/>
    <x v="2"/>
    <s v="space exploration"/>
    <x v="2654"/>
    <d v="2015-04-21T13:25:26"/>
  </r>
  <r>
    <n v="2655"/>
    <s v="Balloons (Canceled)"/>
    <s v="Thank you for your support!"/>
    <x v="36"/>
    <x v="1815"/>
    <x v="1"/>
    <x v="0"/>
    <x v="0"/>
    <n v="1455048000"/>
    <n v="1452631647"/>
    <b v="0"/>
    <n v="43"/>
    <b v="0"/>
    <s v="technology/space exploration"/>
    <n v="21"/>
    <s v="$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n v="152"/>
    <b v="0"/>
    <s v="technology/space exploration"/>
    <n v="11"/>
    <s v="$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s v="technology/space exploration"/>
    <n v="19"/>
    <s v="$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s v="technology/space exploration"/>
    <n v="0"/>
    <s v="$22.75"/>
    <x v="2"/>
    <s v="space exploration"/>
    <x v="2658"/>
    <d v="2016-07-30T21:13:14"/>
  </r>
  <r>
    <n v="2659"/>
    <s v="test (Canceled)"/>
    <s v="test"/>
    <x v="197"/>
    <x v="1819"/>
    <x v="1"/>
    <x v="0"/>
    <x v="0"/>
    <n v="1429321210"/>
    <n v="1426729210"/>
    <b v="0"/>
    <n v="10"/>
    <b v="0"/>
    <s v="technology/space exploration"/>
    <n v="3"/>
    <s v="$133.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s v="technology/space exploration"/>
    <n v="0"/>
    <s v="$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s v="technology/makerspaces"/>
    <n v="103"/>
    <s v="$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s v="technology/makerspaces"/>
    <n v="107"/>
    <s v="$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s v="technology/makerspaces"/>
    <n v="105"/>
    <s v="$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s v="technology/makerspaces"/>
    <n v="103"/>
    <s v="$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s v="technology/makerspaces"/>
    <n v="123"/>
    <s v="$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s v="technology/makerspaces"/>
    <n v="159"/>
    <s v="$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s v="technology/makerspaces"/>
    <n v="111"/>
    <s v="$92.22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n v="28"/>
    <b v="1"/>
    <s v="technology/makerspaces"/>
    <n v="171"/>
    <s v="$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s v="technology/makerspaces"/>
    <n v="125"/>
    <s v="$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s v="technology/makerspaces"/>
    <n v="6"/>
    <s v="$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s v="technology/makerspaces"/>
    <n v="11"/>
    <s v="$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s v="technology/makerspaces"/>
    <n v="33"/>
    <s v="$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s v="technology/makerspaces"/>
    <n v="28"/>
    <s v="$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s v="technology/makerspaces"/>
    <n v="63"/>
    <s v="$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s v="technology/makerspaces"/>
    <n v="8"/>
    <s v="$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s v="technology/makerspaces"/>
    <n v="50"/>
    <s v="$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s v="technology/makerspaces"/>
    <n v="18"/>
    <s v="$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s v="technology/makerspaces"/>
    <n v="0"/>
    <s v="$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s v="technology/makerspaces"/>
    <n v="0"/>
    <s v="$44"/>
    <x v="2"/>
    <s v="makerspaces"/>
    <x v="2679"/>
    <d v="2015-02-28T00:01:34"/>
  </r>
  <r>
    <n v="2680"/>
    <s v="iHeart Pillow"/>
    <s v="iHeartPillow, Connecting loved ones"/>
    <x v="261"/>
    <x v="1836"/>
    <x v="2"/>
    <x v="3"/>
    <x v="3"/>
    <n v="1459915491"/>
    <n v="1457327091"/>
    <b v="0"/>
    <n v="4"/>
    <b v="0"/>
    <s v="technology/makerspaces"/>
    <n v="1"/>
    <s v="$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s v="food/food trucks"/>
    <n v="1"/>
    <s v="$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s v="food/food trucks"/>
    <n v="28"/>
    <s v="$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s v="food/food trucks"/>
    <n v="0"/>
    <s v="$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s v="food/food trucks"/>
    <n v="1"/>
    <s v="$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s v="food/food trucks"/>
    <n v="0"/>
    <s v="$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n v="14"/>
    <b v="0"/>
    <s v="food/food trucks"/>
    <n v="0"/>
    <s v="$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s v="food/food trucks"/>
    <n v="0"/>
    <s v="$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s v="food/food trucks"/>
    <n v="11"/>
    <s v="$72.76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n v="2"/>
    <b v="0"/>
    <s v="food/food trucks"/>
    <n v="0"/>
    <s v="$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s v="food/food trucks"/>
    <n v="1"/>
    <s v="$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s v="food/food trucks"/>
    <n v="1"/>
    <s v="$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s v="food/food trucks"/>
    <n v="0"/>
    <s v="$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s v="food/food trucks"/>
    <n v="0"/>
    <s v="$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s v="food/food trucks"/>
    <n v="6"/>
    <s v="$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s v="food/food trucks"/>
    <n v="26"/>
    <s v="$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s v="food/food trucks"/>
    <n v="0"/>
    <s v="$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s v="food/food trucks"/>
    <n v="1"/>
    <s v="$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s v="theater/spaces"/>
    <n v="46"/>
    <s v="$34.1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s v="theater/spaces"/>
    <n v="34"/>
    <s v="$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n v="45"/>
    <b v="0"/>
    <s v="theater/spaces"/>
    <n v="104"/>
    <s v="$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s v="theater/spaces"/>
    <n v="6"/>
    <s v="$163.57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n v="8"/>
    <b v="0"/>
    <s v="theater/spaces"/>
    <n v="11"/>
    <s v="$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s v="theater/spaces"/>
    <n v="112"/>
    <s v="$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s v="theater/spaces"/>
    <n v="351"/>
    <s v="$71.24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s v="theater/spaces"/>
    <n v="233"/>
    <s v="$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s v="theater/spaces"/>
    <n v="102"/>
    <s v="$164.94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s v="theater/spaces"/>
    <n v="154"/>
    <s v="$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s v="theater/spaces"/>
    <n v="101"/>
    <s v="$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s v="theater/spaces"/>
    <n v="131"/>
    <s v="$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s v="theater/spaces"/>
    <n v="102"/>
    <s v="$108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n v="305"/>
    <b v="1"/>
    <s v="theater/spaces"/>
    <n v="116"/>
    <s v="$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s v="theater/spaces"/>
    <n v="265"/>
    <s v="$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s v="theater/spaces"/>
    <n v="120"/>
    <s v="$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s v="theater/spaces"/>
    <n v="120"/>
    <s v="$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s v="theater/spaces"/>
    <n v="104"/>
    <s v="$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s v="theater/spaces"/>
    <n v="109"/>
    <s v="$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s v="theater/spaces"/>
    <n v="118"/>
    <s v="$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s v="technology/hardware"/>
    <n v="1462"/>
    <s v="$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s v="technology/hardware"/>
    <n v="253"/>
    <s v="$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s v="technology/hardware"/>
    <n v="140"/>
    <s v="$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s v="technology/hardware"/>
    <n v="297"/>
    <s v="$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s v="technology/hardware"/>
    <n v="145"/>
    <s v="$511.65"/>
    <x v="2"/>
    <s v="hardware"/>
    <x v="2725"/>
    <d v="2017-03-01T17:52:15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n v="404"/>
    <b v="1"/>
    <s v="technology/hardware"/>
    <n v="106"/>
    <s v="$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s v="technology/hardware"/>
    <n v="493"/>
    <s v="$69.76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n v="392"/>
    <b v="1"/>
    <s v="technology/hardware"/>
    <n v="202"/>
    <s v="$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n v="23"/>
    <b v="1"/>
    <s v="technology/hardware"/>
    <n v="104"/>
    <s v="$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s v="technology/hardware"/>
    <n v="170"/>
    <s v="$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s v="technology/hardware"/>
    <n v="104"/>
    <s v="$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s v="technology/hardware"/>
    <n v="118"/>
    <s v="$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s v="technology/hardware"/>
    <n v="108"/>
    <s v="$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s v="technology/hardware"/>
    <n v="2260300"/>
    <s v="$138.6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s v="technology/hardware"/>
    <n v="978"/>
    <s v="$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s v="technology/hardware"/>
    <n v="123"/>
    <s v="$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s v="technology/hardware"/>
    <n v="246"/>
    <s v="$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s v="technology/hardware"/>
    <n v="148"/>
    <s v="$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s v="technology/hardware"/>
    <n v="384"/>
    <s v="$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s v="technology/hardware"/>
    <n v="103"/>
    <s v="$18.24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n v="4"/>
    <b v="0"/>
    <s v="publishing/children's books"/>
    <n v="0"/>
    <s v="$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s v="publishing/children's books"/>
    <n v="29"/>
    <s v="$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s v="publishing/children's books"/>
    <n v="5"/>
    <s v="$37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s v="publishing/children's books"/>
    <n v="22"/>
    <s v="$35.7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s v="publishing/children's books"/>
    <n v="27"/>
    <s v="$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s v="publishing/children's books"/>
    <n v="28"/>
    <s v="$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s v="publishing/children's books"/>
    <n v="1"/>
    <s v="$13.25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n v="2"/>
    <b v="0"/>
    <s v="publishing/children's books"/>
    <n v="1"/>
    <s v="$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s v="publishing/children's books"/>
    <n v="11"/>
    <s v="$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s v="publishing/children's books"/>
    <n v="19"/>
    <s v="$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s v="publishing/children's books"/>
    <n v="52"/>
    <s v="$17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s v="publishing/children's books"/>
    <n v="10"/>
    <s v="$31.76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x v="0"/>
    <x v="0"/>
    <n v="1470498332"/>
    <n v="1469202332"/>
    <b v="0"/>
    <n v="2"/>
    <b v="0"/>
    <s v="publishing/children's books"/>
    <n v="1"/>
    <s v="$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s v="publishing/children's books"/>
    <n v="12"/>
    <s v="$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s v="publishing/children's books"/>
    <n v="11"/>
    <s v="$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n v="4"/>
    <b v="0"/>
    <s v="publishing/children's books"/>
    <n v="1"/>
    <s v="$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s v="publishing/children's books"/>
    <n v="1"/>
    <s v="$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n v="3"/>
    <b v="0"/>
    <s v="publishing/children's books"/>
    <n v="0"/>
    <s v="$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s v="publishing/children's books"/>
    <n v="1"/>
    <s v="$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s v="publishing/children's books"/>
    <n v="2"/>
    <s v="$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s v="publishing/children's books"/>
    <n v="1"/>
    <s v="$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s v="publishing/children's books"/>
    <n v="14"/>
    <s v="$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s v="publishing/children's books"/>
    <n v="0"/>
    <s v="$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s v="publishing/children's books"/>
    <n v="10"/>
    <s v="$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s v="publishing/children's books"/>
    <n v="0"/>
    <s v="$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s v="publishing/children's books"/>
    <n v="14"/>
    <s v="$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s v="publishing/children's books"/>
    <n v="3"/>
    <s v="$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s v="publishing/children's books"/>
    <n v="8"/>
    <s v="$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s v="publishing/children's books"/>
    <n v="0"/>
    <s v="$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s v="publishing/children's books"/>
    <n v="26"/>
    <s v="$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s v="publishing/children's books"/>
    <n v="2"/>
    <s v="$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s v="theater/plays"/>
    <n v="105"/>
    <s v="$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s v="theater/plays"/>
    <n v="120"/>
    <s v="$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s v="theater/plays"/>
    <n v="115"/>
    <s v="$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s v="theater/plays"/>
    <n v="119"/>
    <s v="$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s v="theater/plays"/>
    <n v="105"/>
    <s v="$36.86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n v="74"/>
    <b v="1"/>
    <s v="theater/plays"/>
    <n v="118"/>
    <s v="$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s v="theater/plays"/>
    <n v="120"/>
    <s v="$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n v="20"/>
    <b v="1"/>
    <s v="theater/plays"/>
    <n v="103"/>
    <s v="$102.5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n v="24"/>
    <b v="1"/>
    <s v="theater/plays"/>
    <n v="101"/>
    <s v="$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s v="theater/plays"/>
    <n v="105"/>
    <s v="$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s v="theater/plays"/>
    <n v="103"/>
    <s v="$73.2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s v="theater/plays"/>
    <n v="108"/>
    <s v="$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s v="theater/plays"/>
    <n v="111"/>
    <s v="$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s v="theater/plays"/>
    <n v="150"/>
    <s v="$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s v="theater/plays"/>
    <n v="104"/>
    <s v="$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s v="theater/plays"/>
    <n v="116"/>
    <s v="$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s v="theater/plays"/>
    <n v="103"/>
    <s v="$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s v="theater/plays"/>
    <n v="101"/>
    <s v="$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s v="theater/plays"/>
    <n v="117"/>
    <s v="$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s v="theater/plays"/>
    <n v="133"/>
    <s v="$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s v="theater/plays"/>
    <n v="133"/>
    <s v="$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s v="theater/plays"/>
    <n v="102"/>
    <s v="$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s v="theater/plays"/>
    <n v="128"/>
    <s v="$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s v="theater/plays"/>
    <n v="115"/>
    <s v="$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s v="theater/plays"/>
    <n v="110"/>
    <s v="$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s v="theater/plays"/>
    <n v="112"/>
    <s v="$44.25"/>
    <x v="1"/>
    <s v="plays"/>
    <x v="2806"/>
    <d v="2015-08-05T11:00:00"/>
  </r>
  <r>
    <n v="2807"/>
    <s v="The Commission Theatre Co."/>
    <s v="Bringing Shakespeare back to the Playwrights"/>
    <x v="10"/>
    <x v="540"/>
    <x v="0"/>
    <x v="0"/>
    <x v="0"/>
    <n v="1435611438"/>
    <n v="1433019438"/>
    <b v="0"/>
    <n v="93"/>
    <b v="1"/>
    <s v="theater/plays"/>
    <n v="126"/>
    <s v="$67.7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s v="theater/plays"/>
    <n v="100"/>
    <s v="$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s v="theater/plays"/>
    <n v="102"/>
    <s v="$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s v="theater/plays"/>
    <n v="108"/>
    <s v="$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s v="theater/plays"/>
    <n v="100"/>
    <s v="$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s v="theater/plays"/>
    <n v="113"/>
    <s v="$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s v="theater/plays"/>
    <n v="128"/>
    <s v="$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s v="theater/plays"/>
    <n v="108"/>
    <s v="$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s v="theater/plays"/>
    <n v="242"/>
    <s v="$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s v="theater/plays"/>
    <n v="142"/>
    <s v="$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s v="theater/plays"/>
    <n v="130"/>
    <s v="$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s v="theater/plays"/>
    <n v="106"/>
    <s v="$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s v="theater/plays"/>
    <n v="105"/>
    <s v="$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s v="theater/plays"/>
    <n v="136"/>
    <s v="$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s v="theater/plays"/>
    <n v="100"/>
    <s v="$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s v="theater/plays"/>
    <n v="100"/>
    <s v="$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s v="theater/plays"/>
    <n v="124"/>
    <s v="$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s v="theater/plays"/>
    <n v="117"/>
    <s v="$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s v="theater/plays"/>
    <n v="103"/>
    <s v="$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s v="theater/plays"/>
    <n v="108"/>
    <s v="$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s v="theater/plays"/>
    <n v="120"/>
    <s v="$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s v="theater/plays"/>
    <n v="100"/>
    <s v="$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s v="theater/plays"/>
    <n v="107"/>
    <s v="$35.04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s v="theater/plays"/>
    <n v="100"/>
    <s v="$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s v="theater/plays"/>
    <n v="111"/>
    <s v="$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s v="theater/plays"/>
    <n v="115"/>
    <s v="$30.19"/>
    <x v="1"/>
    <s v="plays"/>
    <x v="2832"/>
    <d v="2014-11-23T22:00:00"/>
  </r>
  <r>
    <n v="2833"/>
    <s v="Star Man Rocket Man"/>
    <s v="A new play about exploring outer space"/>
    <x v="200"/>
    <x v="1920"/>
    <x v="0"/>
    <x v="0"/>
    <x v="0"/>
    <n v="1444528800"/>
    <n v="1442804633"/>
    <b v="0"/>
    <n v="35"/>
    <b v="1"/>
    <s v="theater/plays"/>
    <n v="108"/>
    <s v="$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s v="theater/plays"/>
    <n v="170"/>
    <s v="$64.7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s v="theater/plays"/>
    <n v="187"/>
    <s v="$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s v="theater/plays"/>
    <n v="108"/>
    <s v="$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s v="theater/plays"/>
    <n v="100"/>
    <s v="$40.4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s v="theater/plays"/>
    <n v="120"/>
    <s v="$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s v="theater/plays"/>
    <n v="111"/>
    <s v="$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s v="theater/plays"/>
    <n v="104"/>
    <s v="$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s v="theater/plays"/>
    <n v="1"/>
    <s v="$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s v="theater/plays"/>
    <n v="5"/>
    <s v="$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s v="theater/plays"/>
    <n v="32"/>
    <s v="$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s v="theater/plays"/>
    <n v="0"/>
    <s v="$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s v="theater/plays"/>
    <n v="1"/>
    <s v="$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s v="theater/plays"/>
    <n v="4"/>
    <s v="$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s v="theater/plays"/>
    <n v="2"/>
    <s v="$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s v="theater/plays"/>
    <n v="42"/>
    <s v="$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s v="theater/plays"/>
    <n v="50"/>
    <s v="$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s v="theater/plays"/>
    <n v="5"/>
    <s v="$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s v="theater/plays"/>
    <n v="20"/>
    <s v="$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s v="theater/plays"/>
    <n v="2"/>
    <s v="$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s v="theater/plays"/>
    <n v="7"/>
    <s v="$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s v="theater/plays"/>
    <n v="32"/>
    <s v="$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s v="theater/plays"/>
    <n v="0"/>
    <s v="$18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s v="theater/plays"/>
    <n v="0"/>
    <s v="$20"/>
    <x v="1"/>
    <s v="plays"/>
    <x v="2863"/>
    <d v="2014-09-09T16:12:03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n v="3"/>
    <b v="0"/>
    <s v="theater/plays"/>
    <n v="2"/>
    <s v="$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s v="theater/plays"/>
    <n v="1"/>
    <s v="$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s v="theater/plays"/>
    <n v="20"/>
    <s v="$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s v="theater/plays"/>
    <n v="42"/>
    <s v="$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s v="theater/plays"/>
    <n v="1"/>
    <s v="$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s v="theater/plays"/>
    <n v="15"/>
    <s v="$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s v="theater/plays"/>
    <n v="5"/>
    <s v="$35.92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s v="theater/plays"/>
    <n v="38"/>
    <s v="$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s v="theater/plays"/>
    <n v="5"/>
    <s v="$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s v="theater/plays"/>
    <n v="0"/>
    <s v="$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s v="theater/plays"/>
    <n v="11"/>
    <s v="$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s v="theater/plays"/>
    <n v="2"/>
    <s v="$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s v="theater/plays"/>
    <n v="0"/>
    <s v="$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s v="theater/plays"/>
    <n v="23"/>
    <s v="$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s v="theater/plays"/>
    <n v="34"/>
    <s v="$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s v="theater/plays"/>
    <n v="19"/>
    <s v="$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n v="4"/>
    <b v="0"/>
    <s v="theater/plays"/>
    <n v="0"/>
    <s v="$46.25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n v="5"/>
    <b v="0"/>
    <s v="theater/plays"/>
    <n v="33"/>
    <s v="$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s v="theater/plays"/>
    <n v="5"/>
    <s v="$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s v="theater/plays"/>
    <n v="0"/>
    <s v="$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s v="theater/plays"/>
    <n v="38"/>
    <s v="$81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s v="theater/plays"/>
    <n v="1"/>
    <s v="$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s v="theater/plays"/>
    <n v="3"/>
    <s v="$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s v="theater/plays"/>
    <n v="9"/>
    <s v="$29.41"/>
    <x v="1"/>
    <s v="plays"/>
    <x v="2892"/>
    <d v="2014-08-25T21:00:00"/>
  </r>
  <r>
    <n v="2893"/>
    <s v="REDISCOVERING KIA THE PLAY"/>
    <s v="Fundraising for REDISCOVERING KIA THE PLAY"/>
    <x v="10"/>
    <x v="379"/>
    <x v="2"/>
    <x v="0"/>
    <x v="0"/>
    <n v="1420768800"/>
    <n v="1415644395"/>
    <b v="0"/>
    <n v="2"/>
    <b v="0"/>
    <s v="theater/plays"/>
    <n v="1"/>
    <s v="$12.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s v="theater/plays"/>
    <n v="5"/>
    <s v="$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s v="theater/plays"/>
    <n v="21"/>
    <s v="$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s v="theater/plays"/>
    <n v="5"/>
    <s v="$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s v="theater/plays"/>
    <n v="4"/>
    <s v="$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s v="theater/plays"/>
    <n v="62"/>
    <s v="$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s v="theater/plays"/>
    <n v="1"/>
    <s v="$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s v="theater/plays"/>
    <n v="0"/>
    <s v="$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s v="theater/plays"/>
    <n v="1"/>
    <s v="$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s v="theater/plays"/>
    <n v="5"/>
    <s v="$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s v="theater/plays"/>
    <n v="18"/>
    <s v="$36.59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s v="theater/plays"/>
    <n v="9"/>
    <s v="$80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s v="theater/plays"/>
    <n v="0"/>
    <s v="$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s v="theater/plays"/>
    <n v="3"/>
    <s v="$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s v="theater/plays"/>
    <n v="0"/>
    <s v="$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s v="theater/plays"/>
    <n v="0"/>
    <s v="$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s v="theater/plays"/>
    <n v="37"/>
    <s v="$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s v="theater/plays"/>
    <n v="14"/>
    <s v="$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s v="theater/plays"/>
    <n v="0"/>
    <s v="$1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n v="1"/>
    <b v="0"/>
    <s v="theater/plays"/>
    <n v="0"/>
    <s v="$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s v="theater/plays"/>
    <n v="61"/>
    <s v="$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s v="theater/plays"/>
    <n v="8"/>
    <s v="$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s v="theater/plays"/>
    <n v="22"/>
    <s v="$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s v="theater/plays"/>
    <n v="27"/>
    <s v="$68.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s v="theater/plays"/>
    <n v="9"/>
    <s v="$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s v="theater/plays"/>
    <n v="27"/>
    <s v="$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s v="theater/musical"/>
    <n v="129"/>
    <s v="$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s v="theater/musical"/>
    <n v="100"/>
    <s v="$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s v="theater/musical"/>
    <n v="100"/>
    <s v="$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s v="theater/musical"/>
    <n v="103"/>
    <s v="$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s v="theater/musical"/>
    <n v="102"/>
    <s v="$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s v="theater/musical"/>
    <n v="125"/>
    <s v="$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s v="theater/musical"/>
    <n v="131"/>
    <s v="$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n v="24"/>
    <b v="1"/>
    <s v="theater/musical"/>
    <n v="100"/>
    <s v="$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s v="theater/musical"/>
    <n v="102"/>
    <s v="$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s v="theater/musical"/>
    <n v="101"/>
    <s v="$162.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s v="theater/musical"/>
    <n v="106"/>
    <s v="$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s v="theater/musical"/>
    <n v="105"/>
    <s v="$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s v="theater/musical"/>
    <n v="103"/>
    <s v="$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s v="theater/musical"/>
    <n v="108"/>
    <s v="$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s v="theater/musical"/>
    <n v="101"/>
    <s v="$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s v="theater/musical"/>
    <n v="128"/>
    <s v="$37.65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n v="55"/>
    <b v="1"/>
    <s v="theater/musical"/>
    <n v="133"/>
    <s v="$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s v="theater/musical"/>
    <n v="101"/>
    <s v="$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s v="theater/musical"/>
    <n v="103"/>
    <s v="$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s v="theater/musical"/>
    <n v="107"/>
    <s v="$81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s v="theater/spaces"/>
    <n v="0"/>
    <s v="$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s v="theater/spaces"/>
    <n v="20"/>
    <s v="$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s v="theater/spaces"/>
    <n v="1"/>
    <s v="$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s v="theater/spaces"/>
    <n v="0"/>
    <s v="$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s v="theater/spaces"/>
    <n v="4"/>
    <s v="$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s v="theater/spaces"/>
    <n v="0"/>
    <s v="$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s v="theater/spaces"/>
    <n v="3"/>
    <s v="$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s v="theater/spaces"/>
    <n v="2"/>
    <s v="$18.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s v="theater/spaces"/>
    <n v="8"/>
    <s v="$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s v="theater/spaces"/>
    <n v="0"/>
    <s v="$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s v="theater/spaces"/>
    <n v="60"/>
    <s v="$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s v="theater/spaces"/>
    <n v="17"/>
    <s v="$66.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s v="theater/spaces"/>
    <n v="2"/>
    <s v="$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s v="theater/plays"/>
    <n v="110"/>
    <s v="$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s v="theater/plays"/>
    <n v="122"/>
    <s v="$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s v="theater/plays"/>
    <n v="107"/>
    <s v="$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s v="theater/plays"/>
    <n v="101"/>
    <s v="$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s v="theater/plays"/>
    <n v="109"/>
    <s v="$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s v="theater/plays"/>
    <n v="114"/>
    <s v="$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s v="theater/plays"/>
    <n v="114"/>
    <s v="$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s v="theater/plays"/>
    <n v="106"/>
    <s v="$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s v="theater/plays"/>
    <n v="163"/>
    <s v="$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s v="theater/plays"/>
    <n v="106"/>
    <s v="$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s v="theater/plays"/>
    <n v="100"/>
    <s v="$74.53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n v="17"/>
    <b v="1"/>
    <s v="theater/plays"/>
    <n v="105"/>
    <s v="$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s v="theater/plays"/>
    <n v="175"/>
    <s v="$26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s v="theater/plays"/>
    <n v="102"/>
    <s v="$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s v="theater/plays"/>
    <n v="100"/>
    <s v="$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s v="theater/plays"/>
    <n v="171"/>
    <s v="$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s v="theater/plays"/>
    <n v="114"/>
    <s v="$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s v="theater/plays"/>
    <n v="129"/>
    <s v="$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s v="theater/plays"/>
    <n v="101"/>
    <s v="$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s v="theater/plays"/>
    <n v="109"/>
    <s v="$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s v="theater/spaces"/>
    <n v="129"/>
    <s v="$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s v="theater/spaces"/>
    <n v="102"/>
    <s v="$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s v="theater/spaces"/>
    <n v="147"/>
    <s v="$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s v="theater/spaces"/>
    <n v="100"/>
    <s v="$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s v="theater/spaces"/>
    <n v="122"/>
    <s v="$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s v="theater/spaces"/>
    <n v="106"/>
    <s v="$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s v="theater/spaces"/>
    <n v="110"/>
    <s v="$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s v="theater/spaces"/>
    <n v="100"/>
    <s v="$35.71"/>
    <x v="1"/>
    <s v="spaces"/>
    <x v="2988"/>
    <d v="2016-06-20T08:41:21"/>
  </r>
  <r>
    <n v="2989"/>
    <s v="Let's Light Up The Gem!"/>
    <s v="Bring the movies back to Bethel, Maine."/>
    <x v="22"/>
    <x v="1987"/>
    <x v="0"/>
    <x v="0"/>
    <x v="0"/>
    <n v="1450673940"/>
    <n v="1448756962"/>
    <b v="0"/>
    <n v="364"/>
    <b v="1"/>
    <s v="theater/spaces"/>
    <n v="177"/>
    <s v="$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s v="theater/spaces"/>
    <n v="100"/>
    <s v="$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s v="theater/spaces"/>
    <n v="103"/>
    <s v="$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s v="theater/spaces"/>
    <n v="105"/>
    <s v="$48.98"/>
    <x v="1"/>
    <s v="spaces"/>
    <x v="2992"/>
    <d v="2016-10-09T18:25:10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n v="22"/>
    <b v="1"/>
    <s v="theater/spaces"/>
    <n v="100"/>
    <s v="$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s v="theater/spaces"/>
    <n v="458"/>
    <s v="$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s v="theater/spaces"/>
    <n v="105"/>
    <s v="$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n v="392"/>
    <b v="1"/>
    <s v="theater/spaces"/>
    <n v="172"/>
    <s v="$153.5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s v="theater/spaces"/>
    <n v="104"/>
    <s v="$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s v="theater/spaces"/>
    <n v="103"/>
    <s v="$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s v="theater/spaces"/>
    <n v="119"/>
    <s v="$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s v="theater/spaces"/>
    <n v="100"/>
    <s v="$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s v="theater/spaces"/>
    <n v="319"/>
    <s v="$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n v="104"/>
    <b v="1"/>
    <s v="theater/spaces"/>
    <n v="109"/>
    <s v="$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s v="theater/spaces"/>
    <n v="101"/>
    <s v="$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s v="theater/spaces"/>
    <n v="113"/>
    <s v="$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s v="theater/spaces"/>
    <n v="120"/>
    <s v="$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s v="theater/spaces"/>
    <n v="108"/>
    <s v="$88.87"/>
    <x v="1"/>
    <s v="spaces"/>
    <x v="3006"/>
    <d v="2014-12-14T18:09:51"/>
  </r>
  <r>
    <n v="3007"/>
    <s v="Bethlem"/>
    <s v="Consuite for 2015 CoreCon.  An adventure into insanity."/>
    <x v="20"/>
    <x v="1144"/>
    <x v="0"/>
    <x v="0"/>
    <x v="0"/>
    <n v="1429938683"/>
    <n v="1428124283"/>
    <b v="0"/>
    <n v="20"/>
    <b v="1"/>
    <s v="theater/spaces"/>
    <n v="180"/>
    <s v="$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s v="theater/spaces"/>
    <n v="101"/>
    <s v="$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s v="theater/spaces"/>
    <n v="120"/>
    <s v="$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s v="theater/spaces"/>
    <n v="158"/>
    <s v="$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s v="theater/spaces"/>
    <n v="124"/>
    <s v="$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s v="theater/spaces"/>
    <n v="117"/>
    <s v="$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s v="theater/spaces"/>
    <n v="157"/>
    <s v="$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s v="theater/spaces"/>
    <n v="113"/>
    <s v="$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s v="theater/spaces"/>
    <n v="103"/>
    <s v="$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s v="theater/spaces"/>
    <n v="103"/>
    <s v="$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s v="theater/spaces"/>
    <n v="106"/>
    <s v="$146.4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s v="theater/spaces"/>
    <n v="101"/>
    <s v="$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s v="theater/spaces"/>
    <n v="121"/>
    <s v="$80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s v="theater/spaces"/>
    <n v="101"/>
    <s v="$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s v="theater/spaces"/>
    <n v="116"/>
    <s v="$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s v="theater/spaces"/>
    <n v="101"/>
    <s v="$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s v="theater/spaces"/>
    <n v="103"/>
    <s v="$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s v="theater/spaces"/>
    <n v="246"/>
    <s v="$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s v="theater/spaces"/>
    <n v="302"/>
    <s v="$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s v="theater/spaces"/>
    <n v="143"/>
    <s v="$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s v="theater/spaces"/>
    <n v="131"/>
    <s v="$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s v="theater/spaces"/>
    <n v="168"/>
    <s v="$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s v="theater/spaces"/>
    <n v="110"/>
    <s v="$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s v="theater/spaces"/>
    <n v="107"/>
    <s v="$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s v="theater/spaces"/>
    <n v="100"/>
    <s v="$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s v="theater/spaces"/>
    <n v="127"/>
    <s v="$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s v="theater/spaces"/>
    <n v="147"/>
    <s v="$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s v="theater/spaces"/>
    <n v="113"/>
    <s v="$89.31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n v="307"/>
    <b v="1"/>
    <s v="theater/spaces"/>
    <n v="109"/>
    <s v="$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s v="theater/spaces"/>
    <n v="127"/>
    <s v="$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s v="theater/spaces"/>
    <n v="213"/>
    <s v="$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s v="theater/spaces"/>
    <n v="101"/>
    <s v="$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s v="theater/spaces"/>
    <n v="109"/>
    <s v="$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s v="theater/spaces"/>
    <n v="108"/>
    <s v="$76.79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n v="95"/>
    <b v="1"/>
    <s v="theater/spaces"/>
    <n v="110"/>
    <s v="$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s v="theater/spaces"/>
    <n v="128"/>
    <s v="$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s v="theater/spaces"/>
    <n v="110"/>
    <s v="$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s v="theater/spaces"/>
    <n v="109"/>
    <s v="$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s v="theater/spaces"/>
    <n v="133"/>
    <s v="$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s v="theater/spaces"/>
    <n v="191"/>
    <s v="$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s v="theater/spaces"/>
    <n v="149"/>
    <s v="$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s v="theater/spaces"/>
    <n v="166"/>
    <s v="$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s v="theater/spaces"/>
    <n v="107"/>
    <s v="$74.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n v="9"/>
    <b v="1"/>
    <s v="theater/spaces"/>
    <n v="106"/>
    <s v="$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s v="theater/spaces"/>
    <n v="24"/>
    <s v="$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s v="theater/spaces"/>
    <n v="0"/>
    <s v="$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s v="theater/spaces"/>
    <n v="0"/>
    <s v="$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s v="theater/spaces"/>
    <n v="0"/>
    <s v="$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s v="theater/spaces"/>
    <n v="0"/>
    <s v="$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s v="theater/spaces"/>
    <n v="3"/>
    <s v="$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s v="theater/spaces"/>
    <n v="0"/>
    <s v="$55.83"/>
    <x v="1"/>
    <s v="spaces"/>
    <x v="3060"/>
    <d v="2015-09-28T06:35:34"/>
  </r>
  <r>
    <n v="3061"/>
    <s v="Help Save Parkway Cinemas!"/>
    <s v="Save a historic Local theater."/>
    <x v="80"/>
    <x v="117"/>
    <x v="2"/>
    <x v="0"/>
    <x v="0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s v="theater/spaces"/>
    <n v="67"/>
    <s v="$99.76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s v="theater/spaces"/>
    <n v="20"/>
    <s v="$25.52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n v="72"/>
    <b v="0"/>
    <s v="theater/spaces"/>
    <n v="11"/>
    <s v="$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s v="theater/spaces"/>
    <n v="0"/>
    <s v="$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s v="theater/spaces"/>
    <n v="12"/>
    <s v="$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s v="theater/spaces"/>
    <n v="3"/>
    <s v="$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s v="theater/spaces"/>
    <n v="0"/>
    <s v="$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s v="theater/spaces"/>
    <n v="14"/>
    <s v="$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s v="theater/spaces"/>
    <n v="3"/>
    <s v="$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s v="theater/spaces"/>
    <n v="60"/>
    <s v="$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s v="theater/spaces"/>
    <n v="0"/>
    <s v="$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s v="theater/spaces"/>
    <n v="0"/>
    <s v="$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s v="theater/spaces"/>
    <n v="0"/>
    <s v="$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s v="theater/spaces"/>
    <n v="9"/>
    <s v="$64.8"/>
    <x v="1"/>
    <s v="spaces"/>
    <x v="3075"/>
    <d v="2016-08-19T02:27:20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n v="50"/>
    <b v="0"/>
    <s v="theater/spaces"/>
    <n v="15"/>
    <s v="$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s v="theater/spaces"/>
    <n v="0"/>
    <s v="$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s v="theater/spaces"/>
    <n v="0"/>
    <s v="$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s v="theater/spaces"/>
    <n v="1"/>
    <s v="$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s v="theater/spaces"/>
    <n v="0"/>
    <s v="$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s v="theater/spaces"/>
    <n v="0"/>
    <s v="$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s v="theater/spaces"/>
    <n v="0"/>
    <s v="$18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s v="theater/spaces"/>
    <n v="12"/>
    <s v="$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s v="theater/spaces"/>
    <n v="2"/>
    <s v="$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s v="theater/spaces"/>
    <n v="0"/>
    <s v="$1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s v="theater/spaces"/>
    <n v="1"/>
    <s v="$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s v="theater/spaces"/>
    <n v="0"/>
    <s v="$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s v="theater/spaces"/>
    <n v="23"/>
    <s v="$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s v="theater/spaces"/>
    <n v="5"/>
    <s v="$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s v="theater/spaces"/>
    <n v="16"/>
    <s v="$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s v="theater/spaces"/>
    <n v="1"/>
    <s v="$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s v="theater/spaces"/>
    <n v="23"/>
    <s v="$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s v="theater/spaces"/>
    <n v="0"/>
    <s v="$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s v="theater/spaces"/>
    <n v="0"/>
    <s v="$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s v="theater/spaces"/>
    <n v="4"/>
    <s v="$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s v="theater/spaces"/>
    <n v="17"/>
    <s v="$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s v="theater/spaces"/>
    <n v="4"/>
    <s v="$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s v="theater/spaces"/>
    <n v="14"/>
    <s v="$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s v="theater/spaces"/>
    <n v="15"/>
    <s v="$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s v="theater/spaces"/>
    <n v="12"/>
    <s v="$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s v="theater/spaces"/>
    <n v="39"/>
    <s v="$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n v="2"/>
    <b v="0"/>
    <s v="theater/spaces"/>
    <n v="0"/>
    <s v="$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s v="theater/spaces"/>
    <n v="30"/>
    <s v="$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s v="theater/spaces"/>
    <n v="42"/>
    <s v="$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s v="theater/spaces"/>
    <n v="4"/>
    <s v="$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s v="theater/spaces"/>
    <n v="20"/>
    <s v="$272.59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n v="2"/>
    <b v="0"/>
    <s v="theater/spaces"/>
    <n v="0"/>
    <s v="$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s v="theater/spaces"/>
    <n v="25"/>
    <s v="$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s v="theater/spaces"/>
    <n v="0"/>
    <s v="$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s v="theater/spaces"/>
    <n v="27"/>
    <s v="$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s v="theater/spaces"/>
    <n v="5"/>
    <s v="$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s v="theater/spaces"/>
    <n v="4"/>
    <s v="$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s v="theater/spaces"/>
    <n v="3"/>
    <s v="$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s v="theater/spaces"/>
    <n v="57"/>
    <s v="$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s v="theater/spaces"/>
    <n v="0"/>
    <s v="$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n v="2"/>
    <b v="0"/>
    <s v="theater/spaces"/>
    <n v="0"/>
    <s v="$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s v="theater/spaces"/>
    <n v="0"/>
    <s v="$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s v="theater/spaces"/>
    <n v="0"/>
    <s v="$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s v="theater/spaces"/>
    <n v="1"/>
    <s v="$10"/>
    <x v="1"/>
    <s v="spaces"/>
    <x v="3121"/>
    <d v="2014-09-26T16:18:55"/>
  </r>
  <r>
    <n v="3122"/>
    <s v="be back soon (Canceled)"/>
    <s v="cancelled until further notice"/>
    <x v="212"/>
    <x v="851"/>
    <x v="1"/>
    <x v="0"/>
    <x v="0"/>
    <n v="1478733732"/>
    <n v="1478298132"/>
    <b v="0"/>
    <n v="2"/>
    <b v="0"/>
    <s v="theater/spaces"/>
    <n v="58"/>
    <s v="$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s v="theater/spaces"/>
    <n v="68"/>
    <s v="$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s v="theater/spaces"/>
    <n v="0"/>
    <s v="$6.5"/>
    <x v="1"/>
    <s v="spaces"/>
    <x v="3124"/>
    <d v="2015-02-02T18:43:21"/>
  </r>
  <r>
    <n v="3125"/>
    <s v="N/A (Canceled)"/>
    <s v="N/A"/>
    <x v="86"/>
    <x v="117"/>
    <x v="1"/>
    <x v="0"/>
    <x v="0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s v="theater/spaces"/>
    <n v="4"/>
    <s v="$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s v="theater/plays"/>
    <n v="109"/>
    <s v="$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s v="theater/plays"/>
    <n v="1"/>
    <s v="$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s v="theater/plays"/>
    <n v="4"/>
    <s v="$93.75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n v="12"/>
    <b v="0"/>
    <s v="theater/plays"/>
    <n v="16"/>
    <s v="$53.75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n v="1"/>
    <b v="0"/>
    <s v="theater/plays"/>
    <n v="0"/>
    <s v="$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s v="theater/plays"/>
    <n v="108"/>
    <s v="$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s v="theater/plays"/>
    <n v="23"/>
    <s v="$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s v="theater/plays"/>
    <n v="21"/>
    <s v="$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s v="theater/plays"/>
    <n v="128"/>
    <s v="$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s v="theater/plays"/>
    <n v="3"/>
    <s v="$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s v="theater/plays"/>
    <n v="5"/>
    <s v="$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s v="theater/plays"/>
    <n v="1"/>
    <s v="$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s v="theater/plays"/>
    <n v="52"/>
    <s v="$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s v="theater/plays"/>
    <n v="2"/>
    <s v="$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s v="theater/plays"/>
    <n v="75"/>
    <s v="$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s v="theater/plays"/>
    <n v="11"/>
    <s v="$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s v="theater/plays"/>
    <n v="118"/>
    <s v="$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n v="57"/>
    <b v="1"/>
    <s v="theater/plays"/>
    <n v="131"/>
    <s v="$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s v="theater/plays"/>
    <n v="104"/>
    <s v="$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s v="theater/plays"/>
    <n v="101"/>
    <s v="$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s v="theater/plays"/>
    <n v="100"/>
    <s v="$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s v="theater/plays"/>
    <n v="106"/>
    <s v="$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s v="theater/plays"/>
    <n v="336"/>
    <s v="$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s v="theater/plays"/>
    <n v="113"/>
    <s v="$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s v="theater/plays"/>
    <n v="189"/>
    <s v="$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s v="theater/plays"/>
    <n v="102"/>
    <s v="$62.92"/>
    <x v="1"/>
    <s v="plays"/>
    <x v="3156"/>
    <d v="2012-06-01T22:52:24"/>
  </r>
  <r>
    <n v="3157"/>
    <s v="Summer FourPlay"/>
    <s v="Four Directors.  Four One Acts.  Four Genres.  For You."/>
    <x v="23"/>
    <x v="74"/>
    <x v="0"/>
    <x v="0"/>
    <x v="0"/>
    <n v="1405746000"/>
    <n v="1404932105"/>
    <b v="1"/>
    <n v="41"/>
    <b v="1"/>
    <s v="theater/plays"/>
    <n v="101"/>
    <s v="$98.54"/>
    <x v="1"/>
    <s v="plays"/>
    <x v="3157"/>
    <d v="2014-07-19T05:00:00"/>
  </r>
  <r>
    <n v="3158"/>
    <s v="Nursery Crimes"/>
    <s v="A 40s crime-noir play using nursery rhyme characters."/>
    <x v="10"/>
    <x v="2080"/>
    <x v="0"/>
    <x v="0"/>
    <x v="0"/>
    <n v="1374523752"/>
    <n v="1371931752"/>
    <b v="1"/>
    <n v="69"/>
    <b v="1"/>
    <s v="theater/plays"/>
    <n v="114"/>
    <s v="$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s v="theater/plays"/>
    <n v="133"/>
    <s v="$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s v="theater/plays"/>
    <n v="102"/>
    <s v="$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s v="theater/plays"/>
    <n v="105"/>
    <s v="$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s v="theater/plays"/>
    <n v="127"/>
    <s v="$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s v="theater/plays"/>
    <n v="111"/>
    <s v="$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s v="theater/plays"/>
    <n v="107"/>
    <s v="$37.5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s v="theater/plays"/>
    <n v="163"/>
    <s v="$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s v="theater/plays"/>
    <n v="160"/>
    <s v="$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n v="55"/>
    <b v="1"/>
    <s v="theater/plays"/>
    <n v="116"/>
    <s v="$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s v="theater/plays"/>
    <n v="124"/>
    <s v="$50.9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n v="82"/>
    <b v="1"/>
    <s v="theater/plays"/>
    <n v="103"/>
    <s v="$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s v="theater/plays"/>
    <n v="112"/>
    <s v="$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s v="theater/plays"/>
    <n v="109"/>
    <s v="$65.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s v="theater/plays"/>
    <n v="115"/>
    <s v="$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s v="theater/plays"/>
    <n v="103"/>
    <s v="$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s v="theater/plays"/>
    <n v="101"/>
    <s v="$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s v="theater/plays"/>
    <n v="110"/>
    <s v="$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s v="theater/plays"/>
    <n v="115"/>
    <s v="$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s v="theater/plays"/>
    <n v="117"/>
    <s v="$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s v="theater/plays"/>
    <n v="172"/>
    <s v="$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s v="theater/plays"/>
    <n v="114"/>
    <s v="$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s v="theater/plays"/>
    <n v="120"/>
    <s v="$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s v="theater/plays"/>
    <n v="109"/>
    <s v="$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s v="theater/plays"/>
    <n v="101"/>
    <s v="$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s v="theater/plays"/>
    <n v="109"/>
    <s v="$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s v="theater/plays"/>
    <n v="107"/>
    <s v="$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s v="theater/plays"/>
    <n v="100"/>
    <s v="$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s v="theater/plays"/>
    <n v="102"/>
    <s v="$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s v="theater/plays"/>
    <n v="116"/>
    <s v="$71.4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s v="theater/musical"/>
    <n v="65"/>
    <s v="$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s v="theater/musical"/>
    <n v="12"/>
    <s v="$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s v="theater/musical"/>
    <n v="4"/>
    <s v="$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s v="theater/musical"/>
    <n v="1"/>
    <s v="$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s v="theater/musical"/>
    <n v="12"/>
    <s v="$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s v="theater/musical"/>
    <n v="59"/>
    <s v="$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s v="theater/musical"/>
    <n v="0"/>
    <s v="$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s v="theater/musical"/>
    <n v="11"/>
    <s v="$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s v="theater/musical"/>
    <n v="0"/>
    <s v="$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s v="theater/musical"/>
    <n v="52"/>
    <s v="$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s v="theater/musical"/>
    <n v="0"/>
    <s v="$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s v="theater/musical"/>
    <n v="1"/>
    <s v="$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s v="theater/musical"/>
    <n v="55"/>
    <s v="$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s v="theater/musical"/>
    <n v="25"/>
    <s v="$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s v="theater/musical"/>
    <n v="3"/>
    <s v="$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s v="theater/musical"/>
    <n v="46"/>
    <s v="$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s v="theater/plays"/>
    <n v="104"/>
    <s v="$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s v="theater/plays"/>
    <n v="119"/>
    <s v="$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s v="theater/plays"/>
    <n v="126"/>
    <s v="$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s v="theater/plays"/>
    <n v="120"/>
    <s v="$85.53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n v="94"/>
    <b v="1"/>
    <s v="theater/plays"/>
    <n v="126"/>
    <s v="$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s v="theater/plays"/>
    <n v="100"/>
    <s v="$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s v="theater/plays"/>
    <n v="102"/>
    <s v="$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s v="theater/plays"/>
    <n v="100"/>
    <s v="$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s v="theater/plays"/>
    <n v="100"/>
    <s v="$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s v="theater/plays"/>
    <n v="116"/>
    <s v="$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s v="theater/plays"/>
    <n v="102"/>
    <s v="$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s v="theater/plays"/>
    <n v="100"/>
    <s v="$168.25"/>
    <x v="1"/>
    <s v="plays"/>
    <x v="3219"/>
    <d v="2015-03-22T22:35:47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n v="59"/>
    <b v="1"/>
    <s v="theater/plays"/>
    <n v="101"/>
    <s v="$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s v="theater/plays"/>
    <n v="103"/>
    <s v="$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s v="theater/plays"/>
    <n v="125"/>
    <s v="$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n v="74"/>
    <b v="1"/>
    <s v="theater/plays"/>
    <n v="110"/>
    <s v="$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s v="theater/plays"/>
    <n v="102"/>
    <s v="$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s v="theater/plays"/>
    <n v="102"/>
    <s v="$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s v="theater/plays"/>
    <n v="104"/>
    <s v="$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s v="theater/plays"/>
    <n v="125"/>
    <s v="$50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n v="37"/>
    <b v="1"/>
    <s v="theater/plays"/>
    <n v="102"/>
    <s v="$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s v="theater/plays"/>
    <n v="108"/>
    <s v="$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s v="theater/plays"/>
    <n v="110"/>
    <s v="$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s v="theater/plays"/>
    <n v="161"/>
    <s v="$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s v="theater/plays"/>
    <n v="131"/>
    <s v="$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s v="theater/plays"/>
    <n v="119"/>
    <s v="$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s v="theater/plays"/>
    <n v="100"/>
    <s v="$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s v="theater/plays"/>
    <n v="103"/>
    <s v="$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s v="theater/plays"/>
    <n v="101"/>
    <s v="$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n v="269"/>
    <b v="1"/>
    <s v="theater/plays"/>
    <n v="101"/>
    <s v="$131.1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s v="theater/plays"/>
    <n v="112"/>
    <s v="$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s v="theater/plays"/>
    <n v="106"/>
    <s v="$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s v="theater/plays"/>
    <n v="101"/>
    <s v="$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s v="theater/plays"/>
    <n v="115"/>
    <s v="$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n v="183"/>
    <b v="1"/>
    <s v="theater/plays"/>
    <n v="127"/>
    <s v="$69.5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s v="theater/plays"/>
    <n v="103"/>
    <s v="$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s v="theater/plays"/>
    <n v="103"/>
    <s v="$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s v="theater/plays"/>
    <n v="104"/>
    <s v="$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s v="theater/plays"/>
    <n v="111"/>
    <s v="$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s v="theater/plays"/>
    <n v="106"/>
    <s v="$46.43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n v="200"/>
    <b v="1"/>
    <s v="theater/plays"/>
    <n v="101"/>
    <s v="$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s v="theater/plays"/>
    <n v="105"/>
    <s v="$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s v="theater/plays"/>
    <n v="102"/>
    <s v="$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s v="theater/plays"/>
    <n v="111"/>
    <s v="$83.05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s v="theater/plays"/>
    <n v="128"/>
    <s v="$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n v="115"/>
    <b v="1"/>
    <s v="theater/plays"/>
    <n v="102"/>
    <s v="$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s v="theater/plays"/>
    <n v="101"/>
    <s v="$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s v="theater/plays"/>
    <n v="175"/>
    <s v="$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s v="theater/plays"/>
    <n v="128"/>
    <s v="$72.7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s v="theater/plays"/>
    <n v="106"/>
    <s v="$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s v="theater/plays"/>
    <n v="105"/>
    <s v="$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s v="theater/plays"/>
    <n v="106"/>
    <s v="$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s v="theater/plays"/>
    <n v="109"/>
    <s v="$74.8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s v="theater/plays"/>
    <n v="100"/>
    <s v="$67.65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n v="134"/>
    <b v="1"/>
    <s v="theater/plays"/>
    <n v="103"/>
    <s v="$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n v="68"/>
    <b v="1"/>
    <s v="theater/plays"/>
    <n v="112"/>
    <s v="$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s v="theater/plays"/>
    <n v="103"/>
    <s v="$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s v="theater/plays"/>
    <n v="164"/>
    <s v="$70.29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s v="theater/plays"/>
    <n v="131"/>
    <s v="$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s v="theater/plays"/>
    <n v="102"/>
    <s v="$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s v="theater/plays"/>
    <n v="128"/>
    <s v="$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s v="theater/plays"/>
    <n v="102"/>
    <s v="$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s v="theater/plays"/>
    <n v="102"/>
    <s v="$61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n v="51"/>
    <b v="1"/>
    <s v="theater/plays"/>
    <n v="130"/>
    <s v="$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s v="theater/plays"/>
    <n v="154"/>
    <s v="$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s v="theater/plays"/>
    <n v="107"/>
    <s v="$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s v="theater/plays"/>
    <n v="101"/>
    <s v="$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s v="theater/plays"/>
    <n v="100"/>
    <s v="$150.4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s v="theater/plays"/>
    <n v="117"/>
    <s v="$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s v="theater/plays"/>
    <n v="109"/>
    <s v="$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s v="theater/plays"/>
    <n v="103"/>
    <s v="$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s v="theater/plays"/>
    <n v="114"/>
    <s v="$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s v="theater/plays"/>
    <n v="103"/>
    <s v="$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s v="theater/plays"/>
    <n v="122"/>
    <s v="$129.3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s v="theater/plays"/>
    <n v="103"/>
    <s v="$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s v="theater/plays"/>
    <n v="105"/>
    <s v="$17.8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s v="theater/plays"/>
    <n v="102"/>
    <s v="$203.2"/>
    <x v="1"/>
    <s v="plays"/>
    <x v="3284"/>
    <d v="2016-01-29T05:59:00"/>
  </r>
  <r>
    <n v="3285"/>
    <s v="By Morning"/>
    <s v="A new play by Matthew Gasda"/>
    <x v="402"/>
    <x v="2173"/>
    <x v="0"/>
    <x v="0"/>
    <x v="0"/>
    <n v="1488258000"/>
    <n v="1485556626"/>
    <b v="0"/>
    <n v="81"/>
    <b v="1"/>
    <s v="theater/plays"/>
    <n v="112"/>
    <s v="$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s v="theater/plays"/>
    <n v="102"/>
    <s v="$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n v="34"/>
    <b v="1"/>
    <s v="theater/plays"/>
    <n v="100"/>
    <s v="$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s v="theater/plays"/>
    <n v="100"/>
    <s v="$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s v="theater/plays"/>
    <n v="133"/>
    <s v="$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s v="theater/plays"/>
    <n v="121"/>
    <s v="$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s v="theater/plays"/>
    <n v="114"/>
    <s v="$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s v="theater/plays"/>
    <n v="286"/>
    <s v="$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s v="theater/plays"/>
    <n v="170"/>
    <s v="$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s v="theater/plays"/>
    <n v="118"/>
    <s v="$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s v="theater/plays"/>
    <n v="103"/>
    <s v="$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s v="theater/plays"/>
    <n v="144"/>
    <s v="$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s v="theater/plays"/>
    <n v="100"/>
    <s v="$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s v="theater/plays"/>
    <n v="102"/>
    <s v="$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s v="theater/plays"/>
    <n v="116"/>
    <s v="$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s v="theater/plays"/>
    <n v="136"/>
    <s v="$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s v="theater/plays"/>
    <n v="133"/>
    <s v="$57.2"/>
    <x v="1"/>
    <s v="plays"/>
    <x v="3301"/>
    <d v="2016-08-01T06:59:00"/>
  </r>
  <r>
    <n v="3302"/>
    <s v="El muro de BorÃ­s KiÃ©n"/>
    <s v="FilosofÃ­a de los anÃ³nimos"/>
    <x v="33"/>
    <x v="2186"/>
    <x v="0"/>
    <x v="3"/>
    <x v="3"/>
    <n v="1481099176"/>
    <n v="1478507176"/>
    <b v="0"/>
    <n v="50"/>
    <b v="1"/>
    <s v="theater/plays"/>
    <n v="103"/>
    <s v="$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s v="theater/plays"/>
    <n v="116"/>
    <s v="$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s v="theater/plays"/>
    <n v="105"/>
    <s v="$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s v="theater/plays"/>
    <n v="102"/>
    <s v="$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s v="theater/plays"/>
    <n v="175"/>
    <s v="$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s v="theater/plays"/>
    <n v="107"/>
    <s v="$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s v="theater/plays"/>
    <n v="122"/>
    <s v="$75.09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n v="31"/>
    <b v="1"/>
    <s v="theater/plays"/>
    <n v="159"/>
    <s v="$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s v="theater/plays"/>
    <n v="100"/>
    <s v="$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s v="theater/plays"/>
    <n v="110"/>
    <s v="$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s v="theater/plays"/>
    <n v="100"/>
    <s v="$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s v="theater/plays"/>
    <n v="116"/>
    <s v="$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s v="theater/plays"/>
    <n v="211"/>
    <s v="$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s v="theater/plays"/>
    <n v="110"/>
    <s v="$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s v="theater/plays"/>
    <n v="100"/>
    <s v="$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s v="theater/plays"/>
    <n v="106"/>
    <s v="$61.94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n v="32"/>
    <b v="1"/>
    <s v="theater/plays"/>
    <n v="126"/>
    <s v="$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s v="theater/plays"/>
    <n v="108"/>
    <s v="$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s v="theater/plays"/>
    <n v="101"/>
    <s v="$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s v="theater/plays"/>
    <n v="107"/>
    <s v="$35.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s v="theater/plays"/>
    <n v="102"/>
    <s v="$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s v="theater/plays"/>
    <n v="126"/>
    <s v="$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s v="theater/plays"/>
    <n v="102"/>
    <s v="$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s v="theater/plays"/>
    <n v="113"/>
    <s v="$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s v="theater/plays"/>
    <n v="101"/>
    <s v="$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s v="theater/plays"/>
    <n v="101"/>
    <s v="$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s v="theater/plays"/>
    <n v="146"/>
    <s v="$292.78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s v="theater/plays"/>
    <n v="117"/>
    <s v="$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s v="theater/plays"/>
    <n v="106"/>
    <s v="$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s v="theater/plays"/>
    <n v="105"/>
    <s v="$80.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s v="theater/plays"/>
    <n v="100"/>
    <s v="$72.2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s v="theater/plays"/>
    <n v="105"/>
    <s v="$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s v="theater/plays"/>
    <n v="139"/>
    <s v="$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s v="theater/plays"/>
    <n v="100"/>
    <s v="$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s v="theater/plays"/>
    <n v="100"/>
    <s v="$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s v="theater/plays"/>
    <n v="110"/>
    <s v="$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n v="112"/>
    <b v="1"/>
    <s v="theater/plays"/>
    <n v="102"/>
    <s v="$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s v="theater/plays"/>
    <n v="104"/>
    <s v="$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s v="theater/plays"/>
    <n v="138"/>
    <s v="$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s v="theater/plays"/>
    <n v="100"/>
    <s v="$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s v="theater/plays"/>
    <n v="102"/>
    <s v="$78.2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s v="theater/plays"/>
    <n v="171"/>
    <s v="$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s v="theater/plays"/>
    <n v="101"/>
    <s v="$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s v="theater/plays"/>
    <n v="130"/>
    <s v="$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s v="theater/plays"/>
    <n v="110"/>
    <s v="$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s v="theater/plays"/>
    <n v="119"/>
    <s v="$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s v="theater/plays"/>
    <n v="100"/>
    <s v="$69.8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s v="theater/plays"/>
    <n v="153"/>
    <s v="$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s v="theater/plays"/>
    <n v="104"/>
    <s v="$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s v="theater/plays"/>
    <n v="101"/>
    <s v="$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s v="theater/plays"/>
    <n v="108"/>
    <s v="$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s v="theater/plays"/>
    <n v="315"/>
    <s v="$35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s v="theater/plays"/>
    <n v="102"/>
    <s v="$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s v="theater/plays"/>
    <n v="126"/>
    <s v="$147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s v="theater/plays"/>
    <n v="101"/>
    <s v="$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s v="theater/plays"/>
    <n v="101"/>
    <s v="$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s v="theater/plays"/>
    <n v="103"/>
    <s v="$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s v="theater/plays"/>
    <n v="106"/>
    <s v="$184.78"/>
    <x v="1"/>
    <s v="plays"/>
    <x v="3359"/>
    <d v="2017-02-25T01:22:14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n v="72"/>
    <b v="1"/>
    <s v="theater/plays"/>
    <n v="101"/>
    <s v="$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s v="theater/plays"/>
    <n v="113"/>
    <s v="$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s v="theater/plays"/>
    <n v="218"/>
    <s v="$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s v="theater/plays"/>
    <n v="101"/>
    <s v="$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s v="theater/plays"/>
    <n v="106"/>
    <s v="$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s v="theater/plays"/>
    <n v="104"/>
    <s v="$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s v="theater/plays"/>
    <n v="221"/>
    <s v="$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s v="theater/plays"/>
    <n v="119"/>
    <s v="$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s v="theater/plays"/>
    <n v="105"/>
    <s v="$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s v="theater/plays"/>
    <n v="104"/>
    <s v="$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n v="26"/>
    <b v="1"/>
    <s v="theater/plays"/>
    <n v="118"/>
    <s v="$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s v="theater/plays"/>
    <n v="139"/>
    <s v="$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s v="theater/plays"/>
    <n v="104"/>
    <s v="$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s v="theater/plays"/>
    <n v="100"/>
    <s v="$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s v="theater/plays"/>
    <n v="107"/>
    <s v="$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s v="theater/plays"/>
    <n v="100"/>
    <s v="$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s v="theater/plays"/>
    <n v="100"/>
    <s v="$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s v="theater/plays"/>
    <n v="101"/>
    <s v="$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s v="theater/plays"/>
    <n v="108"/>
    <s v="$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s v="theater/plays"/>
    <n v="104"/>
    <s v="$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s v="theater/plays"/>
    <n v="104"/>
    <s v="$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s v="theater/plays"/>
    <n v="102"/>
    <s v="$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s v="theater/plays"/>
    <n v="101"/>
    <s v="$76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s v="theater/plays"/>
    <n v="112"/>
    <s v="$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s v="theater/plays"/>
    <n v="100"/>
    <s v="$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s v="theater/plays"/>
    <n v="100"/>
    <s v="$1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s v="theater/plays"/>
    <n v="105"/>
    <s v="$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s v="theater/plays"/>
    <n v="117"/>
    <s v="$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s v="theater/plays"/>
    <n v="104"/>
    <s v="$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s v="theater/plays"/>
    <n v="115"/>
    <s v="$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s v="theater/plays"/>
    <n v="102"/>
    <s v="$69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s v="theater/plays"/>
    <n v="223"/>
    <s v="$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s v="theater/plays"/>
    <n v="100"/>
    <s v="$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s v="theater/plays"/>
    <n v="106"/>
    <s v="$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s v="theater/plays"/>
    <n v="142"/>
    <s v="$2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n v="38"/>
    <b v="1"/>
    <s v="theater/plays"/>
    <n v="184"/>
    <s v="$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s v="theater/plays"/>
    <n v="104"/>
    <s v="$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s v="theater/plays"/>
    <n v="112"/>
    <s v="$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s v="theater/plays"/>
    <n v="111"/>
    <s v="$68.3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s v="theater/plays"/>
    <n v="104"/>
    <s v="$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s v="theater/plays"/>
    <n v="100"/>
    <s v="$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s v="theater/plays"/>
    <n v="102"/>
    <s v="$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s v="theater/plays"/>
    <n v="110"/>
    <s v="$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s v="theater/plays"/>
    <n v="100"/>
    <s v="$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s v="theater/plays"/>
    <n v="122"/>
    <s v="$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s v="theater/plays"/>
    <n v="138"/>
    <s v="$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s v="theater/plays"/>
    <n v="100"/>
    <s v="$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s v="theater/plays"/>
    <n v="107"/>
    <s v="$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s v="theater/plays"/>
    <n v="211"/>
    <s v="$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s v="theater/plays"/>
    <n v="124"/>
    <s v="$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s v="theater/plays"/>
    <n v="109"/>
    <s v="$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s v="theater/plays"/>
    <n v="104"/>
    <s v="$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s v="theater/plays"/>
    <n v="100"/>
    <s v="$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s v="theater/plays"/>
    <n v="130"/>
    <s v="$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s v="theater/plays"/>
    <n v="104"/>
    <s v="$70.5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s v="theater/plays"/>
    <n v="100"/>
    <s v="$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s v="theater/plays"/>
    <n v="120"/>
    <s v="$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s v="theater/plays"/>
    <n v="100"/>
    <s v="$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s v="theater/plays"/>
    <n v="101"/>
    <s v="$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s v="theater/plays"/>
    <n v="107"/>
    <s v="$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s v="theater/plays"/>
    <n v="138"/>
    <s v="$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s v="theater/plays"/>
    <n v="101"/>
    <s v="$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s v="theater/plays"/>
    <n v="109"/>
    <s v="$71.1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s v="theater/plays"/>
    <n v="140"/>
    <s v="$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s v="theater/plays"/>
    <n v="104"/>
    <s v="$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s v="theater/plays"/>
    <n v="103"/>
    <s v="$297.03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s v="theater/plays"/>
    <n v="108"/>
    <s v="$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s v="theater/plays"/>
    <n v="100"/>
    <s v="$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s v="theater/plays"/>
    <n v="103"/>
    <s v="$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s v="theater/plays"/>
    <n v="130"/>
    <s v="$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s v="theater/plays"/>
    <n v="109"/>
    <s v="$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s v="theater/plays"/>
    <n v="100"/>
    <s v="$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s v="theater/plays"/>
    <n v="110"/>
    <s v="$52.21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s v="theater/plays"/>
    <n v="100"/>
    <s v="$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s v="theater/plays"/>
    <n v="106"/>
    <s v="$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s v="theater/plays"/>
    <n v="112"/>
    <s v="$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s v="theater/plays"/>
    <n v="106"/>
    <s v="$143.1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s v="theater/plays"/>
    <n v="101"/>
    <s v="$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s v="theater/plays"/>
    <n v="104"/>
    <s v="$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s v="theater/plays"/>
    <n v="135"/>
    <s v="$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s v="theater/plays"/>
    <n v="105"/>
    <s v="$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s v="theater/plays"/>
    <n v="103"/>
    <s v="$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s v="theater/plays"/>
    <n v="100"/>
    <s v="$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s v="theater/plays"/>
    <n v="186"/>
    <s v="$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s v="theater/plays"/>
    <n v="289"/>
    <s v="$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s v="theater/plays"/>
    <n v="100"/>
    <s v="$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s v="theater/plays"/>
    <n v="108"/>
    <s v="$43.2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s v="theater/plays"/>
    <n v="108"/>
    <s v="$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s v="theater/plays"/>
    <n v="110"/>
    <s v="$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s v="theater/plays"/>
    <n v="171"/>
    <s v="$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s v="theater/plays"/>
    <n v="152"/>
    <s v="$19.4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s v="theater/plays"/>
    <n v="101"/>
    <s v="$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s v="theater/plays"/>
    <n v="153"/>
    <s v="$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s v="theater/plays"/>
    <n v="128"/>
    <s v="$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s v="theater/plays"/>
    <n v="101"/>
    <s v="$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s v="theater/plays"/>
    <n v="101"/>
    <s v="$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s v="theater/plays"/>
    <n v="191"/>
    <s v="$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n v="55"/>
    <b v="1"/>
    <s v="theater/plays"/>
    <n v="140"/>
    <s v="$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s v="theater/plays"/>
    <n v="124"/>
    <s v="$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s v="theater/plays"/>
    <n v="126"/>
    <s v="$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s v="theater/plays"/>
    <n v="190"/>
    <s v="$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s v="theater/plays"/>
    <n v="139"/>
    <s v="$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s v="theater/plays"/>
    <n v="202"/>
    <s v="$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s v="theater/plays"/>
    <n v="103"/>
    <s v="$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s v="theater/plays"/>
    <n v="102"/>
    <s v="$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s v="theater/plays"/>
    <n v="103"/>
    <s v="$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s v="theater/plays"/>
    <n v="127"/>
    <s v="$72.95"/>
    <x v="1"/>
    <s v="plays"/>
    <x v="3466"/>
    <d v="2016-04-19T23:27:30"/>
  </r>
  <r>
    <n v="3467"/>
    <s v="Venus in Fur, Los Angeles."/>
    <s v="Venus in Fur, By David Ives."/>
    <x v="9"/>
    <x v="168"/>
    <x v="0"/>
    <x v="0"/>
    <x v="0"/>
    <n v="1426864032"/>
    <n v="1424275632"/>
    <b v="0"/>
    <n v="47"/>
    <b v="1"/>
    <s v="theater/plays"/>
    <n v="101"/>
    <s v="$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s v="theater/plays"/>
    <n v="122"/>
    <s v="$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s v="theater/plays"/>
    <n v="113"/>
    <s v="$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s v="theater/plays"/>
    <n v="150"/>
    <s v="$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s v="theater/plays"/>
    <n v="215"/>
    <s v="$35.7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s v="theater/plays"/>
    <n v="102"/>
    <s v="$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s v="theater/plays"/>
    <n v="100"/>
    <s v="$1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s v="theater/plays"/>
    <n v="101"/>
    <s v="$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s v="theater/plays"/>
    <n v="113"/>
    <s v="$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s v="theater/plays"/>
    <n v="104"/>
    <s v="$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s v="theater/plays"/>
    <n v="115"/>
    <s v="$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s v="theater/plays"/>
    <n v="113"/>
    <s v="$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s v="theater/plays"/>
    <n v="128"/>
    <s v="$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s v="theater/plays"/>
    <n v="143"/>
    <s v="$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s v="theater/plays"/>
    <n v="119"/>
    <s v="$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s v="theater/plays"/>
    <n v="138"/>
    <s v="$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s v="theater/plays"/>
    <n v="160"/>
    <s v="$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s v="theater/plays"/>
    <n v="114"/>
    <s v="$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s v="theater/plays"/>
    <n v="101"/>
    <s v="$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s v="theater/plays"/>
    <n v="155"/>
    <s v="$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s v="theater/plays"/>
    <n v="128"/>
    <s v="$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s v="theater/plays"/>
    <n v="121"/>
    <s v="$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s v="theater/plays"/>
    <n v="113"/>
    <s v="$78.2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s v="theater/plays"/>
    <n v="128"/>
    <s v="$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s v="theater/plays"/>
    <n v="158"/>
    <s v="$79.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s v="theater/plays"/>
    <n v="105"/>
    <s v="$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s v="theater/plays"/>
    <n v="100"/>
    <s v="$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s v="theater/plays"/>
    <n v="100"/>
    <s v="$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s v="theater/plays"/>
    <n v="107"/>
    <s v="$74.2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s v="theater/plays"/>
    <n v="124"/>
    <s v="$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s v="theater/plays"/>
    <n v="109"/>
    <s v="$34.4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s v="theater/plays"/>
    <n v="102"/>
    <s v="$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s v="theater/plays"/>
    <n v="106"/>
    <s v="$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s v="theater/plays"/>
    <n v="106"/>
    <s v="$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s v="theater/plays"/>
    <n v="101"/>
    <s v="$35.9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s v="theater/plays"/>
    <n v="105"/>
    <s v="$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s v="theater/plays"/>
    <n v="108"/>
    <s v="$70.7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s v="theater/plays"/>
    <n v="100"/>
    <s v="$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s v="theater/plays"/>
    <n v="104"/>
    <s v="$66.5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s v="theater/plays"/>
    <n v="102"/>
    <s v="$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s v="theater/plays"/>
    <n v="104"/>
    <s v="$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s v="theater/plays"/>
    <n v="180"/>
    <s v="$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s v="theater/plays"/>
    <n v="106"/>
    <s v="$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s v="theater/plays"/>
    <n v="101"/>
    <s v="$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s v="theater/plays"/>
    <n v="101"/>
    <s v="$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s v="theater/plays"/>
    <n v="100"/>
    <s v="$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s v="theater/plays"/>
    <n v="118"/>
    <s v="$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s v="theater/plays"/>
    <n v="110"/>
    <s v="$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s v="theater/plays"/>
    <n v="103"/>
    <s v="$66.9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s v="theater/plays"/>
    <n v="100"/>
    <s v="$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s v="theater/plays"/>
    <n v="100"/>
    <s v="$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s v="theater/plays"/>
    <n v="110"/>
    <s v="$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s v="theater/plays"/>
    <n v="101"/>
    <s v="$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s v="theater/plays"/>
    <n v="101"/>
    <s v="$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s v="theater/plays"/>
    <n v="169"/>
    <s v="$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s v="theater/plays"/>
    <n v="100"/>
    <s v="$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s v="theater/plays"/>
    <n v="114"/>
    <s v="$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s v="theater/plays"/>
    <n v="102"/>
    <s v="$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s v="theater/plays"/>
    <n v="106"/>
    <s v="$75.7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s v="theater/plays"/>
    <n v="102"/>
    <s v="$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s v="theater/plays"/>
    <n v="117"/>
    <s v="$81.5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s v="theater/plays"/>
    <n v="101"/>
    <s v="$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s v="theater/plays"/>
    <n v="132"/>
    <s v="$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s v="theater/plays"/>
    <n v="100"/>
    <s v="$125"/>
    <x v="1"/>
    <s v="plays"/>
    <x v="3530"/>
    <d v="2016-04-10T20:00:00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n v="26"/>
    <b v="1"/>
    <s v="theater/plays"/>
    <n v="128"/>
    <s v="$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s v="theater/plays"/>
    <n v="119"/>
    <s v="$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s v="theater/plays"/>
    <n v="126"/>
    <s v="$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s v="theater/plays"/>
    <n v="156"/>
    <s v="$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s v="theater/plays"/>
    <n v="103"/>
    <s v="$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s v="theater/plays"/>
    <n v="153"/>
    <s v="$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s v="theater/plays"/>
    <n v="180"/>
    <s v="$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s v="theater/plays"/>
    <n v="128"/>
    <s v="$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s v="theater/plays"/>
    <n v="120"/>
    <s v="$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s v="theater/plays"/>
    <n v="123"/>
    <s v="$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s v="theater/plays"/>
    <n v="105"/>
    <s v="$39.3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s v="theater/plays"/>
    <n v="102"/>
    <s v="$66.1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s v="theater/plays"/>
    <n v="105"/>
    <s v="$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s v="theater/plays"/>
    <n v="100"/>
    <s v="$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s v="theater/plays"/>
    <n v="100"/>
    <s v="$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s v="theater/plays"/>
    <n v="102"/>
    <s v="$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s v="theater/plays"/>
    <n v="114"/>
    <s v="$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s v="theater/plays"/>
    <n v="102"/>
    <s v="$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s v="theater/plays"/>
    <n v="102"/>
    <s v="$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s v="theater/plays"/>
    <n v="105"/>
    <s v="$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s v="theater/plays"/>
    <n v="102"/>
    <s v="$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s v="theater/plays"/>
    <n v="100"/>
    <s v="$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s v="theater/plays"/>
    <n v="106"/>
    <s v="$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s v="theater/plays"/>
    <n v="113"/>
    <s v="$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s v="theater/plays"/>
    <n v="100"/>
    <s v="$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s v="theater/plays"/>
    <n v="100"/>
    <s v="$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s v="theater/plays"/>
    <n v="100"/>
    <s v="$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s v="theater/plays"/>
    <n v="144"/>
    <s v="$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s v="theater/plays"/>
    <n v="104"/>
    <s v="$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s v="theater/plays"/>
    <n v="108"/>
    <s v="$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s v="theater/plays"/>
    <n v="102"/>
    <s v="$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s v="theater/plays"/>
    <n v="149"/>
    <s v="$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s v="theater/plays"/>
    <n v="105"/>
    <s v="$21.1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n v="17"/>
    <b v="1"/>
    <s v="theater/plays"/>
    <n v="101"/>
    <s v="$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s v="theater/plays"/>
    <n v="131"/>
    <s v="$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s v="theater/plays"/>
    <n v="105"/>
    <s v="$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s v="theater/plays"/>
    <n v="109"/>
    <s v="$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s v="theater/plays"/>
    <n v="111"/>
    <s v="$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s v="theater/plays"/>
    <n v="100"/>
    <s v="$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s v="theater/plays"/>
    <n v="114"/>
    <s v="$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s v="theater/plays"/>
    <n v="122"/>
    <s v="$73.24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n v="9"/>
    <b v="1"/>
    <s v="theater/plays"/>
    <n v="100"/>
    <s v="$55.56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s v="theater/plays"/>
    <n v="103"/>
    <s v="$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s v="theater/plays"/>
    <n v="106"/>
    <s v="$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s v="theater/plays"/>
    <n v="101"/>
    <s v="$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s v="theater/plays"/>
    <n v="100"/>
    <s v="$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s v="theater/plays"/>
    <n v="130"/>
    <s v="$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s v="theater/plays"/>
    <n v="100"/>
    <s v="$40.5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s v="theater/plays"/>
    <n v="100"/>
    <s v="$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s v="theater/plays"/>
    <n v="114"/>
    <s v="$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s v="theater/plays"/>
    <n v="100"/>
    <s v="$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s v="theater/plays"/>
    <n v="287"/>
    <s v="$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s v="theater/plays"/>
    <n v="109"/>
    <s v="$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s v="theater/plays"/>
    <n v="116"/>
    <s v="$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s v="theater/plays"/>
    <n v="119"/>
    <s v="$176.09"/>
    <x v="1"/>
    <s v="plays"/>
    <x v="3585"/>
    <d v="2014-12-21T17:11:30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n v="54"/>
    <b v="1"/>
    <s v="theater/plays"/>
    <n v="109"/>
    <s v="$151.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s v="theater/plays"/>
    <n v="127"/>
    <s v="$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s v="theater/plays"/>
    <n v="101"/>
    <s v="$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s v="theater/plays"/>
    <n v="128"/>
    <s v="$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s v="theater/plays"/>
    <n v="100"/>
    <s v="$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s v="theater/plays"/>
    <n v="175"/>
    <s v="$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s v="theater/plays"/>
    <n v="127"/>
    <s v="$72.7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s v="theater/plays"/>
    <n v="111"/>
    <s v="$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s v="theater/plays"/>
    <n v="126"/>
    <s v="$55.97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n v="62"/>
    <b v="1"/>
    <s v="theater/plays"/>
    <n v="119"/>
    <s v="$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s v="theater/plays"/>
    <n v="108"/>
    <s v="$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s v="theater/plays"/>
    <n v="103"/>
    <s v="$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s v="theater/plays"/>
    <n v="110"/>
    <s v="$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s v="theater/plays"/>
    <n v="202"/>
    <s v="$59.41"/>
    <x v="1"/>
    <s v="plays"/>
    <x v="3599"/>
    <d v="2015-08-30T00:00:00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n v="4"/>
    <b v="1"/>
    <s v="theater/plays"/>
    <n v="130"/>
    <s v="$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s v="theater/plays"/>
    <n v="104"/>
    <s v="$39.3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s v="theater/plays"/>
    <n v="100"/>
    <s v="$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s v="theater/plays"/>
    <n v="171"/>
    <s v="$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s v="theater/plays"/>
    <n v="113"/>
    <s v="$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s v="theater/plays"/>
    <n v="184"/>
    <s v="$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s v="theater/plays"/>
    <n v="130"/>
    <s v="$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n v="20"/>
    <b v="1"/>
    <s v="theater/plays"/>
    <n v="105"/>
    <s v="$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s v="theater/plays"/>
    <n v="100"/>
    <s v="$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s v="theater/plays"/>
    <n v="153"/>
    <s v="$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s v="theater/plays"/>
    <n v="162"/>
    <s v="$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s v="theater/plays"/>
    <n v="136"/>
    <s v="$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s v="theater/plays"/>
    <n v="144"/>
    <s v="$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s v="theater/plays"/>
    <n v="100"/>
    <s v="$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s v="theater/plays"/>
    <n v="101"/>
    <s v="$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s v="theater/plays"/>
    <n v="107"/>
    <s v="$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s v="theater/plays"/>
    <n v="125"/>
    <s v="$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s v="theater/plays"/>
    <n v="119"/>
    <s v="$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s v="theater/plays"/>
    <n v="101"/>
    <s v="$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s v="theater/plays"/>
    <n v="113"/>
    <s v="$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s v="theater/plays"/>
    <n v="105"/>
    <s v="$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s v="theater/plays"/>
    <n v="110"/>
    <s v="$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n v="21"/>
    <b v="1"/>
    <s v="theater/plays"/>
    <n v="100"/>
    <s v="$47.67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n v="34"/>
    <b v="1"/>
    <s v="theater/plays"/>
    <n v="120"/>
    <s v="$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s v="theater/plays"/>
    <n v="105"/>
    <s v="$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s v="theater/plays"/>
    <n v="103"/>
    <s v="$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s v="theater/plays"/>
    <n v="102"/>
    <s v="$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s v="theater/plays"/>
    <n v="100"/>
    <s v="$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s v="theater/musical"/>
    <n v="0"/>
    <s v="$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s v="theater/musical"/>
    <n v="0"/>
    <s v="$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s v="theater/musical"/>
    <n v="51"/>
    <s v="$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s v="theater/musical"/>
    <n v="20"/>
    <s v="$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s v="theater/musical"/>
    <n v="35"/>
    <s v="$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s v="theater/musical"/>
    <n v="4"/>
    <s v="$176.94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n v="10"/>
    <b v="0"/>
    <s v="theater/musical"/>
    <n v="36"/>
    <s v="$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s v="theater/musical"/>
    <n v="31"/>
    <s v="$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s v="theater/musical"/>
    <n v="7"/>
    <s v="$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s v="theater/musical"/>
    <n v="0"/>
    <s v="$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s v="theater/musical"/>
    <n v="6"/>
    <s v="$18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s v="theater/musical"/>
    <n v="2"/>
    <s v="$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s v="theater/musical"/>
    <n v="16"/>
    <s v="$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s v="theater/musical"/>
    <n v="0"/>
    <s v="$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s v="theater/musical"/>
    <n v="5"/>
    <s v="$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s v="theater/musical"/>
    <n v="6"/>
    <s v="$15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s v="theater/plays"/>
    <n v="100"/>
    <s v="$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s v="theater/plays"/>
    <n v="104"/>
    <s v="$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s v="theater/plays"/>
    <n v="100"/>
    <s v="$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s v="theater/plays"/>
    <n v="104"/>
    <s v="$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s v="theater/plays"/>
    <n v="251"/>
    <s v="$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s v="theater/plays"/>
    <n v="101"/>
    <s v="$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s v="theater/plays"/>
    <n v="174"/>
    <s v="$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s v="theater/plays"/>
    <n v="116"/>
    <s v="$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s v="theater/plays"/>
    <n v="106"/>
    <s v="$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s v="theater/plays"/>
    <n v="111"/>
    <s v="$110.7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n v="20"/>
    <b v="1"/>
    <s v="theater/plays"/>
    <n v="101"/>
    <s v="$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s v="theater/plays"/>
    <n v="102"/>
    <s v="$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s v="theater/plays"/>
    <n v="100"/>
    <s v="$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s v="theater/plays"/>
    <n v="111"/>
    <s v="$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s v="theater/plays"/>
    <n v="101"/>
    <s v="$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s v="theater/plays"/>
    <n v="104"/>
    <s v="$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s v="theater/plays"/>
    <n v="109"/>
    <s v="$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s v="theater/plays"/>
    <n v="115"/>
    <s v="$51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n v="38"/>
    <b v="1"/>
    <s v="theater/plays"/>
    <n v="100"/>
    <s v="$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s v="theater/plays"/>
    <n v="103"/>
    <s v="$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s v="theater/plays"/>
    <n v="104"/>
    <s v="$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s v="theater/plays"/>
    <n v="138"/>
    <s v="$81.2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s v="theater/plays"/>
    <n v="110"/>
    <s v="$2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s v="theater/plays"/>
    <n v="101"/>
    <s v="$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s v="theater/plays"/>
    <n v="102"/>
    <s v="$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s v="theater/plays"/>
    <n v="114"/>
    <s v="$39.8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s v="theater/plays"/>
    <n v="100"/>
    <s v="$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s v="theater/plays"/>
    <n v="140"/>
    <s v="$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s v="theater/plays"/>
    <n v="129"/>
    <s v="$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s v="theater/plays"/>
    <n v="103"/>
    <s v="$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s v="theater/plays"/>
    <n v="103"/>
    <s v="$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s v="theater/plays"/>
    <n v="110"/>
    <s v="$73.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s v="theater/plays"/>
    <n v="113"/>
    <s v="$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s v="theater/plays"/>
    <n v="112"/>
    <s v="$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s v="theater/plays"/>
    <n v="139"/>
    <s v="$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s v="theater/plays"/>
    <n v="111"/>
    <s v="$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s v="theater/plays"/>
    <n v="139"/>
    <s v="$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s v="theater/plays"/>
    <n v="106"/>
    <s v="$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s v="theater/plays"/>
    <n v="101"/>
    <s v="$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s v="theater/plays"/>
    <n v="100"/>
    <s v="$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s v="theater/plays"/>
    <n v="109"/>
    <s v="$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s v="theater/plays"/>
    <n v="118"/>
    <s v="$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s v="theater/plays"/>
    <n v="120"/>
    <s v="$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n v="274"/>
    <b v="1"/>
    <s v="theater/plays"/>
    <n v="128"/>
    <s v="$186.8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n v="17"/>
    <b v="1"/>
    <s v="theater/plays"/>
    <n v="126"/>
    <s v="$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s v="theater/plays"/>
    <n v="129"/>
    <s v="$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s v="theater/plays"/>
    <n v="107"/>
    <s v="$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s v="theater/plays"/>
    <n v="100"/>
    <s v="$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s v="theater/plays"/>
    <n v="155"/>
    <s v="$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s v="theater/plays"/>
    <n v="108"/>
    <s v="$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s v="theater/plays"/>
    <n v="111"/>
    <s v="$40.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s v="theater/plays"/>
    <n v="101"/>
    <s v="$63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n v="18"/>
    <b v="1"/>
    <s v="theater/plays"/>
    <n v="121"/>
    <s v="$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s v="theater/plays"/>
    <n v="100"/>
    <s v="$38.5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s v="theater/plays"/>
    <n v="109"/>
    <s v="$155.9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s v="theater/plays"/>
    <n v="123"/>
    <s v="$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s v="theater/plays"/>
    <n v="136"/>
    <s v="$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s v="theater/plays"/>
    <n v="103"/>
    <s v="$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s v="theater/plays"/>
    <n v="121"/>
    <s v="$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s v="theater/plays"/>
    <n v="186"/>
    <s v="$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s v="theater/plays"/>
    <n v="300"/>
    <s v="$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s v="theater/plays"/>
    <n v="108"/>
    <s v="$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n v="27"/>
    <b v="1"/>
    <s v="theater/plays"/>
    <n v="141"/>
    <s v="$67.96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n v="21"/>
    <b v="1"/>
    <s v="theater/plays"/>
    <n v="114"/>
    <s v="$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s v="theater/plays"/>
    <n v="154"/>
    <s v="$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s v="theater/plays"/>
    <n v="102"/>
    <s v="$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s v="theater/plays"/>
    <n v="102"/>
    <s v="$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s v="theater/plays"/>
    <n v="103"/>
    <s v="$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s v="theater/plays"/>
    <n v="156"/>
    <s v="$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s v="theater/plays"/>
    <n v="101"/>
    <s v="$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s v="theater/plays"/>
    <n v="239"/>
    <s v="$26.02"/>
    <x v="1"/>
    <s v="plays"/>
    <x v="3718"/>
    <d v="2015-02-27T17:11:15"/>
  </r>
  <r>
    <n v="3719"/>
    <s v="Corium"/>
    <s v="A new piece of physical theatre about love, regret and longing."/>
    <x v="48"/>
    <x v="2433"/>
    <x v="0"/>
    <x v="1"/>
    <x v="1"/>
    <n v="1434994266"/>
    <n v="1432402266"/>
    <b v="0"/>
    <n v="4"/>
    <b v="1"/>
    <s v="theater/plays"/>
    <n v="210"/>
    <s v="$105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n v="40"/>
    <b v="1"/>
    <s v="theater/plays"/>
    <n v="105"/>
    <s v="$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s v="theater/plays"/>
    <n v="101"/>
    <s v="$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s v="theater/plays"/>
    <n v="111"/>
    <s v="$47.66"/>
    <x v="1"/>
    <s v="plays"/>
    <x v="3722"/>
    <d v="2016-02-11T22:59:00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n v="63"/>
    <b v="1"/>
    <s v="theater/plays"/>
    <n v="102"/>
    <s v="$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s v="theater/plays"/>
    <n v="103"/>
    <s v="$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s v="theater/plays"/>
    <n v="127"/>
    <s v="$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s v="theater/plays"/>
    <n v="339"/>
    <s v="$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s v="theater/plays"/>
    <n v="101"/>
    <s v="$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s v="theater/plays"/>
    <n v="9"/>
    <s v="$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s v="theater/plays"/>
    <n v="7"/>
    <s v="$72.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s v="theater/plays"/>
    <n v="10"/>
    <s v="$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s v="theater/plays"/>
    <n v="11"/>
    <s v="$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s v="theater/plays"/>
    <n v="15"/>
    <s v="$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s v="theater/plays"/>
    <n v="28"/>
    <s v="$61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s v="theater/plays"/>
    <n v="13"/>
    <s v="$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s v="theater/plays"/>
    <n v="1"/>
    <s v="$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s v="theater/plays"/>
    <n v="21"/>
    <s v="$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s v="theater/plays"/>
    <n v="18"/>
    <s v="$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s v="theater/plays"/>
    <n v="20"/>
    <s v="$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s v="theater/plays"/>
    <n v="18"/>
    <s v="$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s v="theater/plays"/>
    <n v="2"/>
    <s v="$25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s v="theater/plays"/>
    <n v="10"/>
    <s v="$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n v="1"/>
    <b v="0"/>
    <s v="theater/plays"/>
    <n v="2"/>
    <s v="$20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n v="1"/>
    <b v="0"/>
    <s v="theater/plays"/>
    <n v="1"/>
    <s v="$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s v="theater/musical"/>
    <n v="104"/>
    <s v="$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s v="theater/musical"/>
    <n v="105"/>
    <s v="$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s v="theater/musical"/>
    <n v="100"/>
    <s v="$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s v="theater/musical"/>
    <n v="133"/>
    <s v="$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s v="theater/musical"/>
    <n v="113"/>
    <s v="$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s v="theater/musical"/>
    <n v="103"/>
    <s v="$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s v="theater/musical"/>
    <n v="120"/>
    <s v="$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s v="theater/musical"/>
    <n v="130"/>
    <s v="$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s v="theater/musical"/>
    <n v="101"/>
    <s v="$267.6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s v="theater/musical"/>
    <n v="109"/>
    <s v="$75.96"/>
    <x v="1"/>
    <s v="musical"/>
    <x v="3757"/>
    <d v="2014-12-01T20:25:15"/>
  </r>
  <r>
    <n v="3758"/>
    <s v="Luigi's Ladies"/>
    <s v="LUIGI'S LADIES: an original one-woman musical comedy"/>
    <x v="15"/>
    <x v="317"/>
    <x v="0"/>
    <x v="0"/>
    <x v="0"/>
    <n v="1400475600"/>
    <n v="1397819938"/>
    <b v="0"/>
    <n v="26"/>
    <b v="1"/>
    <s v="theater/musical"/>
    <n v="102"/>
    <s v="$59.04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n v="88"/>
    <b v="1"/>
    <s v="theater/musical"/>
    <n v="110"/>
    <s v="$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s v="theater/musical"/>
    <n v="101"/>
    <s v="$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s v="theater/musical"/>
    <n v="100"/>
    <s v="$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s v="theater/musical"/>
    <n v="106"/>
    <s v="$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n v="77"/>
    <b v="1"/>
    <s v="theater/musical"/>
    <n v="100"/>
    <s v="$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s v="theater/musical"/>
    <n v="100"/>
    <s v="$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s v="theater/musical"/>
    <n v="113"/>
    <s v="$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s v="theater/musical"/>
    <n v="103"/>
    <s v="$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s v="theater/musical"/>
    <n v="117"/>
    <s v="$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s v="theater/musical"/>
    <n v="108"/>
    <s v="$74.2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s v="theater/musical"/>
    <n v="100"/>
    <s v="$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s v="theater/musical"/>
    <n v="100"/>
    <s v="$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n v="38"/>
    <b v="1"/>
    <s v="theater/musical"/>
    <n v="146"/>
    <s v="$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s v="theater/musical"/>
    <n v="110"/>
    <s v="$166.97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n v="57"/>
    <b v="1"/>
    <s v="theater/musical"/>
    <n v="108"/>
    <s v="$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s v="theater/musical"/>
    <n v="100"/>
    <s v="$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s v="theater/musical"/>
    <n v="100"/>
    <s v="$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s v="theater/musical"/>
    <n v="107"/>
    <s v="$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s v="theater/musical"/>
    <n v="143"/>
    <s v="$48.54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n v="36"/>
    <b v="1"/>
    <s v="theater/musical"/>
    <n v="105"/>
    <s v="$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n v="115"/>
    <b v="1"/>
    <s v="theater/musical"/>
    <n v="104"/>
    <s v="$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s v="theater/musical"/>
    <n v="120"/>
    <s v="$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s v="theater/musical"/>
    <n v="110"/>
    <s v="$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s v="theater/musical"/>
    <n v="102"/>
    <s v="$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s v="theater/musical"/>
    <n v="129"/>
    <s v="$64.4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s v="theater/musical"/>
    <n v="115"/>
    <s v="$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s v="theater/musical"/>
    <n v="151"/>
    <s v="$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s v="theater/musical"/>
    <n v="111"/>
    <s v="$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s v="theater/musical"/>
    <n v="100"/>
    <s v="$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s v="theater/musical"/>
    <n v="1"/>
    <s v="$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s v="theater/musical"/>
    <n v="3"/>
    <s v="$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n v="2"/>
    <b v="0"/>
    <s v="theater/musical"/>
    <n v="0"/>
    <s v="$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s v="theater/musical"/>
    <n v="60"/>
    <s v="$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s v="theater/musical"/>
    <n v="1"/>
    <s v="$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s v="theater/musical"/>
    <n v="2"/>
    <s v="$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s v="theater/musical"/>
    <n v="0"/>
    <s v="$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s v="theater/musical"/>
    <n v="90"/>
    <s v="$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s v="theater/musical"/>
    <n v="1"/>
    <s v="$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s v="theater/musical"/>
    <n v="4"/>
    <s v="$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s v="theater/musical"/>
    <n v="4"/>
    <s v="$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s v="theater/musical"/>
    <n v="9"/>
    <s v="$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n v="40"/>
    <b v="0"/>
    <s v="theater/musical"/>
    <n v="20"/>
    <s v="$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s v="theater/musical"/>
    <n v="0"/>
    <s v="$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s v="theater/musical"/>
    <n v="0"/>
    <s v="$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s v="theater/musical"/>
    <n v="30"/>
    <s v="$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s v="theater/plays"/>
    <n v="100"/>
    <s v="$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s v="theater/plays"/>
    <n v="101"/>
    <s v="$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s v="theater/plays"/>
    <n v="122"/>
    <s v="$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s v="theater/plays"/>
    <n v="330"/>
    <s v="$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s v="theater/plays"/>
    <n v="110"/>
    <s v="$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s v="theater/plays"/>
    <n v="101"/>
    <s v="$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s v="theater/plays"/>
    <n v="140"/>
    <s v="$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n v="20"/>
    <b v="1"/>
    <s v="theater/plays"/>
    <n v="100"/>
    <s v="$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s v="theater/plays"/>
    <n v="119"/>
    <s v="$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s v="theater/plays"/>
    <n v="107"/>
    <s v="$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s v="theater/plays"/>
    <n v="228"/>
    <s v="$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s v="theater/plays"/>
    <n v="106"/>
    <s v="$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s v="theater/plays"/>
    <n v="143"/>
    <s v="$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s v="theater/plays"/>
    <n v="105"/>
    <s v="$79.5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s v="theater/plays"/>
    <n v="110"/>
    <s v="$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s v="theater/plays"/>
    <n v="106"/>
    <s v="$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s v="theater/plays"/>
    <n v="108"/>
    <s v="$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s v="theater/plays"/>
    <n v="105"/>
    <s v="$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s v="theater/plays"/>
    <n v="119"/>
    <s v="$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s v="theater/plays"/>
    <n v="153"/>
    <s v="$70.4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s v="theater/plays"/>
    <n v="100"/>
    <s v="$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s v="theater/plays"/>
    <n v="100"/>
    <s v="$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s v="theater/plays"/>
    <n v="225"/>
    <s v="$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s v="theater/plays"/>
    <n v="106"/>
    <s v="$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s v="theater/plays"/>
    <n v="105"/>
    <s v="$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s v="theater/plays"/>
    <n v="117"/>
    <s v="$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s v="theater/plays"/>
    <n v="109"/>
    <s v="$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s v="theater/plays"/>
    <n v="160"/>
    <s v="$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s v="theater/plays"/>
    <n v="113"/>
    <s v="$64.29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n v="17"/>
    <b v="1"/>
    <s v="theater/plays"/>
    <n v="102"/>
    <s v="$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s v="theater/plays"/>
    <n v="101"/>
    <s v="$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s v="theater/plays"/>
    <n v="101"/>
    <s v="$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s v="theater/plays"/>
    <n v="6500"/>
    <s v="$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s v="theater/plays"/>
    <n v="9"/>
    <s v="$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s v="theater/plays"/>
    <n v="22"/>
    <s v="$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s v="theater/plays"/>
    <n v="21"/>
    <s v="$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s v="theater/plays"/>
    <n v="41"/>
    <s v="$81.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s v="theater/plays"/>
    <n v="2"/>
    <s v="$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s v="theater/plays"/>
    <n v="3"/>
    <s v="$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s v="theater/plays"/>
    <n v="16"/>
    <s v="$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s v="theater/plays"/>
    <n v="16"/>
    <s v="$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s v="theater/plays"/>
    <n v="7"/>
    <s v="$75.46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n v="4"/>
    <b v="0"/>
    <s v="theater/plays"/>
    <n v="4"/>
    <s v="$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s v="theater/plays"/>
    <n v="34"/>
    <s v="$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s v="theater/plays"/>
    <n v="0"/>
    <s v="$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s v="theater/plays"/>
    <n v="0"/>
    <s v="$13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n v="20"/>
    <b v="0"/>
    <s v="theater/plays"/>
    <n v="16"/>
    <s v="$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s v="theater/plays"/>
    <n v="3"/>
    <s v="$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s v="theater/plays"/>
    <n v="0"/>
    <s v="$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s v="theater/plays"/>
    <n v="5"/>
    <s v="$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s v="theater/plays"/>
    <n v="2"/>
    <s v="$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s v="theater/plays"/>
    <n v="0"/>
    <s v="$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s v="theater/plays"/>
    <n v="18"/>
    <s v="$81.54"/>
    <x v="1"/>
    <s v="plays"/>
    <x v="3860"/>
    <d v="2014-08-12T15:51:50"/>
  </r>
  <r>
    <n v="3861"/>
    <s v="READY OR NOT HERE I COME"/>
    <s v="THE COMING OF THE LORD!"/>
    <x v="13"/>
    <x v="173"/>
    <x v="2"/>
    <x v="0"/>
    <x v="0"/>
    <n v="1415828820"/>
    <n v="1412258977"/>
    <b v="0"/>
    <n v="1"/>
    <b v="0"/>
    <s v="theater/plays"/>
    <n v="5"/>
    <s v="$100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n v="1"/>
    <b v="0"/>
    <s v="theater/plays"/>
    <n v="0"/>
    <s v="$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s v="theater/plays"/>
    <n v="1"/>
    <s v="$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s v="theater/plays"/>
    <n v="27"/>
    <s v="$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n v="2"/>
    <b v="0"/>
    <s v="theater/plays"/>
    <n v="1"/>
    <s v="$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s v="theater/plays"/>
    <n v="13"/>
    <s v="$50.2"/>
    <x v="1"/>
    <s v="plays"/>
    <x v="3867"/>
    <d v="2016-06-18T19:32:19"/>
  </r>
  <r>
    <n v="3868"/>
    <s v="1000 words (Canceled)"/>
    <s v="New collection of music by Scott Evan Davis!"/>
    <x v="10"/>
    <x v="115"/>
    <x v="1"/>
    <x v="1"/>
    <x v="1"/>
    <n v="1410191405"/>
    <n v="1408031405"/>
    <b v="0"/>
    <n v="1"/>
    <b v="0"/>
    <s v="theater/musical"/>
    <n v="0"/>
    <s v="$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n v="15"/>
    <b v="0"/>
    <s v="theater/musical"/>
    <n v="3"/>
    <s v="$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s v="theater/musical"/>
    <n v="15"/>
    <s v="$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s v="theater/musical"/>
    <n v="3"/>
    <s v="$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s v="theater/musical"/>
    <n v="53"/>
    <s v="$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s v="theater/musical"/>
    <n v="5"/>
    <s v="$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s v="theater/musical"/>
    <n v="0"/>
    <s v="$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s v="theater/musical"/>
    <n v="13"/>
    <s v="$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n v="1"/>
    <b v="0"/>
    <s v="theater/musical"/>
    <n v="5"/>
    <s v="$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x v="117"/>
    <x v="1"/>
    <x v="2"/>
    <x v="2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s v="theater/musical"/>
    <n v="2"/>
    <s v="$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s v="theater/plays"/>
    <n v="27"/>
    <s v="$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s v="theater/plays"/>
    <n v="1"/>
    <s v="$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s v="theater/plays"/>
    <n v="17"/>
    <s v="$315.5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n v="7"/>
    <b v="0"/>
    <s v="theater/plays"/>
    <n v="33"/>
    <s v="$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s v="theater/plays"/>
    <n v="22"/>
    <s v="$128.2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s v="theater/plays"/>
    <n v="3"/>
    <s v="$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s v="theater/plays"/>
    <n v="5"/>
    <s v="$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s v="theater/plays"/>
    <n v="11"/>
    <s v="$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s v="theater/plays"/>
    <n v="18"/>
    <s v="$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s v="theater/plays"/>
    <n v="33"/>
    <s v="$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s v="theater/plays"/>
    <n v="1"/>
    <s v="$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s v="theater/plays"/>
    <n v="5"/>
    <s v="$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s v="theater/plays"/>
    <n v="1"/>
    <s v="$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s v="theater/plays"/>
    <n v="49"/>
    <s v="$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n v="2"/>
    <b v="0"/>
    <s v="theater/plays"/>
    <n v="0"/>
    <s v="$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s v="theater/plays"/>
    <n v="12"/>
    <s v="$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s v="theater/plays"/>
    <n v="67"/>
    <s v="$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s v="theater/plays"/>
    <n v="15"/>
    <s v="$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s v="theater/plays"/>
    <n v="9"/>
    <s v="$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s v="theater/plays"/>
    <n v="0"/>
    <s v="$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s v="theater/plays"/>
    <n v="3"/>
    <s v="$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s v="theater/plays"/>
    <n v="37"/>
    <s v="$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s v="theater/plays"/>
    <n v="0"/>
    <s v="$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s v="theater/plays"/>
    <n v="10"/>
    <s v="$142.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s v="theater/plays"/>
    <n v="36"/>
    <s v="$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s v="theater/plays"/>
    <n v="0"/>
    <s v="$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s v="theater/plays"/>
    <n v="0"/>
    <s v="$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s v="theater/plays"/>
    <n v="0"/>
    <s v="$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s v="theater/plays"/>
    <n v="2"/>
    <s v="$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s v="theater/plays"/>
    <n v="5"/>
    <s v="$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s v="theater/plays"/>
    <n v="8"/>
    <s v="$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s v="theater/plays"/>
    <n v="12"/>
    <s v="$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s v="theater/plays"/>
    <n v="15"/>
    <s v="$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s v="theater/plays"/>
    <n v="10"/>
    <s v="$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n v="1"/>
    <b v="0"/>
    <s v="theater/plays"/>
    <n v="0"/>
    <s v="$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s v="theater/plays"/>
    <n v="1"/>
    <s v="$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s v="theater/plays"/>
    <n v="13"/>
    <s v="$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s v="theater/plays"/>
    <n v="2"/>
    <s v="$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s v="theater/plays"/>
    <n v="0"/>
    <s v="$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s v="theater/plays"/>
    <n v="16"/>
    <s v="$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s v="theater/plays"/>
    <n v="11"/>
    <s v="$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s v="theater/plays"/>
    <n v="44"/>
    <s v="$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s v="theater/plays"/>
    <n v="86"/>
    <s v="$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s v="theater/plays"/>
    <n v="12"/>
    <s v="$79.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s v="theater/plays"/>
    <n v="0"/>
    <s v="$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s v="theater/plays"/>
    <n v="0"/>
    <s v="$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s v="theater/plays"/>
    <n v="1"/>
    <s v="$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s v="theater/plays"/>
    <n v="36"/>
    <s v="$137.0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s v="theater/plays"/>
    <n v="0"/>
    <s v="$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n v="5"/>
    <b v="0"/>
    <s v="theater/plays"/>
    <n v="3"/>
    <s v="$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s v="theater/plays"/>
    <n v="3"/>
    <s v="$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s v="theater/plays"/>
    <n v="16"/>
    <s v="$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s v="theater/plays"/>
    <n v="1"/>
    <s v="$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s v="theater/plays"/>
    <n v="0"/>
    <s v="$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s v="theater/plays"/>
    <n v="0"/>
    <s v="$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s v="theater/plays"/>
    <n v="24"/>
    <s v="$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s v="theater/plays"/>
    <n v="0"/>
    <s v="$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s v="theater/plays"/>
    <n v="32"/>
    <s v="$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s v="theater/plays"/>
    <n v="24"/>
    <s v="$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s v="theater/plays"/>
    <n v="2"/>
    <s v="$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s v="theater/plays"/>
    <n v="0"/>
    <s v="$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s v="theater/plays"/>
    <n v="3"/>
    <s v="$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s v="theater/plays"/>
    <n v="6"/>
    <s v="$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s v="theater/plays"/>
    <n v="14"/>
    <s v="$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s v="theater/plays"/>
    <n v="1"/>
    <s v="$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s v="theater/plays"/>
    <n v="24"/>
    <s v="$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s v="theater/plays"/>
    <n v="11"/>
    <s v="$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s v="theater/plays"/>
    <n v="7"/>
    <s v="$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s v="theater/plays"/>
    <n v="0"/>
    <s v="$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s v="theater/plays"/>
    <n v="1"/>
    <s v="$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s v="theater/plays"/>
    <n v="21"/>
    <s v="$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s v="theater/plays"/>
    <n v="78"/>
    <s v="$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s v="theater/plays"/>
    <n v="32"/>
    <s v="$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s v="theater/plays"/>
    <n v="48"/>
    <s v="$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s v="theater/plays"/>
    <n v="1"/>
    <s v="$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s v="theater/plays"/>
    <n v="11"/>
    <s v="$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s v="theater/plays"/>
    <n v="2"/>
    <s v="$18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s v="theater/plays"/>
    <n v="18"/>
    <s v="$64.29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s v="theater/plays"/>
    <n v="4"/>
    <s v="$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s v="theater/plays"/>
    <n v="20"/>
    <s v="$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s v="theater/plays"/>
    <n v="35"/>
    <s v="$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s v="theater/plays"/>
    <n v="6"/>
    <s v="$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s v="theater/plays"/>
    <n v="32"/>
    <s v="$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s v="theater/plays"/>
    <n v="10"/>
    <s v="$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s v="theater/plays"/>
    <n v="38"/>
    <s v="$11.62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n v="4"/>
    <b v="0"/>
    <s v="theater/plays"/>
    <n v="2"/>
    <s v="$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s v="theater/plays"/>
    <n v="4"/>
    <s v="$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n v="1"/>
    <b v="0"/>
    <s v="theater/plays"/>
    <n v="20"/>
    <s v="$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s v="theater/plays"/>
    <n v="5"/>
    <s v="$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s v="theater/plays"/>
    <n v="0"/>
    <s v="$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s v="theater/plays"/>
    <n v="0"/>
    <s v="$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s v="theater/plays"/>
    <n v="35"/>
    <s v="$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s v="theater/plays"/>
    <n v="17"/>
    <s v="$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s v="theater/plays"/>
    <n v="57"/>
    <s v="$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s v="theater/plays"/>
    <n v="17"/>
    <s v="$82.57"/>
    <x v="1"/>
    <s v="plays"/>
    <x v="3999"/>
    <d v="2014-08-31T19:51:49"/>
  </r>
  <r>
    <n v="4000"/>
    <s v="The Escorts"/>
    <s v="An Enticing Trip into the World of Assisted Dying"/>
    <x v="6"/>
    <x v="115"/>
    <x v="2"/>
    <x v="0"/>
    <x v="0"/>
    <n v="1462631358"/>
    <n v="1457450958"/>
    <b v="0"/>
    <n v="1"/>
    <b v="0"/>
    <s v="theater/plays"/>
    <n v="0"/>
    <s v="$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s v="theater/plays"/>
    <n v="38"/>
    <s v="$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s v="theater/plays"/>
    <n v="2"/>
    <s v="$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s v="theater/plays"/>
    <n v="10"/>
    <s v="$100.5"/>
    <x v="1"/>
    <s v="plays"/>
    <x v="4003"/>
    <d v="2015-02-15T14:05:47"/>
  </r>
  <r>
    <n v="4004"/>
    <s v="South Florida Tours"/>
    <s v="Help Launch The Queen Into South Florida!"/>
    <x v="2"/>
    <x v="116"/>
    <x v="2"/>
    <x v="0"/>
    <x v="0"/>
    <n v="1412740457"/>
    <n v="1410148457"/>
    <b v="0"/>
    <n v="1"/>
    <b v="0"/>
    <s v="theater/plays"/>
    <n v="0"/>
    <s v="$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s v="theater/plays"/>
    <n v="1"/>
    <s v="$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s v="theater/plays"/>
    <n v="0"/>
    <s v="$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s v="theater/plays"/>
    <n v="0"/>
    <s v="$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s v="theater/plays"/>
    <n v="6"/>
    <s v="$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s v="theater/plays"/>
    <n v="4"/>
    <s v="$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s v="theater/plays"/>
    <n v="24"/>
    <s v="$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s v="theater/plays"/>
    <n v="8"/>
    <s v="$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s v="theater/plays"/>
    <n v="1"/>
    <s v="$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s v="theater/plays"/>
    <n v="0"/>
    <s v="$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s v="theater/plays"/>
    <n v="14"/>
    <s v="$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s v="theater/plays"/>
    <n v="1"/>
    <s v="$52.5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n v="4"/>
    <b v="0"/>
    <s v="theater/plays"/>
    <n v="9"/>
    <s v="$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s v="theater/plays"/>
    <n v="1"/>
    <s v="$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s v="theater/plays"/>
    <n v="17"/>
    <s v="$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s v="theater/plays"/>
    <n v="1"/>
    <s v="$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n v="197"/>
    <b v="0"/>
    <s v="theater/plays"/>
    <n v="70"/>
    <s v="$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s v="theater/plays"/>
    <n v="1"/>
    <s v="$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s v="theater/plays"/>
    <n v="5"/>
    <s v="$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s v="theater/plays"/>
    <n v="7"/>
    <s v="$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s v="theater/plays"/>
    <n v="28"/>
    <s v="$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s v="theater/plays"/>
    <n v="16"/>
    <s v="$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s v="theater/plays"/>
    <n v="7"/>
    <s v="$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s v="theater/plays"/>
    <n v="26"/>
    <s v="$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s v="theater/plays"/>
    <n v="1"/>
    <s v="$100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s v="theater/plays"/>
    <n v="37"/>
    <s v="$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s v="theater/plays"/>
    <n v="47"/>
    <s v="$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s v="theater/plays"/>
    <n v="11"/>
    <s v="$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s v="theater/plays"/>
    <n v="12"/>
    <s v="$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s v="theater/plays"/>
    <n v="60"/>
    <s v="$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s v="theater/plays"/>
    <n v="31"/>
    <s v="$1250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n v="2"/>
    <b v="0"/>
    <s v="theater/plays"/>
    <n v="0"/>
    <s v="$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s v="theater/plays"/>
    <n v="0"/>
    <s v="$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s v="theater/plays"/>
    <n v="38"/>
    <s v="$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s v="theater/plays"/>
    <n v="0"/>
    <s v="$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s v="theater/plays"/>
    <n v="8"/>
    <s v="$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s v="theater/plays"/>
    <n v="2"/>
    <s v="$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s v="theater/plays"/>
    <n v="18"/>
    <s v="$32.9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s v="theater/plays"/>
    <n v="0"/>
    <s v="$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s v="theater/plays"/>
    <n v="0"/>
    <s v="$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s v="theater/plays"/>
    <n v="38"/>
    <s v="$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s v="theater/plays"/>
    <n v="22"/>
    <s v="$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s v="theater/plays"/>
    <n v="18"/>
    <s v="$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s v="theater/plays"/>
    <n v="53"/>
    <s v="$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s v="theater/plays"/>
    <n v="22"/>
    <s v="$129.1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s v="theater/plays"/>
    <n v="3"/>
    <s v="$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s v="theater/plays"/>
    <n v="3"/>
    <s v="$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s v="theater/plays"/>
    <n v="3"/>
    <s v="$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s v="theater/plays"/>
    <n v="2"/>
    <s v="$16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s v="theater/plays"/>
    <n v="1"/>
    <s v="$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s v="theater/plays"/>
    <n v="19"/>
    <s v="$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s v="theater/plays"/>
    <n v="1"/>
    <s v="$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s v="theater/plays"/>
    <n v="0"/>
    <s v="$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s v="theater/plays"/>
    <n v="61"/>
    <s v="$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s v="theater/plays"/>
    <n v="1"/>
    <s v="$34.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s v="theater/plays"/>
    <n v="34"/>
    <s v="$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s v="theater/plays"/>
    <n v="17"/>
    <s v="$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s v="theater/plays"/>
    <n v="0"/>
    <s v="$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s v="theater/plays"/>
    <n v="1"/>
    <s v="$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s v="theater/plays"/>
    <n v="27"/>
    <s v="$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s v="theater/plays"/>
    <n v="29"/>
    <s v="$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s v="theater/plays"/>
    <n v="9"/>
    <s v="$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s v="theater/plays"/>
    <n v="0"/>
    <s v="$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s v="theater/plays"/>
    <n v="16"/>
    <s v="$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s v="theater/plays"/>
    <n v="2"/>
    <s v="$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s v="theater/plays"/>
    <n v="22"/>
    <s v="$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s v="theater/plays"/>
    <n v="0"/>
    <s v="$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s v="theater/plays"/>
    <n v="0"/>
    <s v="$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s v="theater/plays"/>
    <n v="5"/>
    <s v="$9.4"/>
    <x v="1"/>
    <s v="plays"/>
    <x v="4086"/>
    <d v="2015-11-21T04:00:00"/>
  </r>
  <r>
    <n v="4087"/>
    <s v="Stage Production &quot;The Nail Shop&quot;"/>
    <s v="Comedy Stage Play"/>
    <x v="376"/>
    <x v="117"/>
    <x v="2"/>
    <x v="0"/>
    <x v="0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s v="theater/plays"/>
    <n v="11"/>
    <s v="$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s v="theater/plays"/>
    <n v="5"/>
    <s v="$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s v="theater/plays"/>
    <n v="3"/>
    <s v="$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s v="theater/plays"/>
    <n v="13"/>
    <s v="$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s v="theater/plays"/>
    <n v="0"/>
    <s v="$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s v="theater/plays"/>
    <n v="2"/>
    <s v="$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s v="theater/plays"/>
    <n v="37"/>
    <s v="$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s v="theater/plays"/>
    <n v="3"/>
    <s v="$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s v="theater/plays"/>
    <n v="11"/>
    <s v="$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s v="theater/plays"/>
    <n v="1"/>
    <s v="$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s v="theater/plays"/>
    <n v="27"/>
    <s v="$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s v="theater/plays"/>
    <n v="10"/>
    <s v="$1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s v="theater/plays"/>
    <n v="21"/>
    <s v="$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s v="theater/plays"/>
    <n v="7"/>
    <s v="$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s v="theater/plays"/>
    <n v="71"/>
    <s v="$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s v="theater/plays"/>
    <n v="2"/>
    <s v="$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s v="theater/plays"/>
    <n v="2"/>
    <s v="$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s v="theater/plays"/>
    <n v="29"/>
    <s v="$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s v="theater/plays"/>
    <n v="3"/>
    <s v="$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s v="theater/plays"/>
    <n v="0"/>
    <s v="$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s v="theater/plays"/>
    <n v="0"/>
    <s v="$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s v="$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s v="$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s v="$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s v="$69.27"/>
    <x v="0"/>
    <x v="0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s v="$190.55"/>
    <x v="0"/>
    <x v="0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s v="$93.4"/>
    <x v="0"/>
    <x v="0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s v="$146.88"/>
    <x v="0"/>
    <x v="0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s v="$159.82"/>
    <x v="0"/>
    <x v="0"/>
    <x v="7"/>
    <d v="2016-07-05T01:07:47"/>
    <x v="4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s v="$291.79"/>
    <x v="0"/>
    <x v="0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s v="$31.5"/>
    <x v="0"/>
    <x v="0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s v="$158.68"/>
    <x v="0"/>
    <x v="0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s v="$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s v="$59.96"/>
    <x v="0"/>
    <x v="0"/>
    <x v="12"/>
    <d v="2014-07-16T03:00:00"/>
    <x v="7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s v="$109.78"/>
    <x v="0"/>
    <x v="0"/>
    <x v="13"/>
    <d v="2016-06-23T20:27:00"/>
    <x v="8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s v="$147.71"/>
    <x v="0"/>
    <x v="0"/>
    <x v="14"/>
    <d v="2014-07-13T13:59:00"/>
    <x v="9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s v="$21.76"/>
    <x v="0"/>
    <x v="0"/>
    <x v="15"/>
    <d v="2015-09-27T20:14:00"/>
    <x v="1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s v="$171.84"/>
    <x v="0"/>
    <x v="0"/>
    <x v="16"/>
    <d v="2014-06-16T05:30:00"/>
    <x v="11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s v="$41.94"/>
    <x v="0"/>
    <x v="0"/>
    <x v="17"/>
    <d v="2014-11-04T18:33:42"/>
    <x v="1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s v="$93.26"/>
    <x v="0"/>
    <x v="0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s v="$56.14"/>
    <x v="0"/>
    <x v="0"/>
    <x v="19"/>
    <d v="2015-07-20T19:35:34"/>
    <x v="1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s v="$80.16"/>
    <x v="0"/>
    <x v="0"/>
    <x v="20"/>
    <d v="2015-09-13T18:11:52"/>
    <x v="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s v="$199.9"/>
    <x v="0"/>
    <x v="0"/>
    <x v="21"/>
    <d v="2014-09-26T15:03:09"/>
    <x v="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s v="$51.25"/>
    <x v="0"/>
    <x v="0"/>
    <x v="22"/>
    <d v="2015-01-01T07:59:00"/>
    <x v="1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s v="$103.04"/>
    <x v="0"/>
    <x v="0"/>
    <x v="23"/>
    <d v="2015-04-30T15:20:00"/>
    <x v="14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s v="$66.35"/>
    <x v="0"/>
    <x v="0"/>
    <x v="24"/>
    <d v="2015-09-15T19:39:00"/>
    <x v="15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s v="$57.14"/>
    <x v="0"/>
    <x v="0"/>
    <x v="25"/>
    <d v="2016-01-09T00:36:01"/>
    <x v="12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s v="$102.11"/>
    <x v="0"/>
    <x v="0"/>
    <x v="26"/>
    <d v="2014-08-17T12:22:24"/>
    <x v="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s v="$148.97"/>
    <x v="0"/>
    <x v="0"/>
    <x v="27"/>
    <d v="2014-11-16T04:57:13"/>
    <x v="1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s v="$169.61"/>
    <x v="0"/>
    <x v="0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s v="$31.62"/>
    <x v="0"/>
    <x v="0"/>
    <x v="29"/>
    <d v="2014-07-22T16:09:28"/>
    <x v="1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s v="$76.45"/>
    <x v="0"/>
    <x v="0"/>
    <x v="30"/>
    <d v="2014-08-21T07:01:55"/>
    <x v="1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s v="$13"/>
    <x v="0"/>
    <x v="0"/>
    <x v="31"/>
    <d v="2016-01-25T19:00:34"/>
    <x v="1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s v="$320.45"/>
    <x v="0"/>
    <x v="0"/>
    <x v="32"/>
    <d v="2016-05-13T03:59:00"/>
    <x v="16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s v="$83.75"/>
    <x v="0"/>
    <x v="0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s v="$49.88"/>
    <x v="0"/>
    <x v="0"/>
    <x v="34"/>
    <d v="2014-08-05T07:43:21"/>
    <x v="1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s v="$59.46"/>
    <x v="0"/>
    <x v="0"/>
    <x v="35"/>
    <d v="2015-04-28T00:00:00"/>
    <x v="17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s v="$193.84"/>
    <x v="0"/>
    <x v="0"/>
    <x v="36"/>
    <d v="2015-04-04T06:22:05"/>
    <x v="1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s v="$159.51"/>
    <x v="0"/>
    <x v="0"/>
    <x v="37"/>
    <d v="2015-02-27T16:37:59"/>
    <x v="1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s v="$41.68"/>
    <x v="0"/>
    <x v="0"/>
    <x v="38"/>
    <d v="2013-05-11T01:22:24"/>
    <x v="1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s v="$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s v="$126.69"/>
    <x v="0"/>
    <x v="0"/>
    <x v="40"/>
    <d v="2014-06-19T04:00:00"/>
    <x v="1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s v="$105.26"/>
    <x v="0"/>
    <x v="0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s v="$117.51"/>
    <x v="0"/>
    <x v="0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s v="$117.36"/>
    <x v="0"/>
    <x v="0"/>
    <x v="43"/>
    <d v="2014-07-13T00:00:00"/>
    <x v="1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s v="$133.33"/>
    <x v="0"/>
    <x v="0"/>
    <x v="44"/>
    <d v="2014-10-07T02:22:17"/>
    <x v="11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s v="$98.36"/>
    <x v="0"/>
    <x v="0"/>
    <x v="45"/>
    <d v="2016-04-27T14:58:27"/>
    <x v="1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s v="$194.44"/>
    <x v="0"/>
    <x v="0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s v="$76.87"/>
    <x v="0"/>
    <x v="0"/>
    <x v="47"/>
    <d v="2014-12-19T20:40:07"/>
    <x v="12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s v="$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s v="$137.93"/>
    <x v="0"/>
    <x v="0"/>
    <x v="49"/>
    <d v="2015-10-24T04:14:05"/>
    <x v="1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s v="$27.27"/>
    <x v="0"/>
    <x v="0"/>
    <x v="50"/>
    <d v="2015-01-30T17:00:00"/>
    <x v="19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s v="$118.34"/>
    <x v="0"/>
    <x v="0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s v="$223.48"/>
    <x v="0"/>
    <x v="0"/>
    <x v="52"/>
    <d v="2014-07-17T16:50:46"/>
    <x v="1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s v="$28.11"/>
    <x v="0"/>
    <x v="0"/>
    <x v="53"/>
    <d v="2014-04-04T22:00:00"/>
    <x v="2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s v="$194.23"/>
    <x v="0"/>
    <x v="0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s v="$128.95"/>
    <x v="0"/>
    <x v="0"/>
    <x v="55"/>
    <d v="2016-05-27T23:15:16"/>
    <x v="21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s v="$49.32"/>
    <x v="0"/>
    <x v="0"/>
    <x v="56"/>
    <d v="2015-06-08T16:00:00"/>
    <x v="2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s v="$221.52"/>
    <x v="0"/>
    <x v="0"/>
    <x v="57"/>
    <d v="2015-04-25T19:59:22"/>
    <x v="1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s v="$137.21"/>
    <x v="0"/>
    <x v="0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s v="$606.82"/>
    <x v="0"/>
    <x v="0"/>
    <x v="59"/>
    <d v="2015-09-14T21:00:00"/>
    <x v="22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s v="$43.04"/>
    <x v="0"/>
    <x v="1"/>
    <x v="60"/>
    <d v="2014-03-23T00:00:00"/>
    <x v="2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s v="$322.39"/>
    <x v="0"/>
    <x v="1"/>
    <x v="61"/>
    <d v="2013-06-06T19:32:37"/>
    <x v="2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s v="$96.71"/>
    <x v="0"/>
    <x v="1"/>
    <x v="62"/>
    <d v="2013-03-03T19:11:18"/>
    <x v="25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s v="$35.47"/>
    <x v="0"/>
    <x v="1"/>
    <x v="63"/>
    <d v="2013-12-28T04:59:00"/>
    <x v="26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s v="$86.67"/>
    <x v="0"/>
    <x v="1"/>
    <x v="64"/>
    <d v="2013-07-08T00:26:21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s v="$132.05"/>
    <x v="0"/>
    <x v="1"/>
    <x v="65"/>
    <d v="2014-08-11T05:59:00"/>
    <x v="9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s v="$91.23"/>
    <x v="0"/>
    <x v="1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s v="$116.25"/>
    <x v="0"/>
    <x v="1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s v="$21.19"/>
    <x v="0"/>
    <x v="1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s v="$62.33"/>
    <x v="0"/>
    <x v="1"/>
    <x v="69"/>
    <d v="2011-10-02T06:59:00"/>
    <x v="22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s v="$37.41"/>
    <x v="0"/>
    <x v="1"/>
    <x v="70"/>
    <d v="2011-09-04T21:30:45"/>
    <x v="12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s v="$69.72"/>
    <x v="0"/>
    <x v="1"/>
    <x v="71"/>
    <d v="2012-05-28T06:30:57"/>
    <x v="12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s v="$58.17"/>
    <x v="0"/>
    <x v="1"/>
    <x v="72"/>
    <d v="2012-11-15T00:00:00"/>
    <x v="18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s v="$50"/>
    <x v="0"/>
    <x v="1"/>
    <x v="73"/>
    <d v="2011-05-03T03:59:00"/>
    <x v="27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s v="$19.47"/>
    <x v="0"/>
    <x v="1"/>
    <x v="74"/>
    <d v="2016-01-21T11:41:35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s v="$85.96"/>
    <x v="0"/>
    <x v="1"/>
    <x v="75"/>
    <d v="2013-04-23T05:01:12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s v="$30.67"/>
    <x v="0"/>
    <x v="1"/>
    <x v="76"/>
    <d v="2011-12-27T17:35:58"/>
    <x v="12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s v="$60.38"/>
    <x v="0"/>
    <x v="1"/>
    <x v="77"/>
    <d v="2012-05-21T02:59:00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s v="$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s v="$40.27"/>
    <x v="0"/>
    <x v="1"/>
    <x v="79"/>
    <d v="2014-04-25T18:38:13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s v="$273.83"/>
    <x v="0"/>
    <x v="1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s v="$53.04"/>
    <x v="0"/>
    <x v="1"/>
    <x v="81"/>
    <d v="2012-07-14T03:02:00"/>
    <x v="29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s v="$40.01"/>
    <x v="0"/>
    <x v="1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s v="$15.77"/>
    <x v="0"/>
    <x v="1"/>
    <x v="83"/>
    <d v="2015-02-22T11:30:00"/>
    <x v="1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s v="$71.43"/>
    <x v="0"/>
    <x v="1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s v="$71.71"/>
    <x v="0"/>
    <x v="1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s v="$375.76"/>
    <x v="0"/>
    <x v="1"/>
    <x v="86"/>
    <d v="2015-12-27T14:20:45"/>
    <x v="3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s v="$104.6"/>
    <x v="0"/>
    <x v="1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s v="$60"/>
    <x v="0"/>
    <x v="1"/>
    <x v="88"/>
    <d v="2014-06-22T15:48:51"/>
    <x v="9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s v="$123.29"/>
    <x v="0"/>
    <x v="1"/>
    <x v="89"/>
    <d v="2013-06-02T18:03:12"/>
    <x v="25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s v="$31.38"/>
    <x v="0"/>
    <x v="1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s v="$78.26"/>
    <x v="0"/>
    <x v="1"/>
    <x v="91"/>
    <d v="2011-05-17T09:39:24"/>
    <x v="3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s v="$122.33"/>
    <x v="0"/>
    <x v="1"/>
    <x v="92"/>
    <d v="2017-02-01T08:00:00"/>
    <x v="3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s v="$73.73"/>
    <x v="0"/>
    <x v="1"/>
    <x v="93"/>
    <d v="2012-07-03T21:00:00"/>
    <x v="3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s v="$21.67"/>
    <x v="0"/>
    <x v="1"/>
    <x v="94"/>
    <d v="2014-04-07T17:13:42"/>
    <x v="18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s v="$21.9"/>
    <x v="0"/>
    <x v="1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s v="$50.59"/>
    <x v="0"/>
    <x v="1"/>
    <x v="96"/>
    <d v="2010-08-01T03:00:00"/>
    <x v="34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s v="$53.13"/>
    <x v="0"/>
    <x v="1"/>
    <x v="97"/>
    <d v="2011-07-12T03:14:42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s v="$56.67"/>
    <x v="0"/>
    <x v="1"/>
    <x v="98"/>
    <d v="2012-12-07T23:30:00"/>
    <x v="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s v="$40.78"/>
    <x v="0"/>
    <x v="1"/>
    <x v="99"/>
    <d v="2014-01-22T21:39:59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s v="$192.31"/>
    <x v="0"/>
    <x v="1"/>
    <x v="100"/>
    <d v="2012-11-04T19:04:46"/>
    <x v="18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s v="$100"/>
    <x v="0"/>
    <x v="1"/>
    <x v="101"/>
    <d v="2013-01-24T18:38:30"/>
    <x v="17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s v="$117.92"/>
    <x v="0"/>
    <x v="1"/>
    <x v="102"/>
    <d v="2010-12-23T03:08:53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s v="$27.9"/>
    <x v="0"/>
    <x v="1"/>
    <x v="103"/>
    <d v="2014-03-07T19:20:30"/>
    <x v="26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s v="$60"/>
    <x v="0"/>
    <x v="1"/>
    <x v="104"/>
    <d v="2011-04-03T01:00:00"/>
    <x v="2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s v="$39.38"/>
    <x v="0"/>
    <x v="1"/>
    <x v="105"/>
    <d v="2016-05-14T00:00:00"/>
    <x v="1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s v="$186.11"/>
    <x v="0"/>
    <x v="1"/>
    <x v="106"/>
    <d v="2012-04-02T18:38:21"/>
    <x v="2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s v="$111.38"/>
    <x v="0"/>
    <x v="1"/>
    <x v="107"/>
    <d v="2011-04-24T23:34:47"/>
    <x v="24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s v="$78.72"/>
    <x v="0"/>
    <x v="1"/>
    <x v="108"/>
    <d v="2013-05-31T14:42:50"/>
    <x v="12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s v="$46.7"/>
    <x v="0"/>
    <x v="1"/>
    <x v="109"/>
    <d v="2011-02-26T00:37:1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s v="$65.38"/>
    <x v="0"/>
    <x v="1"/>
    <x v="110"/>
    <d v="2013-11-14T05:59:00"/>
    <x v="35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s v="$102.08"/>
    <x v="0"/>
    <x v="1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s v="$64.2"/>
    <x v="0"/>
    <x v="1"/>
    <x v="112"/>
    <d v="2014-04-13T02:00:00"/>
    <x v="17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s v="$90.38"/>
    <x v="0"/>
    <x v="1"/>
    <x v="113"/>
    <d v="2011-08-06T15:00:00"/>
    <x v="3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s v="$88.57"/>
    <x v="0"/>
    <x v="1"/>
    <x v="114"/>
    <d v="2012-01-13T06:34:48"/>
    <x v="12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s v="$28.73"/>
    <x v="0"/>
    <x v="1"/>
    <x v="115"/>
    <d v="2012-02-04T17:44:04"/>
    <x v="2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s v="$69.79"/>
    <x v="0"/>
    <x v="1"/>
    <x v="116"/>
    <d v="2011-04-08T10:55:55"/>
    <x v="32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s v="$167.49"/>
    <x v="0"/>
    <x v="1"/>
    <x v="117"/>
    <d v="2010-06-09T19:00:00"/>
    <x v="3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s v="$144.91"/>
    <x v="0"/>
    <x v="1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s v="$91.84"/>
    <x v="0"/>
    <x v="1"/>
    <x v="119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s v="$10"/>
    <x v="0"/>
    <x v="2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s v="$1"/>
    <x v="0"/>
    <x v="2"/>
    <x v="121"/>
    <d v="2015-04-18T10:16:00"/>
    <x v="3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1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s v="$25.17"/>
    <x v="0"/>
    <x v="2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25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s v="$11.67"/>
    <x v="0"/>
    <x v="2"/>
    <x v="125"/>
    <d v="2017-02-03T23:51:20"/>
    <x v="1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s v="$106.69"/>
    <x v="0"/>
    <x v="2"/>
    <x v="126"/>
    <d v="2015-06-11T02:00:00"/>
    <x v="1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s v="$47.5"/>
    <x v="0"/>
    <x v="2"/>
    <x v="127"/>
    <d v="2015-04-03T13:59:01"/>
    <x v="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s v="$311.17"/>
    <x v="0"/>
    <x v="2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1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3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13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s v="$94.51"/>
    <x v="0"/>
    <x v="2"/>
    <x v="132"/>
    <d v="2014-11-07T20:30:07"/>
    <x v="11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1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s v="$80.6"/>
    <x v="0"/>
    <x v="2"/>
    <x v="135"/>
    <d v="2014-07-01T19:00:00"/>
    <x v="1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7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38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s v="$81.24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s v="$500"/>
    <x v="0"/>
    <x v="2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s v="$46.18"/>
    <x v="0"/>
    <x v="2"/>
    <x v="141"/>
    <d v="2015-05-31T03:40:23"/>
    <x v="1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s v="$10"/>
    <x v="0"/>
    <x v="2"/>
    <x v="142"/>
    <d v="2014-11-16T22:26:18"/>
    <x v="21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39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s v="$55.95"/>
    <x v="0"/>
    <x v="2"/>
    <x v="144"/>
    <d v="2015-04-13T17:17:52"/>
    <x v="1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s v="$37.56"/>
    <x v="0"/>
    <x v="2"/>
    <x v="145"/>
    <d v="2015-08-11T13:00:52"/>
    <x v="14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s v="$38.33"/>
    <x v="0"/>
    <x v="2"/>
    <x v="146"/>
    <d v="2017-01-18T00:23:18"/>
    <x v="1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4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s v="$20"/>
    <x v="0"/>
    <x v="2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s v="$15.33"/>
    <x v="0"/>
    <x v="2"/>
    <x v="149"/>
    <d v="2014-12-25T08:00:00"/>
    <x v="1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s v="$449.43"/>
    <x v="0"/>
    <x v="2"/>
    <x v="150"/>
    <d v="2015-05-26T03:53:02"/>
    <x v="1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s v="$28"/>
    <x v="0"/>
    <x v="2"/>
    <x v="151"/>
    <d v="2015-06-18T13:13:11"/>
    <x v="1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s v="$15"/>
    <x v="0"/>
    <x v="2"/>
    <x v="152"/>
    <d v="2014-09-23T01:51:40"/>
    <x v="1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s v="$35.9"/>
    <x v="0"/>
    <x v="2"/>
    <x v="153"/>
    <d v="2014-12-02T15:04:04"/>
    <x v="16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s v="$13.33"/>
    <x v="0"/>
    <x v="2"/>
    <x v="154"/>
    <d v="2015-06-03T13:08:15"/>
    <x v="4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s v="$20.25"/>
    <x v="0"/>
    <x v="2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s v="$119"/>
    <x v="0"/>
    <x v="2"/>
    <x v="156"/>
    <d v="2014-08-03T02:59:56"/>
    <x v="1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s v="$4"/>
    <x v="0"/>
    <x v="2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s v="$10"/>
    <x v="0"/>
    <x v="2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12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s v="$5"/>
    <x v="0"/>
    <x v="3"/>
    <x v="161"/>
    <d v="2014-07-02T16:29:55"/>
    <x v="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s v="$43.5"/>
    <x v="0"/>
    <x v="3"/>
    <x v="162"/>
    <d v="2014-08-16T23:42:00"/>
    <x v="15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35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s v="$91.43"/>
    <x v="0"/>
    <x v="3"/>
    <x v="164"/>
    <d v="2014-09-19T18:18:21"/>
    <x v="12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1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s v="$3000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s v="$5.5"/>
    <x v="0"/>
    <x v="3"/>
    <x v="167"/>
    <d v="2015-08-04T22:15:35"/>
    <x v="12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s v="$108.33"/>
    <x v="0"/>
    <x v="3"/>
    <x v="168"/>
    <d v="2015-03-19T19:02:50"/>
    <x v="1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s v="$56"/>
    <x v="0"/>
    <x v="3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s v="$32.5"/>
    <x v="0"/>
    <x v="3"/>
    <x v="170"/>
    <d v="2015-08-30T05:28:00"/>
    <x v="41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s v="$1"/>
    <x v="0"/>
    <x v="3"/>
    <x v="171"/>
    <d v="2016-08-12T04:20:14"/>
    <x v="12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6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12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s v="$49.88"/>
    <x v="0"/>
    <x v="3"/>
    <x v="175"/>
    <d v="2014-08-29T18:40:11"/>
    <x v="2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1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s v="$25.71"/>
    <x v="0"/>
    <x v="3"/>
    <x v="177"/>
    <d v="2015-03-24T00:08:46"/>
    <x v="42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1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s v="$100"/>
    <x v="0"/>
    <x v="3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s v="$30.85"/>
    <x v="0"/>
    <x v="3"/>
    <x v="180"/>
    <d v="2015-04-13T19:00:00"/>
    <x v="4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s v="$180.5"/>
    <x v="0"/>
    <x v="3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1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s v="$373.5"/>
    <x v="0"/>
    <x v="3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s v="$25.5"/>
    <x v="0"/>
    <x v="3"/>
    <x v="184"/>
    <d v="2014-09-01T03:59:00"/>
    <x v="39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s v="$220"/>
    <x v="0"/>
    <x v="3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s v="$160"/>
    <x v="0"/>
    <x v="3"/>
    <x v="187"/>
    <d v="2015-07-21T06:59:00"/>
    <x v="1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s v="$69"/>
    <x v="0"/>
    <x v="3"/>
    <x v="189"/>
    <d v="2016-09-03T16:34:37"/>
    <x v="1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s v="$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s v="$83.33"/>
    <x v="0"/>
    <x v="3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s v="$5.67"/>
    <x v="0"/>
    <x v="3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12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s v="$1"/>
    <x v="0"/>
    <x v="3"/>
    <x v="194"/>
    <d v="2016-03-06T23:55:31"/>
    <x v="1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1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s v="$77.11"/>
    <x v="0"/>
    <x v="3"/>
    <x v="196"/>
    <d v="2015-10-10T21:00:00"/>
    <x v="3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s v="$32.75"/>
    <x v="0"/>
    <x v="3"/>
    <x v="197"/>
    <d v="2017-02-17T21:00:00"/>
    <x v="16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s v="$46.5"/>
    <x v="0"/>
    <x v="3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1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s v="$87.31"/>
    <x v="0"/>
    <x v="3"/>
    <x v="200"/>
    <d v="2014-09-15T02:00:03"/>
    <x v="1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s v="$54.29"/>
    <x v="0"/>
    <x v="3"/>
    <x v="201"/>
    <d v="2015-02-08T19:38:49"/>
    <x v="18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1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s v="$93.25"/>
    <x v="0"/>
    <x v="3"/>
    <x v="203"/>
    <d v="2015-01-29T20:21:04"/>
    <x v="12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s v="$117.68"/>
    <x v="0"/>
    <x v="3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s v="$76.47"/>
    <x v="0"/>
    <x v="3"/>
    <x v="205"/>
    <d v="2015-10-06T15:10:22"/>
    <x v="6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1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s v="$163.85"/>
    <x v="0"/>
    <x v="3"/>
    <x v="207"/>
    <d v="2015-01-04T04:43:58"/>
    <x v="1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s v="$91.82"/>
    <x v="0"/>
    <x v="3"/>
    <x v="210"/>
    <d v="2015-10-01T05:00:00"/>
    <x v="41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s v="$185.83"/>
    <x v="0"/>
    <x v="3"/>
    <x v="211"/>
    <d v="2015-09-19T03:50:17"/>
    <x v="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s v="$1"/>
    <x v="0"/>
    <x v="3"/>
    <x v="212"/>
    <d v="2016-04-16T20:08:40"/>
    <x v="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s v="$20"/>
    <x v="0"/>
    <x v="3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s v="$1"/>
    <x v="0"/>
    <x v="3"/>
    <x v="214"/>
    <d v="2015-03-06T15:22:29"/>
    <x v="12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s v="$10"/>
    <x v="0"/>
    <x v="3"/>
    <x v="215"/>
    <d v="2016-02-17T23:59:00"/>
    <x v="4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s v="$331.54"/>
    <x v="0"/>
    <x v="3"/>
    <x v="216"/>
    <d v="2015-04-22T22:00:37"/>
    <x v="38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s v="$314.29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s v="$100"/>
    <x v="0"/>
    <x v="3"/>
    <x v="218"/>
    <d v="2015-05-15T15:04:49"/>
    <x v="12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s v="$115.99"/>
    <x v="0"/>
    <x v="3"/>
    <x v="219"/>
    <d v="2016-04-01T06:59:00"/>
    <x v="22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s v="$120"/>
    <x v="0"/>
    <x v="3"/>
    <x v="220"/>
    <d v="2015-08-20T20:06:00"/>
    <x v="4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12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s v="$65"/>
    <x v="0"/>
    <x v="3"/>
    <x v="222"/>
    <d v="2015-03-27T02:39:00"/>
    <x v="44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12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1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s v="$125"/>
    <x v="0"/>
    <x v="3"/>
    <x v="226"/>
    <d v="2015-05-31T09:29:00"/>
    <x v="4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12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s v="$30"/>
    <x v="0"/>
    <x v="3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s v="$15.71"/>
    <x v="0"/>
    <x v="3"/>
    <x v="232"/>
    <d v="2015-02-27T19:49:06"/>
    <x v="1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s v="$80.2"/>
    <x v="0"/>
    <x v="3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28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s v="$50"/>
    <x v="0"/>
    <x v="3"/>
    <x v="237"/>
    <d v="2016-03-08T13:51:09"/>
    <x v="12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1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s v="$50"/>
    <x v="0"/>
    <x v="3"/>
    <x v="239"/>
    <d v="2015-11-08T12:00:00"/>
    <x v="2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s v="$117.85"/>
    <x v="0"/>
    <x v="4"/>
    <x v="240"/>
    <d v="2013-05-05T17:00:11"/>
    <x v="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s v="$109.04"/>
    <x v="0"/>
    <x v="4"/>
    <x v="241"/>
    <d v="2014-12-21T16:45:04"/>
    <x v="1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s v="$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s v="$78.2"/>
    <x v="0"/>
    <x v="4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s v="$47.4"/>
    <x v="0"/>
    <x v="4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s v="$54.02"/>
    <x v="0"/>
    <x v="4"/>
    <x v="245"/>
    <d v="2012-08-16T01:16:25"/>
    <x v="1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s v="$68.49"/>
    <x v="0"/>
    <x v="4"/>
    <x v="246"/>
    <d v="2010-12-18T09:43:25"/>
    <x v="38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s v="$108.15"/>
    <x v="0"/>
    <x v="4"/>
    <x v="247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s v="$589.95"/>
    <x v="0"/>
    <x v="4"/>
    <x v="248"/>
    <d v="2012-01-07T18:35:09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s v="$48.05"/>
    <x v="0"/>
    <x v="4"/>
    <x v="249"/>
    <d v="2010-08-22T17:40:00"/>
    <x v="4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s v="$72.48"/>
    <x v="0"/>
    <x v="4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s v="$57.08"/>
    <x v="0"/>
    <x v="4"/>
    <x v="251"/>
    <d v="2012-05-16T19:00:00"/>
    <x v="2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s v="$85.44"/>
    <x v="0"/>
    <x v="4"/>
    <x v="252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s v="$215.86"/>
    <x v="0"/>
    <x v="4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s v="$89.39"/>
    <x v="0"/>
    <x v="4"/>
    <x v="254"/>
    <d v="2015-10-17T02:00:00"/>
    <x v="1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s v="$45.42"/>
    <x v="0"/>
    <x v="4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s v="$65.76"/>
    <x v="0"/>
    <x v="4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s v="$66.7"/>
    <x v="0"/>
    <x v="4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s v="$83.35"/>
    <x v="0"/>
    <x v="4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s v="$105.05"/>
    <x v="0"/>
    <x v="4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s v="$120.91"/>
    <x v="0"/>
    <x v="4"/>
    <x v="260"/>
    <d v="2010-07-17T09:59:00"/>
    <x v="32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s v="$97.64"/>
    <x v="0"/>
    <x v="4"/>
    <x v="261"/>
    <d v="2012-06-07T14:55:00"/>
    <x v="38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s v="$41.38"/>
    <x v="0"/>
    <x v="4"/>
    <x v="262"/>
    <d v="2011-02-26T05:57:08"/>
    <x v="1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s v="$30.65"/>
    <x v="0"/>
    <x v="4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s v="$64.95"/>
    <x v="0"/>
    <x v="4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s v="$95.78"/>
    <x v="0"/>
    <x v="4"/>
    <x v="265"/>
    <d v="2010-05-10T20:16:00"/>
    <x v="16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s v="$40.42"/>
    <x v="0"/>
    <x v="4"/>
    <x v="266"/>
    <d v="2010-04-23T03:51:00"/>
    <x v="49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s v="$78.58"/>
    <x v="0"/>
    <x v="4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s v="$50.18"/>
    <x v="0"/>
    <x v="4"/>
    <x v="268"/>
    <d v="2011-11-07T04:39:38"/>
    <x v="1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s v="$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s v="$57.54"/>
    <x v="0"/>
    <x v="4"/>
    <x v="270"/>
    <d v="2011-05-25T04:00:00"/>
    <x v="38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s v="$109.42"/>
    <x v="0"/>
    <x v="4"/>
    <x v="271"/>
    <d v="2014-01-02T08:00:00"/>
    <x v="4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s v="$81.89"/>
    <x v="0"/>
    <x v="4"/>
    <x v="272"/>
    <d v="2010-04-28T18:49:00"/>
    <x v="3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s v="$45.67"/>
    <x v="0"/>
    <x v="4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s v="$55.22"/>
    <x v="0"/>
    <x v="4"/>
    <x v="274"/>
    <d v="2012-04-05T06:59:00"/>
    <x v="3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s v="$65.3"/>
    <x v="0"/>
    <x v="4"/>
    <x v="275"/>
    <d v="2012-11-10T01:46:06"/>
    <x v="1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s v="$95.23"/>
    <x v="0"/>
    <x v="4"/>
    <x v="276"/>
    <d v="2012-04-28T00:57:54"/>
    <x v="12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s v="$75.44"/>
    <x v="0"/>
    <x v="4"/>
    <x v="277"/>
    <d v="2015-05-23T21:23:39"/>
    <x v="1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s v="$97.82"/>
    <x v="0"/>
    <x v="4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s v="$87.69"/>
    <x v="0"/>
    <x v="4"/>
    <x v="279"/>
    <d v="2017-02-27T02:01:00"/>
    <x v="35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s v="$54.75"/>
    <x v="0"/>
    <x v="4"/>
    <x v="280"/>
    <d v="2014-05-30T14:10:35"/>
    <x v="11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s v="$83.95"/>
    <x v="0"/>
    <x v="4"/>
    <x v="281"/>
    <d v="2009-08-10T19:26:00"/>
    <x v="49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s v="$254.39"/>
    <x v="0"/>
    <x v="4"/>
    <x v="282"/>
    <d v="2010-02-22T22:00:00"/>
    <x v="46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s v="$101.83"/>
    <x v="0"/>
    <x v="4"/>
    <x v="283"/>
    <d v="2011-06-01T04:59:00"/>
    <x v="2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s v="$55.07"/>
    <x v="0"/>
    <x v="4"/>
    <x v="284"/>
    <d v="2012-01-21T17:43:00"/>
    <x v="2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s v="$56.9"/>
    <x v="0"/>
    <x v="4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s v="$121.28"/>
    <x v="0"/>
    <x v="4"/>
    <x v="286"/>
    <d v="2013-03-25T18:35:24"/>
    <x v="11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s v="$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s v="$115.45"/>
    <x v="0"/>
    <x v="4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s v="$67.77"/>
    <x v="0"/>
    <x v="4"/>
    <x v="289"/>
    <d v="2013-11-02T10:57:14"/>
    <x v="1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s v="$28.58"/>
    <x v="0"/>
    <x v="4"/>
    <x v="290"/>
    <d v="2011-02-02T07:59:00"/>
    <x v="38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s v="$46.88"/>
    <x v="0"/>
    <x v="4"/>
    <x v="291"/>
    <d v="2013-05-01T00:01:00"/>
    <x v="1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s v="$154.42"/>
    <x v="0"/>
    <x v="4"/>
    <x v="292"/>
    <d v="2011-10-29T03:59:00"/>
    <x v="2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s v="$201.22"/>
    <x v="0"/>
    <x v="4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s v="$100"/>
    <x v="0"/>
    <x v="4"/>
    <x v="29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s v="$100.08"/>
    <x v="0"/>
    <x v="4"/>
    <x v="295"/>
    <d v="2013-11-01T00:00:00"/>
    <x v="12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s v="$230.09"/>
    <x v="0"/>
    <x v="4"/>
    <x v="296"/>
    <d v="2012-09-07T11:24:43"/>
    <x v="2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s v="$141.75"/>
    <x v="0"/>
    <x v="4"/>
    <x v="297"/>
    <d v="2015-05-01T03:59:00"/>
    <x v="6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s v="$56.34"/>
    <x v="0"/>
    <x v="4"/>
    <x v="298"/>
    <d v="2014-05-09T21:00:00"/>
    <x v="5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s v="$73.34"/>
    <x v="0"/>
    <x v="4"/>
    <x v="299"/>
    <d v="2010-11-17T06:24:20"/>
    <x v="1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s v="$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s v="$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s v="$93.02"/>
    <x v="0"/>
    <x v="4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s v="$50.29"/>
    <x v="0"/>
    <x v="4"/>
    <x v="303"/>
    <d v="2012-06-02T01:42:26"/>
    <x v="1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s v="$106.43"/>
    <x v="0"/>
    <x v="4"/>
    <x v="304"/>
    <d v="2012-09-01T02:00:00"/>
    <x v="19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s v="$51.72"/>
    <x v="0"/>
    <x v="4"/>
    <x v="305"/>
    <d v="2012-03-10T15:07:29"/>
    <x v="1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s v="$36.61"/>
    <x v="0"/>
    <x v="4"/>
    <x v="306"/>
    <d v="2013-03-20T19:05:33"/>
    <x v="18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s v="$42.52"/>
    <x v="0"/>
    <x v="4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s v="$62.71"/>
    <x v="0"/>
    <x v="4"/>
    <x v="308"/>
    <d v="2011-03-10T16:40:10"/>
    <x v="1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s v="$89.96"/>
    <x v="0"/>
    <x v="4"/>
    <x v="309"/>
    <d v="2012-09-03T18:02:14"/>
    <x v="21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s v="$28.92"/>
    <x v="0"/>
    <x v="4"/>
    <x v="310"/>
    <d v="2011-10-20T02:00:00"/>
    <x v="13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s v="$138.8"/>
    <x v="0"/>
    <x v="4"/>
    <x v="311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s v="$61.3"/>
    <x v="0"/>
    <x v="4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s v="$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s v="$32.1"/>
    <x v="0"/>
    <x v="4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s v="$200.89"/>
    <x v="0"/>
    <x v="4"/>
    <x v="315"/>
    <d v="2012-08-22T18:32:14"/>
    <x v="1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s v="$108.01"/>
    <x v="0"/>
    <x v="4"/>
    <x v="316"/>
    <d v="2014-12-11T04:59:00"/>
    <x v="15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s v="$95.7"/>
    <x v="0"/>
    <x v="4"/>
    <x v="317"/>
    <d v="2013-12-11T16:14:43"/>
    <x v="1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s v="$49.88"/>
    <x v="0"/>
    <x v="4"/>
    <x v="318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s v="$110.47"/>
    <x v="0"/>
    <x v="4"/>
    <x v="319"/>
    <d v="2010-02-02T07:59:00"/>
    <x v="51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s v="$134.91"/>
    <x v="0"/>
    <x v="4"/>
    <x v="320"/>
    <d v="2015-12-22T23:00:00"/>
    <x v="41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s v="$106.62"/>
    <x v="0"/>
    <x v="4"/>
    <x v="321"/>
    <d v="2016-11-08T11:43:06"/>
    <x v="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s v="$145.04"/>
    <x v="0"/>
    <x v="4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s v="$114.59"/>
    <x v="0"/>
    <x v="4"/>
    <x v="323"/>
    <d v="2016-12-21T07:59:00"/>
    <x v="3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s v="$105.32"/>
    <x v="0"/>
    <x v="4"/>
    <x v="324"/>
    <d v="2015-08-01T15:01:48"/>
    <x v="15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s v="$70.92"/>
    <x v="0"/>
    <x v="4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s v="$147.17"/>
    <x v="0"/>
    <x v="4"/>
    <x v="326"/>
    <d v="2017-03-14T22:57:00"/>
    <x v="35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s v="$160.47"/>
    <x v="0"/>
    <x v="4"/>
    <x v="327"/>
    <d v="2015-03-22T08:00:00"/>
    <x v="1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s v="$156.05"/>
    <x v="0"/>
    <x v="4"/>
    <x v="32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s v="$63.17"/>
    <x v="0"/>
    <x v="4"/>
    <x v="329"/>
    <d v="2015-11-07T04:00:00"/>
    <x v="17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s v="$104.82"/>
    <x v="0"/>
    <x v="4"/>
    <x v="330"/>
    <d v="2013-05-17T03:59:00"/>
    <x v="22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s v="$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s v="$203.63"/>
    <x v="0"/>
    <x v="4"/>
    <x v="332"/>
    <d v="2015-10-28T08:00:00"/>
    <x v="16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s v="$188.31"/>
    <x v="0"/>
    <x v="4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s v="$146.65"/>
    <x v="0"/>
    <x v="4"/>
    <x v="334"/>
    <d v="2015-05-15T19:00:00"/>
    <x v="52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s v="$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s v="$59.25"/>
    <x v="0"/>
    <x v="4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s v="$97.9"/>
    <x v="0"/>
    <x v="4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s v="$70"/>
    <x v="0"/>
    <x v="4"/>
    <x v="338"/>
    <d v="2016-09-03T01:00:00"/>
    <x v="53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s v="$72.87"/>
    <x v="0"/>
    <x v="4"/>
    <x v="339"/>
    <d v="2015-04-29T18:14:28"/>
    <x v="1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s v="$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s v="$67.91"/>
    <x v="0"/>
    <x v="4"/>
    <x v="341"/>
    <d v="2014-10-01T03:59:00"/>
    <x v="1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s v="$169.85"/>
    <x v="0"/>
    <x v="4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s v="$58.41"/>
    <x v="0"/>
    <x v="4"/>
    <x v="343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s v="$119.99"/>
    <x v="0"/>
    <x v="4"/>
    <x v="344"/>
    <d v="2015-06-01T02:20:00"/>
    <x v="7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s v="$99.86"/>
    <x v="0"/>
    <x v="4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s v="$90.58"/>
    <x v="0"/>
    <x v="4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s v="$117.77"/>
    <x v="0"/>
    <x v="4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s v="$86.55"/>
    <x v="0"/>
    <x v="4"/>
    <x v="348"/>
    <d v="2015-08-21T14:05:16"/>
    <x v="1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s v="$71.9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s v="$129.82"/>
    <x v="0"/>
    <x v="4"/>
    <x v="350"/>
    <d v="2016-09-11T03:59:00"/>
    <x v="5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s v="$44.91"/>
    <x v="0"/>
    <x v="4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s v="$40.76"/>
    <x v="0"/>
    <x v="4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s v="$103.52"/>
    <x v="0"/>
    <x v="4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s v="$125.45"/>
    <x v="0"/>
    <x v="4"/>
    <x v="354"/>
    <d v="2016-04-08T18:52:01"/>
    <x v="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s v="$246.61"/>
    <x v="0"/>
    <x v="4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s v="$79.4"/>
    <x v="0"/>
    <x v="4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s v="$86.14"/>
    <x v="0"/>
    <x v="4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s v="$193.05"/>
    <x v="0"/>
    <x v="4"/>
    <x v="358"/>
    <d v="2016-06-15T15:00:00"/>
    <x v="4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s v="$84.02"/>
    <x v="0"/>
    <x v="4"/>
    <x v="359"/>
    <d v="2014-11-14T05:12:00"/>
    <x v="2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s v="$139.83"/>
    <x v="0"/>
    <x v="4"/>
    <x v="360"/>
    <d v="2015-07-23T03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s v="$109.82"/>
    <x v="0"/>
    <x v="4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s v="$139.53"/>
    <x v="0"/>
    <x v="4"/>
    <x v="362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s v="$347.85"/>
    <x v="0"/>
    <x v="4"/>
    <x v="363"/>
    <d v="2010-05-02T19:22:00"/>
    <x v="11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s v="$68.24"/>
    <x v="0"/>
    <x v="4"/>
    <x v="364"/>
    <d v="2014-06-21T03:59:00"/>
    <x v="1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s v="$239.94"/>
    <x v="0"/>
    <x v="4"/>
    <x v="365"/>
    <d v="2014-02-28T14:33:19"/>
    <x v="1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s v="$287.31"/>
    <x v="0"/>
    <x v="4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s v="$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s v="$81.85"/>
    <x v="0"/>
    <x v="4"/>
    <x v="368"/>
    <d v="2015-03-15T13:32:02"/>
    <x v="6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s v="$42.87"/>
    <x v="0"/>
    <x v="4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s v="$709.42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s v="$161.26"/>
    <x v="0"/>
    <x v="4"/>
    <x v="371"/>
    <d v="2013-02-01T18:25:39"/>
    <x v="1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s v="$41.78"/>
    <x v="0"/>
    <x v="4"/>
    <x v="372"/>
    <d v="2016-04-05T16:00:0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s v="$89.89"/>
    <x v="0"/>
    <x v="4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s v="$45.05"/>
    <x v="0"/>
    <x v="4"/>
    <x v="374"/>
    <d v="2011-09-16T21:20:31"/>
    <x v="1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s v="$42.86"/>
    <x v="0"/>
    <x v="4"/>
    <x v="375"/>
    <d v="2014-03-01T17:18:00"/>
    <x v="16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s v="$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s v="$103.22"/>
    <x v="0"/>
    <x v="4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s v="$40.4"/>
    <x v="0"/>
    <x v="4"/>
    <x v="378"/>
    <d v="2016-01-25T23:52:00"/>
    <x v="17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s v="$116.86"/>
    <x v="0"/>
    <x v="4"/>
    <x v="379"/>
    <d v="2012-05-03T16:31:12"/>
    <x v="11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s v="$115.51"/>
    <x v="0"/>
    <x v="4"/>
    <x v="380"/>
    <d v="2016-01-23T17:16:32"/>
    <x v="2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s v="$104.31"/>
    <x v="0"/>
    <x v="4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s v="$69.77"/>
    <x v="0"/>
    <x v="4"/>
    <x v="382"/>
    <d v="2012-09-06T17:01:40"/>
    <x v="2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s v="$43.02"/>
    <x v="0"/>
    <x v="4"/>
    <x v="383"/>
    <d v="2014-05-19T02:49:19"/>
    <x v="26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s v="$58.54"/>
    <x v="0"/>
    <x v="4"/>
    <x v="384"/>
    <d v="2015-01-06T18:45:47"/>
    <x v="1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s v="$111.8"/>
    <x v="0"/>
    <x v="4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s v="$46.23"/>
    <x v="0"/>
    <x v="4"/>
    <x v="386"/>
    <d v="2015-08-10T22:49:51"/>
    <x v="13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s v="$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s v="$88.85"/>
    <x v="0"/>
    <x v="4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s v="$81.75"/>
    <x v="0"/>
    <x v="4"/>
    <x v="389"/>
    <d v="2014-03-07T22:59:00"/>
    <x v="22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s v="$71.43"/>
    <x v="0"/>
    <x v="4"/>
    <x v="390"/>
    <d v="2015-05-08T00:52:52"/>
    <x v="18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s v="$104.26"/>
    <x v="0"/>
    <x v="4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s v="$90.62"/>
    <x v="0"/>
    <x v="4"/>
    <x v="392"/>
    <d v="2011-09-08T03:00:00"/>
    <x v="1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s v="$157.33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s v="$105.18"/>
    <x v="0"/>
    <x v="4"/>
    <x v="394"/>
    <d v="2016-04-17T18:38:02"/>
    <x v="1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s v="$58.72"/>
    <x v="0"/>
    <x v="4"/>
    <x v="395"/>
    <d v="2012-04-27T21:32:00"/>
    <x v="8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s v="$81.63"/>
    <x v="0"/>
    <x v="4"/>
    <x v="396"/>
    <d v="2012-07-07T13:33:26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s v="$56.46"/>
    <x v="0"/>
    <x v="4"/>
    <x v="397"/>
    <d v="2010-09-01T03:44:00"/>
    <x v="16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s v="$140.1"/>
    <x v="0"/>
    <x v="4"/>
    <x v="398"/>
    <d v="2015-04-29T19:02:06"/>
    <x v="11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s v="$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s v="$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s v="$711.04"/>
    <x v="0"/>
    <x v="4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s v="$65.88"/>
    <x v="0"/>
    <x v="4"/>
    <x v="402"/>
    <d v="2015-11-05T13:56:57"/>
    <x v="21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s v="$75.19"/>
    <x v="0"/>
    <x v="4"/>
    <x v="403"/>
    <d v="2011-08-10T07:08:00"/>
    <x v="5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s v="$133.14"/>
    <x v="0"/>
    <x v="4"/>
    <x v="404"/>
    <d v="2014-02-05T23:04:00"/>
    <x v="41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s v="$55.2"/>
    <x v="0"/>
    <x v="4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s v="$86.16"/>
    <x v="0"/>
    <x v="4"/>
    <x v="406"/>
    <d v="2011-05-09T05:59:00"/>
    <x v="35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s v="$92.32"/>
    <x v="0"/>
    <x v="4"/>
    <x v="407"/>
    <d v="2011-11-19T21:54:10"/>
    <x v="12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s v="$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s v="$45.6"/>
    <x v="0"/>
    <x v="4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s v="$183.29"/>
    <x v="0"/>
    <x v="4"/>
    <x v="410"/>
    <d v="2015-06-18T23:33:17"/>
    <x v="12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s v="$125.79"/>
    <x v="0"/>
    <x v="4"/>
    <x v="411"/>
    <d v="2013-12-22T05:00:00"/>
    <x v="22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s v="$57.65"/>
    <x v="0"/>
    <x v="4"/>
    <x v="412"/>
    <d v="2012-07-25T17:49:38"/>
    <x v="3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s v="$78.66"/>
    <x v="0"/>
    <x v="4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s v="$91.48"/>
    <x v="0"/>
    <x v="4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s v="$68.1"/>
    <x v="0"/>
    <x v="4"/>
    <x v="415"/>
    <d v="2014-10-17T12:00:00"/>
    <x v="2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s v="$48.09"/>
    <x v="0"/>
    <x v="4"/>
    <x v="416"/>
    <d v="2014-02-08T09:30:31"/>
    <x v="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s v="$202.42"/>
    <x v="0"/>
    <x v="4"/>
    <x v="417"/>
    <d v="2013-04-08T04:33:00"/>
    <x v="55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s v="$216.75"/>
    <x v="0"/>
    <x v="4"/>
    <x v="418"/>
    <d v="2015-07-23T06:46:37"/>
    <x v="1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s v="$110.07"/>
    <x v="0"/>
    <x v="4"/>
    <x v="419"/>
    <d v="2013-06-29T20:13:07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s v="$4.83"/>
    <x v="0"/>
    <x v="5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s v="$50.17"/>
    <x v="0"/>
    <x v="5"/>
    <x v="421"/>
    <d v="2015-08-21T11:47:36"/>
    <x v="12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s v="$35.83"/>
    <x v="0"/>
    <x v="5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s v="$11.77"/>
    <x v="0"/>
    <x v="5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s v="$40.78"/>
    <x v="0"/>
    <x v="5"/>
    <x v="424"/>
    <d v="2012-03-26T08:01:39"/>
    <x v="12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s v="$3"/>
    <x v="0"/>
    <x v="5"/>
    <x v="425"/>
    <d v="2015-11-27T21:40:04"/>
    <x v="12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s v="$16.63"/>
    <x v="0"/>
    <x v="5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2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s v="$52"/>
    <x v="0"/>
    <x v="5"/>
    <x v="428"/>
    <d v="2014-06-16T22:00:00"/>
    <x v="3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56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s v="$4.8"/>
    <x v="0"/>
    <x v="5"/>
    <x v="430"/>
    <d v="2013-09-11T02:34:27"/>
    <x v="13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s v="$51.88"/>
    <x v="0"/>
    <x v="5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s v="$71.25"/>
    <x v="0"/>
    <x v="5"/>
    <x v="432"/>
    <d v="2015-10-21T17:26:21"/>
    <x v="1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1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s v="$62.5"/>
    <x v="0"/>
    <x v="5"/>
    <x v="434"/>
    <d v="2013-12-01T21:01:42"/>
    <x v="1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s v="$1"/>
    <x v="0"/>
    <x v="5"/>
    <x v="435"/>
    <d v="2013-09-13T17:56:20"/>
    <x v="1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12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s v="$170.55"/>
    <x v="0"/>
    <x v="5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2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s v="$5"/>
    <x v="0"/>
    <x v="5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1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s v="$393.59"/>
    <x v="0"/>
    <x v="5"/>
    <x v="442"/>
    <d v="2015-02-19T21:19:43"/>
    <x v="1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s v="$5"/>
    <x v="0"/>
    <x v="5"/>
    <x v="443"/>
    <d v="2014-02-10T00:21:41"/>
    <x v="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s v="$50"/>
    <x v="0"/>
    <x v="5"/>
    <x v="444"/>
    <d v="2012-02-15T21:46:01"/>
    <x v="12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s v="$1"/>
    <x v="0"/>
    <x v="5"/>
    <x v="445"/>
    <d v="2015-05-21T08:02:55"/>
    <x v="13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s v="$47.88"/>
    <x v="0"/>
    <x v="5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s v="$5"/>
    <x v="0"/>
    <x v="5"/>
    <x v="447"/>
    <d v="2013-03-23T12:19:23"/>
    <x v="2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s v="$20.5"/>
    <x v="0"/>
    <x v="5"/>
    <x v="448"/>
    <d v="2014-05-14T18:11:35"/>
    <x v="1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s v="$9"/>
    <x v="0"/>
    <x v="5"/>
    <x v="449"/>
    <d v="2013-10-17T13:38:05"/>
    <x v="1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s v="$56.57"/>
    <x v="0"/>
    <x v="5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s v="$40"/>
    <x v="0"/>
    <x v="5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s v="$13"/>
    <x v="0"/>
    <x v="5"/>
    <x v="453"/>
    <d v="2015-02-19T19:47:59"/>
    <x v="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s v="$16.4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s v="$22.5"/>
    <x v="0"/>
    <x v="5"/>
    <x v="455"/>
    <d v="2012-04-17T00:31: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s v="$20.33"/>
    <x v="0"/>
    <x v="5"/>
    <x v="456"/>
    <d v="2013-10-22T03:59:00"/>
    <x v="21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1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s v="$16.76"/>
    <x v="0"/>
    <x v="5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s v="$25"/>
    <x v="0"/>
    <x v="5"/>
    <x v="459"/>
    <d v="2011-11-13T16:22:07"/>
    <x v="12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s v="$12.5"/>
    <x v="0"/>
    <x v="5"/>
    <x v="460"/>
    <d v="2014-06-01T04:00:00"/>
    <x v="22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18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1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s v="$113.64"/>
    <x v="0"/>
    <x v="5"/>
    <x v="463"/>
    <d v="2011-09-24T17:02:33"/>
    <x v="12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s v="$1"/>
    <x v="0"/>
    <x v="5"/>
    <x v="464"/>
    <d v="2016-05-18T20:22:15"/>
    <x v="18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s v="$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s v="$15.2"/>
    <x v="0"/>
    <x v="5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s v="$110.64"/>
    <x v="0"/>
    <x v="5"/>
    <x v="467"/>
    <d v="2012-09-28T16:18:54"/>
    <x v="11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12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12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s v="$25.5"/>
    <x v="0"/>
    <x v="5"/>
    <x v="470"/>
    <d v="2014-01-16T04:00:00"/>
    <x v="38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s v="$38.48"/>
    <x v="0"/>
    <x v="5"/>
    <x v="471"/>
    <d v="2014-04-19T16:19:39"/>
    <x v="1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s v="$28.2"/>
    <x v="0"/>
    <x v="5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s v="$61.5"/>
    <x v="0"/>
    <x v="5"/>
    <x v="473"/>
    <d v="2014-09-17T16:45:19"/>
    <x v="1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s v="$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1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s v="$39.57"/>
    <x v="0"/>
    <x v="5"/>
    <x v="476"/>
    <d v="2014-06-03T03:59:00"/>
    <x v="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12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s v="$88.8"/>
    <x v="0"/>
    <x v="5"/>
    <x v="479"/>
    <d v="2014-11-21T10:47:15"/>
    <x v="12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s v="$55.46"/>
    <x v="0"/>
    <x v="5"/>
    <x v="480"/>
    <d v="2013-08-09T12:00:15"/>
    <x v="1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s v="$87.14"/>
    <x v="0"/>
    <x v="5"/>
    <x v="481"/>
    <d v="2012-10-10T16:08:09"/>
    <x v="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s v="$10"/>
    <x v="0"/>
    <x v="5"/>
    <x v="482"/>
    <d v="2016-04-14T14:34:00"/>
    <x v="14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s v="$51.22"/>
    <x v="0"/>
    <x v="5"/>
    <x v="483"/>
    <d v="2013-01-29T04:44:32"/>
    <x v="1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s v="$13.55"/>
    <x v="0"/>
    <x v="5"/>
    <x v="484"/>
    <d v="2015-11-05T23:32:52"/>
    <x v="43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s v="$66.52"/>
    <x v="0"/>
    <x v="5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s v="$50"/>
    <x v="0"/>
    <x v="5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12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s v="$71.67"/>
    <x v="0"/>
    <x v="5"/>
    <x v="489"/>
    <d v="2012-01-05T11:33:00"/>
    <x v="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1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1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s v="$10.33"/>
    <x v="0"/>
    <x v="5"/>
    <x v="494"/>
    <d v="2014-07-03T03:00:00"/>
    <x v="26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1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s v="$1"/>
    <x v="0"/>
    <x v="5"/>
    <x v="496"/>
    <d v="2014-02-10T22:21:14"/>
    <x v="12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s v="$10"/>
    <x v="0"/>
    <x v="5"/>
    <x v="497"/>
    <d v="2014-12-25T05:00:00"/>
    <x v="28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s v="$136.09"/>
    <x v="0"/>
    <x v="5"/>
    <x v="498"/>
    <d v="2011-12-23T18:17:29"/>
    <x v="1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s v="$73.46"/>
    <x v="0"/>
    <x v="5"/>
    <x v="499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s v="$53.75"/>
    <x v="0"/>
    <x v="5"/>
    <x v="500"/>
    <d v="2010-05-08T22:16:00"/>
    <x v="5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s v="$57.5"/>
    <x v="0"/>
    <x v="5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s v="$12.67"/>
    <x v="0"/>
    <x v="5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s v="$67"/>
    <x v="0"/>
    <x v="5"/>
    <x v="504"/>
    <d v="2012-04-10T22:36:27"/>
    <x v="12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s v="$3.71"/>
    <x v="0"/>
    <x v="5"/>
    <x v="505"/>
    <d v="2015-12-25T02:21:26"/>
    <x v="11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s v="$250"/>
    <x v="0"/>
    <x v="5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s v="$64"/>
    <x v="0"/>
    <x v="5"/>
    <x v="507"/>
    <d v="2012-10-19T23:00:57"/>
    <x v="11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s v="$133.33"/>
    <x v="0"/>
    <x v="5"/>
    <x v="508"/>
    <d v="2012-05-25T14:14:00"/>
    <x v="12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s v="$10"/>
    <x v="0"/>
    <x v="5"/>
    <x v="509"/>
    <d v="2015-06-28T15:09:30"/>
    <x v="1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1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s v="$30"/>
    <x v="0"/>
    <x v="5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s v="$5.5"/>
    <x v="0"/>
    <x v="5"/>
    <x v="512"/>
    <d v="2016-11-20T18:48:47"/>
    <x v="11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s v="$102.38"/>
    <x v="0"/>
    <x v="5"/>
    <x v="513"/>
    <d v="2016-08-15T07:00:00"/>
    <x v="11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s v="$16.67"/>
    <x v="0"/>
    <x v="5"/>
    <x v="514"/>
    <d v="2014-08-09T14:44:07"/>
    <x v="1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s v="$725.03"/>
    <x v="0"/>
    <x v="5"/>
    <x v="515"/>
    <d v="2015-12-29T11:46:41"/>
    <x v="4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12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s v="$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s v="$39.23"/>
    <x v="0"/>
    <x v="5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s v="$150.15"/>
    <x v="1"/>
    <x v="6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s v="$93.43"/>
    <x v="1"/>
    <x v="6"/>
    <x v="521"/>
    <d v="2016-11-01T04:59:00"/>
    <x v="4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s v="$110.97"/>
    <x v="1"/>
    <x v="6"/>
    <x v="522"/>
    <d v="2016-03-20T23:58:45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s v="$71.79"/>
    <x v="1"/>
    <x v="6"/>
    <x v="523"/>
    <d v="2015-09-21T03:11:16"/>
    <x v="1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s v="$29.26"/>
    <x v="1"/>
    <x v="6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s v="$1000"/>
    <x v="1"/>
    <x v="6"/>
    <x v="525"/>
    <d v="2014-09-13T09:37:21"/>
    <x v="1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s v="$74.35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s v="$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s v="$44.33"/>
    <x v="1"/>
    <x v="6"/>
    <x v="528"/>
    <d v="2015-06-21T21:20:00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s v="$86.94"/>
    <x v="1"/>
    <x v="6"/>
    <x v="529"/>
    <d v="2017-01-11T05:00:00"/>
    <x v="21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s v="$126.55"/>
    <x v="1"/>
    <x v="6"/>
    <x v="530"/>
    <d v="2015-06-24T02:00:00"/>
    <x v="21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s v="$129.03"/>
    <x v="1"/>
    <x v="6"/>
    <x v="531"/>
    <d v="2016-12-17T06:59:00"/>
    <x v="1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s v="$71.24"/>
    <x v="1"/>
    <x v="6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s v="$117.88"/>
    <x v="1"/>
    <x v="6"/>
    <x v="533"/>
    <d v="2016-05-16T10:26:05"/>
    <x v="17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s v="$327.08"/>
    <x v="1"/>
    <x v="6"/>
    <x v="534"/>
    <d v="2015-11-01T23:00:00"/>
    <x v="19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s v="$34.75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s v="$100.06"/>
    <x v="1"/>
    <x v="6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s v="$40.85"/>
    <x v="1"/>
    <x v="6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s v="$252.02"/>
    <x v="1"/>
    <x v="6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s v="$25.16"/>
    <x v="1"/>
    <x v="6"/>
    <x v="539"/>
    <d v="2016-07-05T01:11:47"/>
    <x v="2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s v="$1"/>
    <x v="2"/>
    <x v="7"/>
    <x v="540"/>
    <d v="2015-02-04T19:36:46"/>
    <x v="1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s v="$25"/>
    <x v="2"/>
    <x v="7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s v="$1"/>
    <x v="2"/>
    <x v="7"/>
    <x v="542"/>
    <d v="2016-05-03T16:41:56"/>
    <x v="1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s v="$35"/>
    <x v="2"/>
    <x v="7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s v="$3"/>
    <x v="2"/>
    <x v="7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s v="$402.71"/>
    <x v="2"/>
    <x v="7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s v="$26"/>
    <x v="2"/>
    <x v="7"/>
    <x v="546"/>
    <d v="2015-10-17T16:01:55"/>
    <x v="11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s v="$9"/>
    <x v="2"/>
    <x v="7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s v="$8.5"/>
    <x v="2"/>
    <x v="7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s v="$8.75"/>
    <x v="2"/>
    <x v="7"/>
    <x v="550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s v="$135.04"/>
    <x v="2"/>
    <x v="7"/>
    <x v="551"/>
    <d v="2015-08-01T17:53:00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1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s v="$20.5"/>
    <x v="2"/>
    <x v="7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s v="$64.36"/>
    <x v="2"/>
    <x v="7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1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s v="$200"/>
    <x v="2"/>
    <x v="7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s v="$68.3"/>
    <x v="2"/>
    <x v="7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s v="$50"/>
    <x v="2"/>
    <x v="7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s v="$4"/>
    <x v="2"/>
    <x v="7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s v="$27.5"/>
    <x v="2"/>
    <x v="7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s v="$34"/>
    <x v="2"/>
    <x v="7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s v="$1"/>
    <x v="2"/>
    <x v="7"/>
    <x v="564"/>
    <d v="2016-03-12T22:37:55"/>
    <x v="1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s v="$1"/>
    <x v="2"/>
    <x v="7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s v="$49"/>
    <x v="2"/>
    <x v="7"/>
    <x v="568"/>
    <d v="2016-01-16T11:00:00"/>
    <x v="46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s v="$20"/>
    <x v="2"/>
    <x v="7"/>
    <x v="569"/>
    <d v="2016-01-01T20:20:12"/>
    <x v="1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s v="$142"/>
    <x v="2"/>
    <x v="7"/>
    <x v="570"/>
    <d v="2016-02-18T19:09:29"/>
    <x v="1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s v="$53"/>
    <x v="2"/>
    <x v="7"/>
    <x v="571"/>
    <d v="2015-07-27T03:59:00"/>
    <x v="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s v="$38.44"/>
    <x v="2"/>
    <x v="7"/>
    <x v="573"/>
    <d v="2015-01-18T01:12:00"/>
    <x v="5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s v="$20"/>
    <x v="2"/>
    <x v="7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s v="$64.75"/>
    <x v="2"/>
    <x v="7"/>
    <x v="575"/>
    <d v="2015-06-13T16:37:23"/>
    <x v="1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s v="$1"/>
    <x v="2"/>
    <x v="7"/>
    <x v="576"/>
    <d v="2015-03-28T10:19:12"/>
    <x v="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s v="$10"/>
    <x v="2"/>
    <x v="7"/>
    <x v="577"/>
    <d v="2016-05-20T14:08:22"/>
    <x v="1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s v="$2"/>
    <x v="2"/>
    <x v="7"/>
    <x v="578"/>
    <d v="2015-09-07T13:53:13"/>
    <x v="1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s v="$35"/>
    <x v="2"/>
    <x v="7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s v="$1"/>
    <x v="2"/>
    <x v="7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26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s v="$1"/>
    <x v="2"/>
    <x v="7"/>
    <x v="583"/>
    <d v="2015-03-19T21:31:27"/>
    <x v="1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s v="$5"/>
    <x v="2"/>
    <x v="7"/>
    <x v="584"/>
    <d v="2015-03-16T16:11:56"/>
    <x v="1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53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s v="$14"/>
    <x v="2"/>
    <x v="7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s v="$389.29"/>
    <x v="2"/>
    <x v="7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s v="$150.5"/>
    <x v="2"/>
    <x v="7"/>
    <x v="588"/>
    <d v="2016-11-17T19:28:06"/>
    <x v="1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s v="$1"/>
    <x v="2"/>
    <x v="7"/>
    <x v="589"/>
    <d v="2015-07-08T14:44:59"/>
    <x v="13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s v="$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s v="$30.5"/>
    <x v="2"/>
    <x v="7"/>
    <x v="591"/>
    <d v="2015-07-22T13:02:10"/>
    <x v="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s v="$250"/>
    <x v="2"/>
    <x v="7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s v="$16.43"/>
    <x v="2"/>
    <x v="7"/>
    <x v="593"/>
    <d v="2015-04-06T15:15:45"/>
    <x v="1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s v="$13"/>
    <x v="2"/>
    <x v="7"/>
    <x v="594"/>
    <d v="2016-04-16T18:43:26"/>
    <x v="1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s v="$53.25"/>
    <x v="2"/>
    <x v="7"/>
    <x v="595"/>
    <d v="2015-05-04T01:40:38"/>
    <x v="11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s v="$3"/>
    <x v="2"/>
    <x v="7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s v="$10"/>
    <x v="2"/>
    <x v="7"/>
    <x v="597"/>
    <d v="2016-07-31T16:00:00"/>
    <x v="46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s v="$121.43"/>
    <x v="2"/>
    <x v="7"/>
    <x v="598"/>
    <d v="2014-12-05T00:03:01"/>
    <x v="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s v="$15.5"/>
    <x v="2"/>
    <x v="7"/>
    <x v="599"/>
    <d v="2015-03-08T15:16:00"/>
    <x v="1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s v="$100"/>
    <x v="2"/>
    <x v="7"/>
    <x v="600"/>
    <d v="2015-05-09T19:09:22"/>
    <x v="1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s v="$23.33"/>
    <x v="2"/>
    <x v="7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s v="$45.39"/>
    <x v="2"/>
    <x v="7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1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s v="$16.38"/>
    <x v="2"/>
    <x v="7"/>
    <x v="605"/>
    <d v="2015-08-23T08:35:08"/>
    <x v="11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s v="$10"/>
    <x v="2"/>
    <x v="7"/>
    <x v="606"/>
    <d v="2015-05-24T15:00:00"/>
    <x v="32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s v="$292.2"/>
    <x v="2"/>
    <x v="7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s v="$5"/>
    <x v="2"/>
    <x v="7"/>
    <x v="609"/>
    <d v="2015-11-29T01:49:04"/>
    <x v="1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12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s v="$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s v="$20"/>
    <x v="2"/>
    <x v="7"/>
    <x v="617"/>
    <d v="2015-05-08T08:14:03"/>
    <x v="11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1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s v="$1"/>
    <x v="2"/>
    <x v="7"/>
    <x v="619"/>
    <d v="2014-11-25T16:36:30"/>
    <x v="1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s v="$300"/>
    <x v="2"/>
    <x v="7"/>
    <x v="620"/>
    <d v="2014-08-25T17:12:18"/>
    <x v="11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s v="$87"/>
    <x v="2"/>
    <x v="7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s v="$37.89"/>
    <x v="2"/>
    <x v="7"/>
    <x v="622"/>
    <d v="2016-07-01T18:35:38"/>
    <x v="1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1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s v="$111.41"/>
    <x v="2"/>
    <x v="7"/>
    <x v="626"/>
    <d v="2015-08-15T13:22:00"/>
    <x v="15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s v="$90"/>
    <x v="2"/>
    <x v="7"/>
    <x v="627"/>
    <d v="2016-03-14T23:00:00"/>
    <x v="1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s v="$116.67"/>
    <x v="2"/>
    <x v="7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s v="$10"/>
    <x v="2"/>
    <x v="7"/>
    <x v="630"/>
    <d v="2015-09-06T05:10:00"/>
    <x v="1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s v="$76.67"/>
    <x v="2"/>
    <x v="7"/>
    <x v="631"/>
    <d v="2016-05-28T18:32:09"/>
    <x v="4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s v="$49.8"/>
    <x v="2"/>
    <x v="7"/>
    <x v="633"/>
    <d v="2016-06-17T23:00:00"/>
    <x v="2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s v="$1"/>
    <x v="2"/>
    <x v="7"/>
    <x v="634"/>
    <d v="2015-02-26T22:17:09"/>
    <x v="1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s v="$2"/>
    <x v="2"/>
    <x v="7"/>
    <x v="635"/>
    <d v="2015-04-12T02:12:42"/>
    <x v="1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s v="$4"/>
    <x v="2"/>
    <x v="7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41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s v="$3"/>
    <x v="2"/>
    <x v="7"/>
    <x v="638"/>
    <d v="2017-03-25T13:14:22"/>
    <x v="1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s v="$1"/>
    <x v="2"/>
    <x v="7"/>
    <x v="639"/>
    <d v="2014-10-13T13:59:55"/>
    <x v="12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s v="$50.5"/>
    <x v="2"/>
    <x v="8"/>
    <x v="640"/>
    <d v="2016-11-24T23:00:00"/>
    <x v="3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s v="$151.32"/>
    <x v="2"/>
    <x v="8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s v="$134.36"/>
    <x v="2"/>
    <x v="8"/>
    <x v="642"/>
    <d v="2015-08-19T15:37:54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s v="$174.03"/>
    <x v="2"/>
    <x v="8"/>
    <x v="643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s v="$73.49"/>
    <x v="2"/>
    <x v="8"/>
    <x v="644"/>
    <d v="2014-10-29T01:00:00"/>
    <x v="16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s v="$23.52"/>
    <x v="2"/>
    <x v="8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s v="$39.07"/>
    <x v="2"/>
    <x v="8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s v="$125.94"/>
    <x v="2"/>
    <x v="8"/>
    <x v="647"/>
    <d v="2016-03-17T17:25:49"/>
    <x v="1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s v="$1644"/>
    <x v="2"/>
    <x v="8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s v="$42.67"/>
    <x v="2"/>
    <x v="8"/>
    <x v="649"/>
    <d v="2014-09-16T21:53:33"/>
    <x v="21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s v="$35.13"/>
    <x v="2"/>
    <x v="8"/>
    <x v="650"/>
    <d v="2014-12-19T01:53:04"/>
    <x v="12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s v="$239.35"/>
    <x v="2"/>
    <x v="8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s v="$107.64"/>
    <x v="2"/>
    <x v="8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s v="$95.83"/>
    <x v="2"/>
    <x v="8"/>
    <x v="653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s v="$31.66"/>
    <x v="2"/>
    <x v="8"/>
    <x v="654"/>
    <d v="2015-07-08T22:58:33"/>
    <x v="1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s v="$42.89"/>
    <x v="2"/>
    <x v="8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s v="$122.74"/>
    <x v="2"/>
    <x v="8"/>
    <x v="656"/>
    <d v="2016-04-17T18:18:39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s v="$190.45"/>
    <x v="2"/>
    <x v="8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s v="$109.34"/>
    <x v="2"/>
    <x v="8"/>
    <x v="658"/>
    <d v="2015-07-26T18:00:00"/>
    <x v="15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s v="$143.67"/>
    <x v="2"/>
    <x v="8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s v="$84.94"/>
    <x v="2"/>
    <x v="8"/>
    <x v="660"/>
    <d v="2014-11-09T18:47:59"/>
    <x v="1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s v="$10.56"/>
    <x v="2"/>
    <x v="8"/>
    <x v="661"/>
    <d v="2016-10-23T15:29:19"/>
    <x v="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s v="$39"/>
    <x v="2"/>
    <x v="8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s v="$100"/>
    <x v="2"/>
    <x v="8"/>
    <x v="663"/>
    <d v="2015-07-18T20:14:16"/>
    <x v="1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s v="$31.17"/>
    <x v="2"/>
    <x v="8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s v="$155.33"/>
    <x v="2"/>
    <x v="8"/>
    <x v="665"/>
    <d v="2017-01-13T17:04:21"/>
    <x v="1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s v="$2"/>
    <x v="2"/>
    <x v="8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s v="$178.93"/>
    <x v="2"/>
    <x v="8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s v="$27.36"/>
    <x v="2"/>
    <x v="8"/>
    <x v="668"/>
    <d v="2015-05-11T19:57:02"/>
    <x v="11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s v="$1536.25"/>
    <x v="2"/>
    <x v="8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s v="$85"/>
    <x v="2"/>
    <x v="8"/>
    <x v="670"/>
    <d v="2016-06-19T08:10:00"/>
    <x v="35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s v="$788.53"/>
    <x v="2"/>
    <x v="8"/>
    <x v="671"/>
    <d v="2015-01-14T04:00:00"/>
    <x v="1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s v="$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s v="$68.33"/>
    <x v="2"/>
    <x v="8"/>
    <x v="673"/>
    <d v="2014-09-01T20:10:17"/>
    <x v="11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s v="$7.5"/>
    <x v="2"/>
    <x v="8"/>
    <x v="674"/>
    <d v="2014-08-12T02:47:07"/>
    <x v="12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s v="$34.27"/>
    <x v="2"/>
    <x v="8"/>
    <x v="675"/>
    <d v="2015-01-01T06:59:00"/>
    <x v="41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s v="$61.29"/>
    <x v="2"/>
    <x v="8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s v="$133.25"/>
    <x v="2"/>
    <x v="8"/>
    <x v="677"/>
    <d v="2016-06-28T09:41:35"/>
    <x v="11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s v="$65.18"/>
    <x v="2"/>
    <x v="8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s v="$93.9"/>
    <x v="2"/>
    <x v="8"/>
    <x v="679"/>
    <d v="2016-09-03T16:41:49"/>
    <x v="1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s v="$150.65"/>
    <x v="2"/>
    <x v="8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s v="$1"/>
    <x v="2"/>
    <x v="8"/>
    <x v="681"/>
    <d v="2016-10-26T19:20:04"/>
    <x v="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s v="$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s v="$99.33"/>
    <x v="2"/>
    <x v="8"/>
    <x v="683"/>
    <d v="2016-10-31T21:36:04"/>
    <x v="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s v="$177.39"/>
    <x v="2"/>
    <x v="8"/>
    <x v="684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s v="$55.3"/>
    <x v="2"/>
    <x v="8"/>
    <x v="685"/>
    <d v="2015-01-12T20:47:52"/>
    <x v="11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s v="$591.67"/>
    <x v="2"/>
    <x v="8"/>
    <x v="687"/>
    <d v="2017-02-05T18:00:53"/>
    <x v="1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s v="$405.5"/>
    <x v="2"/>
    <x v="8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s v="$343.15"/>
    <x v="2"/>
    <x v="8"/>
    <x v="689"/>
    <d v="2016-12-08T04:59:00"/>
    <x v="46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s v="$72.59"/>
    <x v="2"/>
    <x v="8"/>
    <x v="690"/>
    <d v="2016-09-09T06:00:00"/>
    <x v="4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s v="$26"/>
    <x v="2"/>
    <x v="8"/>
    <x v="691"/>
    <d v="2015-07-01T00:40:46"/>
    <x v="33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s v="$6.5"/>
    <x v="2"/>
    <x v="8"/>
    <x v="692"/>
    <d v="2016-12-22T09:01:03"/>
    <x v="1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s v="$119.39"/>
    <x v="2"/>
    <x v="8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s v="$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s v="$90.86"/>
    <x v="2"/>
    <x v="8"/>
    <x v="695"/>
    <d v="2014-10-31T12:30:20"/>
    <x v="1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s v="$1"/>
    <x v="2"/>
    <x v="8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s v="$20.34"/>
    <x v="2"/>
    <x v="8"/>
    <x v="697"/>
    <d v="2016-02-03T12:33:09"/>
    <x v="13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s v="$530.69"/>
    <x v="2"/>
    <x v="8"/>
    <x v="698"/>
    <d v="2014-09-18T02:00:00"/>
    <x v="1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s v="$120.39"/>
    <x v="2"/>
    <x v="8"/>
    <x v="699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s v="$13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s v="$291.33"/>
    <x v="2"/>
    <x v="8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s v="$124.92"/>
    <x v="2"/>
    <x v="8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s v="$119.57"/>
    <x v="2"/>
    <x v="8"/>
    <x v="703"/>
    <d v="2017-01-31T23:32:00"/>
    <x v="57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s v="$120.25"/>
    <x v="2"/>
    <x v="8"/>
    <x v="704"/>
    <d v="2017-02-20T04:37:48"/>
    <x v="1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s v="$195.4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1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s v="$117.7"/>
    <x v="2"/>
    <x v="8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s v="$23.95"/>
    <x v="2"/>
    <x v="8"/>
    <x v="708"/>
    <d v="2014-09-13T13:56:40"/>
    <x v="12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s v="$30.5"/>
    <x v="2"/>
    <x v="8"/>
    <x v="709"/>
    <d v="2014-12-05T00:59:19"/>
    <x v="1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15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s v="$99.97"/>
    <x v="2"/>
    <x v="8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s v="$26.25"/>
    <x v="2"/>
    <x v="8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s v="$199"/>
    <x v="2"/>
    <x v="8"/>
    <x v="713"/>
    <d v="2016-06-05T12:42:12"/>
    <x v="1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s v="$80.32"/>
    <x v="2"/>
    <x v="8"/>
    <x v="714"/>
    <d v="2017-02-28T18:54:42"/>
    <x v="1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s v="$115.75"/>
    <x v="2"/>
    <x v="8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s v="$44.69"/>
    <x v="2"/>
    <x v="8"/>
    <x v="716"/>
    <d v="2014-12-01T00:00:00"/>
    <x v="15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s v="$76.25"/>
    <x v="2"/>
    <x v="8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s v="$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s v="$19.4"/>
    <x v="2"/>
    <x v="8"/>
    <x v="719"/>
    <d v="2016-02-23T00:57:56"/>
    <x v="2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s v="$66.71"/>
    <x v="3"/>
    <x v="9"/>
    <x v="720"/>
    <d v="2012-01-29T15:34:51"/>
    <x v="33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s v="$84.14"/>
    <x v="3"/>
    <x v="9"/>
    <x v="721"/>
    <d v="2014-08-01T13:43:27"/>
    <x v="1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s v="$215.73"/>
    <x v="3"/>
    <x v="9"/>
    <x v="722"/>
    <d v="2012-04-08T18:19:38"/>
    <x v="1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s v="$54.69"/>
    <x v="3"/>
    <x v="9"/>
    <x v="723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s v="$51.63"/>
    <x v="3"/>
    <x v="9"/>
    <x v="724"/>
    <d v="2011-06-30T15:19:23"/>
    <x v="1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s v="$143.36"/>
    <x v="3"/>
    <x v="9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s v="$72.43"/>
    <x v="3"/>
    <x v="9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s v="$36.53"/>
    <x v="3"/>
    <x v="9"/>
    <x v="727"/>
    <d v="2013-01-14T21:20:00"/>
    <x v="16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s v="$60.9"/>
    <x v="3"/>
    <x v="9"/>
    <x v="728"/>
    <d v="2011-08-21T20:05:57"/>
    <x v="11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s v="$43.55"/>
    <x v="3"/>
    <x v="9"/>
    <x v="729"/>
    <d v="2012-09-19T04:27:41"/>
    <x v="12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s v="$99.77"/>
    <x v="3"/>
    <x v="9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s v="$88.73"/>
    <x v="3"/>
    <x v="9"/>
    <x v="731"/>
    <d v="2012-01-22T06:00:00"/>
    <x v="38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s v="$4.92"/>
    <x v="3"/>
    <x v="9"/>
    <x v="732"/>
    <d v="2013-09-29T10:11:01"/>
    <x v="1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s v="$17.82"/>
    <x v="3"/>
    <x v="9"/>
    <x v="733"/>
    <d v="2013-12-20T10:04:52"/>
    <x v="1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s v="$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s v="$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s v="$105.05"/>
    <x v="3"/>
    <x v="9"/>
    <x v="736"/>
    <d v="2013-11-21T04:59:00"/>
    <x v="2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s v="$56.67"/>
    <x v="3"/>
    <x v="9"/>
    <x v="737"/>
    <d v="2014-02-14T20:00:00"/>
    <x v="1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s v="$39.05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s v="$68.35"/>
    <x v="3"/>
    <x v="9"/>
    <x v="739"/>
    <d v="2014-08-11T12:03:49"/>
    <x v="15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s v="$169.58"/>
    <x v="3"/>
    <x v="9"/>
    <x v="740"/>
    <d v="2015-06-21T03:31:22"/>
    <x v="2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s v="$141.42"/>
    <x v="3"/>
    <x v="9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s v="$67.39"/>
    <x v="3"/>
    <x v="9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s v="$54.27"/>
    <x v="3"/>
    <x v="9"/>
    <x v="743"/>
    <d v="2012-04-16T21:00:00"/>
    <x v="2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s v="$82.52"/>
    <x v="3"/>
    <x v="9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s v="$53.73"/>
    <x v="3"/>
    <x v="9"/>
    <x v="745"/>
    <d v="2013-05-03T13:44:05"/>
    <x v="1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s v="$34.21"/>
    <x v="3"/>
    <x v="9"/>
    <x v="746"/>
    <d v="2012-09-23T03:59:00"/>
    <x v="1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s v="$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s v="$45.57"/>
    <x v="3"/>
    <x v="9"/>
    <x v="748"/>
    <d v="2014-08-10T20:19:26"/>
    <x v="1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s v="$95.96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s v="$77.27"/>
    <x v="3"/>
    <x v="9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s v="$57.34"/>
    <x v="3"/>
    <x v="9"/>
    <x v="751"/>
    <d v="2011-08-04T15:07:55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s v="$53.19"/>
    <x v="3"/>
    <x v="9"/>
    <x v="752"/>
    <d v="2016-10-16T11:00:00"/>
    <x v="18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s v="$492.31"/>
    <x v="3"/>
    <x v="9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s v="$42.35"/>
    <x v="3"/>
    <x v="9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s v="$37.47"/>
    <x v="3"/>
    <x v="9"/>
    <x v="755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s v="$37.45"/>
    <x v="3"/>
    <x v="9"/>
    <x v="756"/>
    <d v="2011-04-18T17:24:19"/>
    <x v="3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s v="$33.06"/>
    <x v="3"/>
    <x v="9"/>
    <x v="757"/>
    <d v="2012-12-06T01:18:34"/>
    <x v="20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s v="$134.21"/>
    <x v="3"/>
    <x v="9"/>
    <x v="758"/>
    <d v="2010-10-08T20:04:28"/>
    <x v="1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s v="$51.47"/>
    <x v="3"/>
    <x v="9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1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s v="$39.17"/>
    <x v="3"/>
    <x v="10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4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s v="$5"/>
    <x v="3"/>
    <x v="10"/>
    <x v="763"/>
    <d v="2013-08-15T10:43:28"/>
    <x v="1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s v="$57.3"/>
    <x v="3"/>
    <x v="10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s v="$59"/>
    <x v="3"/>
    <x v="10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s v="$31.85"/>
    <x v="3"/>
    <x v="10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s v="$10"/>
    <x v="3"/>
    <x v="10"/>
    <x v="771"/>
    <d v="2016-01-30T19:46:4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s v="$50"/>
    <x v="3"/>
    <x v="10"/>
    <x v="772"/>
    <d v="2009-11-01T03:59:00"/>
    <x v="38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s v="$16"/>
    <x v="3"/>
    <x v="10"/>
    <x v="773"/>
    <d v="2015-05-10T23:01:00"/>
    <x v="3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s v="$39"/>
    <x v="3"/>
    <x v="10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s v="$34"/>
    <x v="3"/>
    <x v="10"/>
    <x v="775"/>
    <d v="2011-12-16T01:26:35"/>
    <x v="1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s v="$63.12"/>
    <x v="3"/>
    <x v="10"/>
    <x v="776"/>
    <d v="2015-10-11T05:00:00"/>
    <x v="52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s v="$7"/>
    <x v="3"/>
    <x v="10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s v="$2"/>
    <x v="3"/>
    <x v="10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s v="$66.67"/>
    <x v="3"/>
    <x v="10"/>
    <x v="779"/>
    <d v="2010-10-15T04:00:00"/>
    <x v="41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s v="$38.52"/>
    <x v="4"/>
    <x v="11"/>
    <x v="780"/>
    <d v="2011-05-03T16:10:25"/>
    <x v="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s v="$42.61"/>
    <x v="4"/>
    <x v="11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s v="$50"/>
    <x v="4"/>
    <x v="11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s v="$63.49"/>
    <x v="4"/>
    <x v="11"/>
    <x v="783"/>
    <d v="2012-04-27T22:00:00"/>
    <x v="1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s v="$102.5"/>
    <x v="4"/>
    <x v="11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s v="$31.14"/>
    <x v="4"/>
    <x v="11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s v="$162.27"/>
    <x v="4"/>
    <x v="11"/>
    <x v="786"/>
    <d v="2012-05-11T15:47:00"/>
    <x v="44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s v="$80.59"/>
    <x v="4"/>
    <x v="11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s v="$59.85"/>
    <x v="4"/>
    <x v="11"/>
    <x v="788"/>
    <d v="2012-07-07T03:59:00"/>
    <x v="52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s v="$132.86"/>
    <x v="4"/>
    <x v="11"/>
    <x v="789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s v="$92.55"/>
    <x v="4"/>
    <x v="11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s v="$60.86"/>
    <x v="4"/>
    <x v="11"/>
    <x v="791"/>
    <d v="2013-11-13T05:59:00"/>
    <x v="15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s v="$41.85"/>
    <x v="4"/>
    <x v="11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s v="$88.33"/>
    <x v="4"/>
    <x v="11"/>
    <x v="793"/>
    <d v="2013-07-03T04:59:00"/>
    <x v="1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s v="$158.96"/>
    <x v="4"/>
    <x v="11"/>
    <x v="794"/>
    <d v="2011-09-05T17:06:00"/>
    <x v="53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s v="$85.05"/>
    <x v="4"/>
    <x v="11"/>
    <x v="795"/>
    <d v="2012-04-07T04:59:00"/>
    <x v="4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s v="$112.61"/>
    <x v="4"/>
    <x v="11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s v="$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s v="$46.22"/>
    <x v="4"/>
    <x v="11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s v="$178.61"/>
    <x v="4"/>
    <x v="11"/>
    <x v="799"/>
    <d v="2012-04-27T16:00:46"/>
    <x v="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s v="$40.75"/>
    <x v="4"/>
    <x v="11"/>
    <x v="800"/>
    <d v="2014-09-11T10:24:14"/>
    <x v="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s v="$43.73"/>
    <x v="4"/>
    <x v="11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s v="$81.07"/>
    <x v="4"/>
    <x v="11"/>
    <x v="802"/>
    <d v="2012-09-17T04:05:00"/>
    <x v="3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s v="$74.61"/>
    <x v="4"/>
    <x v="11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s v="$305.56"/>
    <x v="4"/>
    <x v="11"/>
    <x v="804"/>
    <d v="2011-07-23T03:59:00"/>
    <x v="42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s v="$58.33"/>
    <x v="4"/>
    <x v="11"/>
    <x v="805"/>
    <d v="2011-07-16T23:00:00"/>
    <x v="38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s v="$117.68"/>
    <x v="4"/>
    <x v="11"/>
    <x v="806"/>
    <d v="2011-09-07T16:35:39"/>
    <x v="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s v="$73.77"/>
    <x v="4"/>
    <x v="11"/>
    <x v="807"/>
    <d v="2017-03-01T02:00:00"/>
    <x v="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s v="$104.65"/>
    <x v="4"/>
    <x v="11"/>
    <x v="808"/>
    <d v="2014-12-22T04:59:00"/>
    <x v="15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s v="$79.83"/>
    <x v="4"/>
    <x v="11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s v="$58.33"/>
    <x v="4"/>
    <x v="11"/>
    <x v="810"/>
    <d v="2012-09-01T01:21:02"/>
    <x v="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s v="$86.67"/>
    <x v="4"/>
    <x v="11"/>
    <x v="811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s v="$27.61"/>
    <x v="4"/>
    <x v="11"/>
    <x v="812"/>
    <d v="2013-03-01T13:58:00"/>
    <x v="28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s v="$25"/>
    <x v="4"/>
    <x v="11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s v="$45.46"/>
    <x v="4"/>
    <x v="11"/>
    <x v="814"/>
    <d v="2011-05-31T18:04:00"/>
    <x v="13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s v="$99.53"/>
    <x v="4"/>
    <x v="11"/>
    <x v="815"/>
    <d v="2014-11-01T22:01:43"/>
    <x v="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s v="$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s v="$89.42"/>
    <x v="4"/>
    <x v="11"/>
    <x v="817"/>
    <d v="2012-03-11T04:59:00"/>
    <x v="59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s v="$28.68"/>
    <x v="4"/>
    <x v="11"/>
    <x v="818"/>
    <d v="2012-08-07T17:01:00"/>
    <x v="36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s v="$31.07"/>
    <x v="4"/>
    <x v="11"/>
    <x v="819"/>
    <d v="2013-12-21T04:44:00"/>
    <x v="6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s v="$70.55"/>
    <x v="4"/>
    <x v="11"/>
    <x v="820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s v="$224.13"/>
    <x v="4"/>
    <x v="11"/>
    <x v="821"/>
    <d v="2015-05-04T04:01:00"/>
    <x v="35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s v="$51.81"/>
    <x v="4"/>
    <x v="11"/>
    <x v="822"/>
    <d v="2012-10-05T22:44:10"/>
    <x v="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s v="$43.52"/>
    <x v="4"/>
    <x v="11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s v="$39.82"/>
    <x v="4"/>
    <x v="11"/>
    <x v="824"/>
    <d v="2010-04-18T06:59:00"/>
    <x v="8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s v="$126.81"/>
    <x v="4"/>
    <x v="11"/>
    <x v="825"/>
    <d v="2012-10-29T07:21:24"/>
    <x v="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s v="$113.88"/>
    <x v="4"/>
    <x v="11"/>
    <x v="826"/>
    <d v="2012-03-25T23:55:30"/>
    <x v="2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s v="$28.18"/>
    <x v="4"/>
    <x v="11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s v="$36.61"/>
    <x v="4"/>
    <x v="11"/>
    <x v="828"/>
    <d v="2012-06-25T16:24:00"/>
    <x v="5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s v="$32.5"/>
    <x v="4"/>
    <x v="11"/>
    <x v="829"/>
    <d v="2016-07-13T19:14:00"/>
    <x v="1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s v="$60.66"/>
    <x v="4"/>
    <x v="11"/>
    <x v="830"/>
    <d v="2013-03-22T11:37:05"/>
    <x v="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s v="$175"/>
    <x v="4"/>
    <x v="11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s v="$97.99"/>
    <x v="4"/>
    <x v="11"/>
    <x v="832"/>
    <d v="2012-01-21T08:13:00"/>
    <x v="1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s v="$148.78"/>
    <x v="4"/>
    <x v="11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s v="$96.08"/>
    <x v="4"/>
    <x v="11"/>
    <x v="834"/>
    <d v="2013-07-01T03:59:00"/>
    <x v="15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s v="$58.63"/>
    <x v="4"/>
    <x v="11"/>
    <x v="835"/>
    <d v="2012-05-19T03:00:00"/>
    <x v="4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s v="$109.71"/>
    <x v="4"/>
    <x v="11"/>
    <x v="836"/>
    <d v="2013-10-07T01:21:58"/>
    <x v="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s v="$49.11"/>
    <x v="4"/>
    <x v="11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s v="$47.67"/>
    <x v="4"/>
    <x v="11"/>
    <x v="838"/>
    <d v="2012-01-17T21:33:05"/>
    <x v="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s v="$60.74"/>
    <x v="4"/>
    <x v="11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s v="$63.38"/>
    <x v="4"/>
    <x v="12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s v="$53.89"/>
    <x v="4"/>
    <x v="12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s v="$66.87"/>
    <x v="4"/>
    <x v="12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s v="$63.1"/>
    <x v="4"/>
    <x v="12"/>
    <x v="843"/>
    <d v="2016-12-08T08:00:00"/>
    <x v="4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s v="$36.63"/>
    <x v="4"/>
    <x v="12"/>
    <x v="844"/>
    <d v="2014-11-01T04:59:00"/>
    <x v="19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s v="$34.01"/>
    <x v="4"/>
    <x v="12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s v="$28.55"/>
    <x v="4"/>
    <x v="12"/>
    <x v="846"/>
    <d v="2014-03-10T14:00:00"/>
    <x v="2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s v="$10"/>
    <x v="4"/>
    <x v="12"/>
    <x v="847"/>
    <d v="2015-07-10T19:09:36"/>
    <x v="1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s v="$18.75"/>
    <x v="4"/>
    <x v="12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s v="$41.7"/>
    <x v="4"/>
    <x v="12"/>
    <x v="849"/>
    <d v="2015-03-16T02:34:24"/>
    <x v="33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s v="$46.67"/>
    <x v="4"/>
    <x v="12"/>
    <x v="850"/>
    <d v="2016-04-25T04:59:00"/>
    <x v="2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s v="$37.27"/>
    <x v="4"/>
    <x v="12"/>
    <x v="851"/>
    <d v="2016-07-31T19:45:00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s v="$59.26"/>
    <x v="4"/>
    <x v="12"/>
    <x v="852"/>
    <d v="2016-10-24T21:00:00"/>
    <x v="55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s v="$30"/>
    <x v="4"/>
    <x v="12"/>
    <x v="853"/>
    <d v="2015-02-16T19:58:29"/>
    <x v="1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s v="$65.86"/>
    <x v="4"/>
    <x v="12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s v="$31.91"/>
    <x v="4"/>
    <x v="12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s v="$19.46"/>
    <x v="4"/>
    <x v="12"/>
    <x v="856"/>
    <d v="2016-10-25T19:00:00"/>
    <x v="5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s v="$50"/>
    <x v="4"/>
    <x v="12"/>
    <x v="857"/>
    <d v="2015-11-25T14:57:11"/>
    <x v="16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s v="$22.74"/>
    <x v="4"/>
    <x v="12"/>
    <x v="858"/>
    <d v="2015-04-15T22:59:00"/>
    <x v="1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s v="$42.72"/>
    <x v="4"/>
    <x v="12"/>
    <x v="859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s v="$52.92"/>
    <x v="4"/>
    <x v="13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s v="$50.5"/>
    <x v="4"/>
    <x v="13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s v="$42.5"/>
    <x v="4"/>
    <x v="13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s v="$18"/>
    <x v="4"/>
    <x v="13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s v="$34.18"/>
    <x v="4"/>
    <x v="13"/>
    <x v="864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s v="$22.5"/>
    <x v="4"/>
    <x v="13"/>
    <x v="865"/>
    <d v="2013-01-16T18:33:17"/>
    <x v="12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s v="$58.18"/>
    <x v="4"/>
    <x v="13"/>
    <x v="866"/>
    <d v="2015-02-28T15:10:00"/>
    <x v="52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s v="$109.18"/>
    <x v="4"/>
    <x v="13"/>
    <x v="867"/>
    <d v="2009-12-01T04:59:00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s v="$50"/>
    <x v="4"/>
    <x v="13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s v="$346.67"/>
    <x v="4"/>
    <x v="13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s v="$12.4"/>
    <x v="4"/>
    <x v="13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s v="$27.08"/>
    <x v="4"/>
    <x v="13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s v="$32.5"/>
    <x v="4"/>
    <x v="13"/>
    <x v="872"/>
    <d v="2011-03-10T19:48:47"/>
    <x v="11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s v="$9"/>
    <x v="4"/>
    <x v="13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s v="$34.76"/>
    <x v="4"/>
    <x v="13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18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s v="$28.58"/>
    <x v="4"/>
    <x v="13"/>
    <x v="876"/>
    <d v="2013-02-04T11:55:27"/>
    <x v="15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s v="$46.59"/>
    <x v="4"/>
    <x v="13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s v="$32.5"/>
    <x v="4"/>
    <x v="13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s v="$21.47"/>
    <x v="4"/>
    <x v="13"/>
    <x v="879"/>
    <d v="2012-05-29T19:55:05"/>
    <x v="2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s v="$14.13"/>
    <x v="4"/>
    <x v="14"/>
    <x v="880"/>
    <d v="2012-10-30T07:42:18"/>
    <x v="1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s v="$30"/>
    <x v="4"/>
    <x v="14"/>
    <x v="881"/>
    <d v="2012-01-14T06:01:26"/>
    <x v="1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s v="$21.57"/>
    <x v="4"/>
    <x v="14"/>
    <x v="882"/>
    <d v="2011-09-06T20:39:10"/>
    <x v="15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s v="$83.38"/>
    <x v="4"/>
    <x v="14"/>
    <x v="883"/>
    <d v="2016-03-02T22:27:15"/>
    <x v="1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s v="$10"/>
    <x v="4"/>
    <x v="14"/>
    <x v="884"/>
    <d v="2012-05-12T02:31:00"/>
    <x v="5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s v="$35.71"/>
    <x v="4"/>
    <x v="14"/>
    <x v="885"/>
    <d v="2016-12-30T22:35:11"/>
    <x v="2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s v="$29.29"/>
    <x v="4"/>
    <x v="14"/>
    <x v="886"/>
    <d v="2016-09-15T20:53:33"/>
    <x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s v="$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s v="$73.76"/>
    <x v="4"/>
    <x v="14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s v="$31.25"/>
    <x v="4"/>
    <x v="14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s v="$28.89"/>
    <x v="4"/>
    <x v="14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s v="$143.82"/>
    <x v="4"/>
    <x v="14"/>
    <x v="892"/>
    <d v="2010-08-01T04:00:00"/>
    <x v="51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s v="$40"/>
    <x v="4"/>
    <x v="14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s v="$147.81"/>
    <x v="4"/>
    <x v="14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s v="$27.86"/>
    <x v="4"/>
    <x v="14"/>
    <x v="895"/>
    <d v="2010-10-25T03:03:49"/>
    <x v="11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s v="$44.44"/>
    <x v="4"/>
    <x v="14"/>
    <x v="896"/>
    <d v="2015-08-28T04:00:00"/>
    <x v="25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s v="$35"/>
    <x v="4"/>
    <x v="14"/>
    <x v="898"/>
    <d v="2012-01-15T18:11:50"/>
    <x v="11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s v="$35"/>
    <x v="4"/>
    <x v="14"/>
    <x v="899"/>
    <d v="2011-05-28T02:22:42"/>
    <x v="11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s v="$10.5"/>
    <x v="4"/>
    <x v="13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32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s v="$30"/>
    <x v="4"/>
    <x v="13"/>
    <x v="902"/>
    <d v="2014-08-30T15:30:00"/>
    <x v="61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s v="$40"/>
    <x v="4"/>
    <x v="13"/>
    <x v="903"/>
    <d v="2012-09-23T02:25:00"/>
    <x v="25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s v="$50.33"/>
    <x v="4"/>
    <x v="13"/>
    <x v="904"/>
    <d v="2016-01-03T01:55:37"/>
    <x v="1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s v="$32.67"/>
    <x v="4"/>
    <x v="13"/>
    <x v="905"/>
    <d v="2011-01-24T05:45:26"/>
    <x v="12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1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1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11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s v="$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s v="$24.6"/>
    <x v="4"/>
    <x v="13"/>
    <x v="910"/>
    <d v="2017-03-03T13:05:19"/>
    <x v="12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2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s v="$15"/>
    <x v="4"/>
    <x v="13"/>
    <x v="912"/>
    <d v="2012-12-11T03:37:27"/>
    <x v="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s v="$82.58"/>
    <x v="4"/>
    <x v="13"/>
    <x v="913"/>
    <d v="2012-05-05T03:20:19"/>
    <x v="1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s v="$41.67"/>
    <x v="4"/>
    <x v="13"/>
    <x v="915"/>
    <d v="2012-03-01T04:59:00"/>
    <x v="22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52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s v="$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s v="$19.6"/>
    <x v="4"/>
    <x v="13"/>
    <x v="918"/>
    <d v="2014-12-01T22:59:21"/>
    <x v="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s v="$100"/>
    <x v="4"/>
    <x v="13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s v="$231.75"/>
    <x v="4"/>
    <x v="13"/>
    <x v="921"/>
    <d v="2011-12-12T05:06:16"/>
    <x v="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s v="$189.33"/>
    <x v="4"/>
    <x v="13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s v="$55"/>
    <x v="4"/>
    <x v="13"/>
    <x v="92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s v="$21.8"/>
    <x v="4"/>
    <x v="13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s v="$32"/>
    <x v="4"/>
    <x v="13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1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1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s v="$56.25"/>
    <x v="4"/>
    <x v="13"/>
    <x v="928"/>
    <d v="2012-11-18T00:00:00"/>
    <x v="3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s v="$69"/>
    <x v="4"/>
    <x v="13"/>
    <x v="930"/>
    <d v="2010-06-25T21:32:00"/>
    <x v="1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s v="$18.71"/>
    <x v="4"/>
    <x v="13"/>
    <x v="931"/>
    <d v="2014-03-16T22:00:00"/>
    <x v="6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s v="$46.03"/>
    <x v="4"/>
    <x v="13"/>
    <x v="932"/>
    <d v="2013-03-22T22:15:45"/>
    <x v="11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s v="$60"/>
    <x v="4"/>
    <x v="13"/>
    <x v="933"/>
    <d v="2014-05-12T04:03:29"/>
    <x v="12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s v="$50.67"/>
    <x v="4"/>
    <x v="13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s v="$25"/>
    <x v="4"/>
    <x v="13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s v="$20"/>
    <x v="4"/>
    <x v="13"/>
    <x v="937"/>
    <d v="2013-11-03T20:09:17"/>
    <x v="1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s v="$25"/>
    <x v="4"/>
    <x v="13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s v="$20"/>
    <x v="4"/>
    <x v="13"/>
    <x v="939"/>
    <d v="2013-06-30T19:58:00"/>
    <x v="1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s v="$110.29"/>
    <x v="2"/>
    <x v="8"/>
    <x v="940"/>
    <d v="2015-08-11T00:12:06"/>
    <x v="11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s v="$37.45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s v="$41.75"/>
    <x v="2"/>
    <x v="8"/>
    <x v="942"/>
    <d v="2016-02-18T20:14:20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s v="$24.08"/>
    <x v="2"/>
    <x v="8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s v="$69.41"/>
    <x v="2"/>
    <x v="8"/>
    <x v="944"/>
    <d v="2016-04-18T14:00:00"/>
    <x v="35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s v="$155.25"/>
    <x v="2"/>
    <x v="8"/>
    <x v="945"/>
    <d v="2017-02-18T23:59:00"/>
    <x v="61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s v="$57.2"/>
    <x v="2"/>
    <x v="8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1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s v="$60"/>
    <x v="2"/>
    <x v="8"/>
    <x v="948"/>
    <d v="2016-03-12T19:52:44"/>
    <x v="1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s v="$39"/>
    <x v="2"/>
    <x v="8"/>
    <x v="949"/>
    <d v="2016-02-21T01:02:56"/>
    <x v="12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s v="$58.42"/>
    <x v="2"/>
    <x v="8"/>
    <x v="950"/>
    <d v="2016-01-17T18:01:01"/>
    <x v="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s v="$158.64"/>
    <x v="2"/>
    <x v="8"/>
    <x v="951"/>
    <d v="2016-06-04T15:41:12"/>
    <x v="1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s v="$99.86"/>
    <x v="2"/>
    <x v="8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s v="$25.2"/>
    <x v="2"/>
    <x v="8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s v="$89.19"/>
    <x v="2"/>
    <x v="8"/>
    <x v="954"/>
    <d v="2015-08-20T20:00:39"/>
    <x v="16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s v="$182.62"/>
    <x v="2"/>
    <x v="8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s v="$50.65"/>
    <x v="2"/>
    <x v="8"/>
    <x v="956"/>
    <d v="2015-04-26T20:55:59"/>
    <x v="12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s v="$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s v="$51.82"/>
    <x v="2"/>
    <x v="8"/>
    <x v="958"/>
    <d v="2015-04-10T04:59:00"/>
    <x v="21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s v="$113.63"/>
    <x v="2"/>
    <x v="8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s v="$136.46"/>
    <x v="2"/>
    <x v="8"/>
    <x v="960"/>
    <d v="2017-03-14T14:02:35"/>
    <x v="16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s v="$364.35"/>
    <x v="2"/>
    <x v="8"/>
    <x v="961"/>
    <d v="2017-02-20T19:00:00"/>
    <x v="32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s v="$19.24"/>
    <x v="2"/>
    <x v="8"/>
    <x v="962"/>
    <d v="2016-02-11T17:05:53"/>
    <x v="5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s v="$41.89"/>
    <x v="2"/>
    <x v="8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s v="$30.31"/>
    <x v="2"/>
    <x v="8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s v="$49.67"/>
    <x v="2"/>
    <x v="8"/>
    <x v="965"/>
    <d v="2016-10-26T03:59:00"/>
    <x v="2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s v="$59.2"/>
    <x v="2"/>
    <x v="8"/>
    <x v="966"/>
    <d v="2016-10-06T15:15:32"/>
    <x v="1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s v="$43.98"/>
    <x v="2"/>
    <x v="8"/>
    <x v="967"/>
    <d v="2016-04-22T05:06:14"/>
    <x v="1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s v="$26.5"/>
    <x v="2"/>
    <x v="8"/>
    <x v="968"/>
    <d v="2014-08-15T20:20:34"/>
    <x v="1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s v="$1272.73"/>
    <x v="2"/>
    <x v="8"/>
    <x v="969"/>
    <d v="2017-02-09T07:16:47"/>
    <x v="15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s v="$164"/>
    <x v="2"/>
    <x v="8"/>
    <x v="970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s v="$45.2"/>
    <x v="2"/>
    <x v="8"/>
    <x v="971"/>
    <d v="2015-06-01T17:01:00"/>
    <x v="1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s v="$153.89"/>
    <x v="2"/>
    <x v="8"/>
    <x v="972"/>
    <d v="2014-09-04T06:59:00"/>
    <x v="41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s v="$51.38"/>
    <x v="2"/>
    <x v="8"/>
    <x v="973"/>
    <d v="2015-11-09T01:21:33"/>
    <x v="12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s v="$93.33"/>
    <x v="2"/>
    <x v="8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s v="$108.63"/>
    <x v="2"/>
    <x v="8"/>
    <x v="975"/>
    <d v="2016-06-28T16:43:05"/>
    <x v="1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s v="$160.5"/>
    <x v="2"/>
    <x v="8"/>
    <x v="976"/>
    <d v="2015-08-14T01:24:57"/>
    <x v="11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s v="$75.75"/>
    <x v="2"/>
    <x v="8"/>
    <x v="977"/>
    <d v="2016-02-21T22:36:37"/>
    <x v="1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s v="$790.84"/>
    <x v="2"/>
    <x v="8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s v="$301.94"/>
    <x v="2"/>
    <x v="8"/>
    <x v="979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s v="$47.94"/>
    <x v="2"/>
    <x v="8"/>
    <x v="980"/>
    <d v="2014-11-30T22:42:02"/>
    <x v="11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s v="$2.75"/>
    <x v="2"/>
    <x v="8"/>
    <x v="981"/>
    <d v="2014-08-09T22:43:42"/>
    <x v="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s v="$1"/>
    <x v="2"/>
    <x v="8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s v="$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s v="$35.33"/>
    <x v="2"/>
    <x v="8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s v="$82.09"/>
    <x v="2"/>
    <x v="8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s v="$110.87"/>
    <x v="2"/>
    <x v="8"/>
    <x v="986"/>
    <d v="2016-01-10T00:00:00"/>
    <x v="59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s v="$161.22"/>
    <x v="2"/>
    <x v="8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1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s v="$52.41"/>
    <x v="2"/>
    <x v="8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s v="$13"/>
    <x v="2"/>
    <x v="8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s v="$30.29"/>
    <x v="2"/>
    <x v="8"/>
    <x v="991"/>
    <d v="2016-07-12T18:51:00"/>
    <x v="25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s v="$116.75"/>
    <x v="2"/>
    <x v="8"/>
    <x v="992"/>
    <d v="2016-05-07T21:11:59"/>
    <x v="1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s v="$89.6"/>
    <x v="2"/>
    <x v="8"/>
    <x v="993"/>
    <d v="2016-11-12T05:00:00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s v="$424.45"/>
    <x v="2"/>
    <x v="8"/>
    <x v="994"/>
    <d v="2014-11-30T22:59:00"/>
    <x v="2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s v="$80.67"/>
    <x v="2"/>
    <x v="8"/>
    <x v="995"/>
    <d v="2014-11-29T16:00:00"/>
    <x v="2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s v="$13"/>
    <x v="2"/>
    <x v="8"/>
    <x v="996"/>
    <d v="2014-07-27T15:27:00"/>
    <x v="1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s v="$8.13"/>
    <x v="2"/>
    <x v="8"/>
    <x v="997"/>
    <d v="2014-11-28T03:28:17"/>
    <x v="1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s v="$153.43"/>
    <x v="2"/>
    <x v="8"/>
    <x v="998"/>
    <d v="2015-11-19T05:03:21"/>
    <x v="1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s v="$292.08"/>
    <x v="2"/>
    <x v="8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s v="$3304"/>
    <x v="2"/>
    <x v="8"/>
    <x v="1000"/>
    <d v="2017-03-15T00:26:00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s v="$1300"/>
    <x v="2"/>
    <x v="8"/>
    <x v="1001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s v="$134.55"/>
    <x v="2"/>
    <x v="8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s v="$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s v="$216.34"/>
    <x v="2"/>
    <x v="8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s v="$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s v="$29.25"/>
    <x v="2"/>
    <x v="8"/>
    <x v="1006"/>
    <d v="2014-12-12T07:11:00"/>
    <x v="3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s v="$174.95"/>
    <x v="2"/>
    <x v="8"/>
    <x v="1007"/>
    <d v="2016-12-14T15:00:23"/>
    <x v="1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s v="$250"/>
    <x v="2"/>
    <x v="8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s v="$65"/>
    <x v="2"/>
    <x v="8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s v="$55"/>
    <x v="2"/>
    <x v="8"/>
    <x v="1010"/>
    <d v="2016-09-05T02:59:00"/>
    <x v="53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s v="$75"/>
    <x v="2"/>
    <x v="8"/>
    <x v="1011"/>
    <d v="2014-12-18T21:33:15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s v="$1389.36"/>
    <x v="2"/>
    <x v="8"/>
    <x v="10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s v="$95.91"/>
    <x v="2"/>
    <x v="8"/>
    <x v="1013"/>
    <d v="2015-12-29T20:00:00"/>
    <x v="3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s v="$191.25"/>
    <x v="2"/>
    <x v="8"/>
    <x v="1014"/>
    <d v="2015-01-01T00:03:35"/>
    <x v="3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s v="$40"/>
    <x v="2"/>
    <x v="8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s v="$74.79"/>
    <x v="2"/>
    <x v="8"/>
    <x v="1016"/>
    <d v="2016-04-07T01:34:16"/>
    <x v="11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s v="$161.12"/>
    <x v="2"/>
    <x v="8"/>
    <x v="1017"/>
    <d v="2015-11-21T17:12:15"/>
    <x v="4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s v="$88.71"/>
    <x v="2"/>
    <x v="8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s v="$53.25"/>
    <x v="2"/>
    <x v="8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s v="$106.2"/>
    <x v="4"/>
    <x v="15"/>
    <x v="1020"/>
    <d v="2015-06-02T00:47:00"/>
    <x v="1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s v="$22.08"/>
    <x v="4"/>
    <x v="15"/>
    <x v="1021"/>
    <d v="2015-10-17T04:00:00"/>
    <x v="26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s v="$31.05"/>
    <x v="4"/>
    <x v="15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s v="$36.21"/>
    <x v="4"/>
    <x v="15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s v="$388.98"/>
    <x v="4"/>
    <x v="15"/>
    <x v="1024"/>
    <d v="2016-01-31T13:56:03"/>
    <x v="1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s v="$71.85"/>
    <x v="4"/>
    <x v="15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s v="$57.38"/>
    <x v="4"/>
    <x v="15"/>
    <x v="1026"/>
    <d v="2016-03-31T08:46:56"/>
    <x v="3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s v="$69.67"/>
    <x v="4"/>
    <x v="15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s v="$45.99"/>
    <x v="4"/>
    <x v="15"/>
    <x v="1028"/>
    <d v="2017-03-06T20:00:00"/>
    <x v="11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s v="$79.26"/>
    <x v="4"/>
    <x v="15"/>
    <x v="1029"/>
    <d v="2015-04-04T21:59:00"/>
    <x v="5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s v="$43.03"/>
    <x v="4"/>
    <x v="15"/>
    <x v="1030"/>
    <d v="2016-09-12T11:35:49"/>
    <x v="2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s v="$108.48"/>
    <x v="4"/>
    <x v="15"/>
    <x v="1031"/>
    <d v="2015-12-16T18:20:10"/>
    <x v="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s v="$61.03"/>
    <x v="4"/>
    <x v="15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s v="$50.59"/>
    <x v="4"/>
    <x v="15"/>
    <x v="1033"/>
    <d v="2016-12-12T17:34:40"/>
    <x v="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s v="$39.16"/>
    <x v="4"/>
    <x v="15"/>
    <x v="1034"/>
    <d v="2016-08-05T03:59:00"/>
    <x v="2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s v="$65.16"/>
    <x v="4"/>
    <x v="15"/>
    <x v="1035"/>
    <d v="2015-02-11T15:23:40"/>
    <x v="1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s v="$23.96"/>
    <x v="4"/>
    <x v="15"/>
    <x v="1036"/>
    <d v="2013-01-07T08:00:00"/>
    <x v="2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s v="$48.62"/>
    <x v="4"/>
    <x v="15"/>
    <x v="1037"/>
    <d v="2015-05-18T05:00:00"/>
    <x v="24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s v="$35.74"/>
    <x v="4"/>
    <x v="15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s v="$21.37"/>
    <x v="4"/>
    <x v="15"/>
    <x v="1039"/>
    <d v="2016-12-13T07:59:00"/>
    <x v="2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s v="$250"/>
    <x v="5"/>
    <x v="16"/>
    <x v="1040"/>
    <d v="2016-08-27T17:00:09"/>
    <x v="1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18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s v="$10"/>
    <x v="5"/>
    <x v="16"/>
    <x v="1042"/>
    <d v="2014-09-12T10:00:00"/>
    <x v="4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s v="$29.24"/>
    <x v="5"/>
    <x v="16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s v="$3"/>
    <x v="5"/>
    <x v="16"/>
    <x v="1044"/>
    <d v="2015-03-05T20:27:00"/>
    <x v="39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s v="$33.25"/>
    <x v="5"/>
    <x v="16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11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s v="$1"/>
    <x v="5"/>
    <x v="16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s v="$53"/>
    <x v="5"/>
    <x v="16"/>
    <x v="1048"/>
    <d v="2016-09-25T01:16:29"/>
    <x v="4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1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s v="$15"/>
    <x v="5"/>
    <x v="16"/>
    <x v="1053"/>
    <d v="2017-03-06T04:08:52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12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43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s v="$50"/>
    <x v="5"/>
    <x v="16"/>
    <x v="1060"/>
    <d v="2015-04-15T21:54:53"/>
    <x v="1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12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s v="$47.5"/>
    <x v="5"/>
    <x v="16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s v="$65.67"/>
    <x v="6"/>
    <x v="17"/>
    <x v="1064"/>
    <d v="2013-07-07T05:28:23"/>
    <x v="11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s v="$16.2"/>
    <x v="6"/>
    <x v="17"/>
    <x v="1065"/>
    <d v="2014-02-19T09:08:42"/>
    <x v="33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s v="$34.13"/>
    <x v="6"/>
    <x v="17"/>
    <x v="1066"/>
    <d v="2013-08-04T23:06:22"/>
    <x v="11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s v="$13"/>
    <x v="6"/>
    <x v="17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s v="$11.25"/>
    <x v="6"/>
    <x v="17"/>
    <x v="1068"/>
    <d v="2016-04-10T07:54:24"/>
    <x v="1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s v="$40.48"/>
    <x v="6"/>
    <x v="17"/>
    <x v="1069"/>
    <d v="2013-11-26T06:30:59"/>
    <x v="22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s v="$35"/>
    <x v="6"/>
    <x v="17"/>
    <x v="1070"/>
    <d v="2012-10-01T00:17:02"/>
    <x v="18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s v="$12.75"/>
    <x v="6"/>
    <x v="17"/>
    <x v="1072"/>
    <d v="2014-02-05T19:58:17"/>
    <x v="1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s v="$10"/>
    <x v="6"/>
    <x v="17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s v="$113.57"/>
    <x v="6"/>
    <x v="17"/>
    <x v="1074"/>
    <d v="2014-01-04T04:09:05"/>
    <x v="1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s v="$15"/>
    <x v="6"/>
    <x v="17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s v="$48.28"/>
    <x v="6"/>
    <x v="17"/>
    <x v="1076"/>
    <d v="2014-09-11T09:04:10"/>
    <x v="5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s v="$43.98"/>
    <x v="6"/>
    <x v="17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s v="$9"/>
    <x v="6"/>
    <x v="17"/>
    <x v="1078"/>
    <d v="2011-07-22T04:42:01"/>
    <x v="1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s v="$37.67"/>
    <x v="6"/>
    <x v="17"/>
    <x v="1079"/>
    <d v="2016-05-14T13:35:36"/>
    <x v="25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s v="$18.58"/>
    <x v="6"/>
    <x v="17"/>
    <x v="1080"/>
    <d v="2014-05-11T03:18:53"/>
    <x v="1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s v="$3"/>
    <x v="6"/>
    <x v="17"/>
    <x v="1081"/>
    <d v="2015-01-28T22:14:52"/>
    <x v="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s v="$18.67"/>
    <x v="6"/>
    <x v="17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s v="$410"/>
    <x v="6"/>
    <x v="17"/>
    <x v="1083"/>
    <d v="2014-08-02T15:49:43"/>
    <x v="12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1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s v="$114"/>
    <x v="6"/>
    <x v="17"/>
    <x v="1085"/>
    <d v="2016-03-14T15:06:15"/>
    <x v="1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s v="$7.5"/>
    <x v="6"/>
    <x v="17"/>
    <x v="1086"/>
    <d v="2014-08-24T20:48:11"/>
    <x v="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1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s v="$43.42"/>
    <x v="6"/>
    <x v="17"/>
    <x v="1088"/>
    <d v="2014-04-24T19:11:07"/>
    <x v="1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s v="$23.96"/>
    <x v="6"/>
    <x v="17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s v="$5"/>
    <x v="6"/>
    <x v="17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s v="$12.5"/>
    <x v="6"/>
    <x v="17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s v="$3"/>
    <x v="6"/>
    <x v="17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s v="$10.56"/>
    <x v="6"/>
    <x v="17"/>
    <x v="1093"/>
    <d v="2016-02-11T23:22:17"/>
    <x v="1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s v="$122"/>
    <x v="6"/>
    <x v="17"/>
    <x v="1094"/>
    <d v="2011-10-09T17:07:13"/>
    <x v="1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s v="$267.81"/>
    <x v="6"/>
    <x v="17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s v="$74.21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s v="$6.71"/>
    <x v="6"/>
    <x v="17"/>
    <x v="1097"/>
    <d v="2014-03-02T19:01:17"/>
    <x v="4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s v="$81.95"/>
    <x v="6"/>
    <x v="17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s v="$25"/>
    <x v="6"/>
    <x v="17"/>
    <x v="1099"/>
    <d v="2015-05-13T20:04:28"/>
    <x v="1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s v="$10"/>
    <x v="6"/>
    <x v="17"/>
    <x v="1100"/>
    <d v="2016-02-14T02:39:31"/>
    <x v="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s v="$6.83"/>
    <x v="6"/>
    <x v="17"/>
    <x v="1101"/>
    <d v="2016-07-14T18:12:00"/>
    <x v="14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s v="$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s v="$16.2"/>
    <x v="6"/>
    <x v="17"/>
    <x v="1103"/>
    <d v="2016-06-18T05:19:50"/>
    <x v="1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s v="$80.3"/>
    <x v="6"/>
    <x v="17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s v="$71.55"/>
    <x v="6"/>
    <x v="17"/>
    <x v="1105"/>
    <d v="2014-03-24T02:15:27"/>
    <x v="1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s v="$23.57"/>
    <x v="6"/>
    <x v="17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s v="$34.88"/>
    <x v="6"/>
    <x v="17"/>
    <x v="1108"/>
    <d v="2012-04-13T14:17:15"/>
    <x v="1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s v="$15"/>
    <x v="6"/>
    <x v="17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s v="$23.18"/>
    <x v="6"/>
    <x v="17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s v="$1"/>
    <x v="6"/>
    <x v="17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s v="$100.23"/>
    <x v="6"/>
    <x v="17"/>
    <x v="1112"/>
    <d v="2015-01-19T08:30:00"/>
    <x v="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s v="$5"/>
    <x v="6"/>
    <x v="17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s v="$3.33"/>
    <x v="6"/>
    <x v="17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s v="$13.25"/>
    <x v="6"/>
    <x v="17"/>
    <x v="1115"/>
    <d v="2016-03-30T15:41:35"/>
    <x v="1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s v="$17.85"/>
    <x v="6"/>
    <x v="17"/>
    <x v="1116"/>
    <d v="2012-06-09T20:20:08"/>
    <x v="12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s v="$10.38"/>
    <x v="6"/>
    <x v="17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s v="$36.33"/>
    <x v="6"/>
    <x v="17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s v="$5"/>
    <x v="6"/>
    <x v="17"/>
    <x v="1119"/>
    <d v="2014-04-06T19:01:04"/>
    <x v="58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11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s v="$5.8"/>
    <x v="6"/>
    <x v="17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20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s v="$3.67"/>
    <x v="6"/>
    <x v="17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s v="$60.71"/>
    <x v="6"/>
    <x v="18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12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s v="$5"/>
    <x v="6"/>
    <x v="18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s v="$25.43"/>
    <x v="6"/>
    <x v="18"/>
    <x v="1127"/>
    <d v="2014-11-14T21:30:00"/>
    <x v="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s v="$1"/>
    <x v="6"/>
    <x v="18"/>
    <x v="1128"/>
    <d v="2014-08-07T15:35:17"/>
    <x v="1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s v="$10.5"/>
    <x v="6"/>
    <x v="18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s v="$3.67"/>
    <x v="6"/>
    <x v="18"/>
    <x v="1130"/>
    <d v="2014-11-26T00:55:00"/>
    <x v="12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s v="$110.62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s v="$20"/>
    <x v="6"/>
    <x v="18"/>
    <x v="1133"/>
    <d v="2014-07-31T09:46:21"/>
    <x v="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s v="$1"/>
    <x v="6"/>
    <x v="18"/>
    <x v="1134"/>
    <d v="2014-11-29T04:33:00"/>
    <x v="2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s v="$50"/>
    <x v="6"/>
    <x v="18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s v="$45"/>
    <x v="6"/>
    <x v="18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s v="$253.21"/>
    <x v="6"/>
    <x v="18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s v="$31.25"/>
    <x v="6"/>
    <x v="18"/>
    <x v="1138"/>
    <d v="2017-01-21T21:45:31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s v="$5"/>
    <x v="6"/>
    <x v="18"/>
    <x v="1139"/>
    <d v="2015-01-01T08:20:26"/>
    <x v="1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s v="$23.25"/>
    <x v="6"/>
    <x v="18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1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s v="$100"/>
    <x v="7"/>
    <x v="19"/>
    <x v="1145"/>
    <d v="2014-10-02T17:56:32"/>
    <x v="1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s v="$44.17"/>
    <x v="7"/>
    <x v="19"/>
    <x v="1146"/>
    <d v="2014-05-02T22:52:53"/>
    <x v="52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12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s v="$24.33"/>
    <x v="7"/>
    <x v="19"/>
    <x v="1148"/>
    <d v="2016-12-01T05:06:21"/>
    <x v="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s v="$37.5"/>
    <x v="7"/>
    <x v="19"/>
    <x v="1149"/>
    <d v="2016-06-16T17:02:46"/>
    <x v="1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s v="$42"/>
    <x v="7"/>
    <x v="19"/>
    <x v="1150"/>
    <d v="2016-01-08T22:54:35"/>
    <x v="12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1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s v="$60.73"/>
    <x v="7"/>
    <x v="19"/>
    <x v="1152"/>
    <d v="2015-05-15T17:01:52"/>
    <x v="1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s v="$50"/>
    <x v="7"/>
    <x v="19"/>
    <x v="1153"/>
    <d v="2015-06-18T17:08:25"/>
    <x v="1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s v="$108.33"/>
    <x v="7"/>
    <x v="19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s v="$23.5"/>
    <x v="7"/>
    <x v="19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s v="$50.33"/>
    <x v="7"/>
    <x v="19"/>
    <x v="1157"/>
    <d v="2014-12-05T16:04:40"/>
    <x v="12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s v="$11.67"/>
    <x v="7"/>
    <x v="19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s v="$60.79"/>
    <x v="7"/>
    <x v="19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2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s v="$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s v="$82.82"/>
    <x v="7"/>
    <x v="19"/>
    <x v="1165"/>
    <d v="2014-07-06T05:08:50"/>
    <x v="3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s v="$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s v="$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s v="$340"/>
    <x v="7"/>
    <x v="19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s v="$5.67"/>
    <x v="7"/>
    <x v="19"/>
    <x v="1169"/>
    <d v="2015-02-22T08:29:23"/>
    <x v="1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s v="$50"/>
    <x v="7"/>
    <x v="19"/>
    <x v="1170"/>
    <d v="2015-05-30T21:26:11"/>
    <x v="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s v="$25"/>
    <x v="7"/>
    <x v="19"/>
    <x v="1171"/>
    <d v="2014-11-13T20:18:47"/>
    <x v="10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s v="$30"/>
    <x v="7"/>
    <x v="19"/>
    <x v="1173"/>
    <d v="2015-08-03T04:27:37"/>
    <x v="6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s v="$46.63"/>
    <x v="7"/>
    <x v="19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s v="$65"/>
    <x v="7"/>
    <x v="19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s v="$10"/>
    <x v="7"/>
    <x v="19"/>
    <x v="1176"/>
    <d v="2017-03-06T13:00:00"/>
    <x v="57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s v="$5"/>
    <x v="7"/>
    <x v="19"/>
    <x v="1178"/>
    <d v="2014-08-16T21:44:12"/>
    <x v="1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s v="$640"/>
    <x v="7"/>
    <x v="19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s v="$69.12"/>
    <x v="7"/>
    <x v="19"/>
    <x v="1180"/>
    <d v="2014-06-28T19:21:54"/>
    <x v="46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s v="$1.33"/>
    <x v="7"/>
    <x v="19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s v="$10.5"/>
    <x v="7"/>
    <x v="19"/>
    <x v="1182"/>
    <d v="2017-01-12T16:42:00"/>
    <x v="23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s v="$33.33"/>
    <x v="7"/>
    <x v="19"/>
    <x v="1183"/>
    <d v="2016-11-02T03:59:00"/>
    <x v="2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s v="$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s v="$118.74"/>
    <x v="8"/>
    <x v="20"/>
    <x v="1185"/>
    <d v="2015-06-08T04:00:00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s v="$65.08"/>
    <x v="8"/>
    <x v="20"/>
    <x v="1186"/>
    <d v="2015-06-01T22:42:00"/>
    <x v="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s v="$130.16"/>
    <x v="8"/>
    <x v="20"/>
    <x v="1187"/>
    <d v="2015-05-17T18:00:00"/>
    <x v="22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s v="$37.78"/>
    <x v="8"/>
    <x v="20"/>
    <x v="1188"/>
    <d v="2016-12-28T16:49:00"/>
    <x v="21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s v="$112.79"/>
    <x v="8"/>
    <x v="20"/>
    <x v="1189"/>
    <d v="2016-06-29T23:29:55"/>
    <x v="21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s v="$51.92"/>
    <x v="8"/>
    <x v="20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s v="$89.24"/>
    <x v="8"/>
    <x v="20"/>
    <x v="1191"/>
    <d v="2016-03-20T13:29:20"/>
    <x v="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s v="$19.33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s v="$79.97"/>
    <x v="8"/>
    <x v="20"/>
    <x v="1193"/>
    <d v="2016-04-09T17:37:33"/>
    <x v="1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s v="$56.41"/>
    <x v="8"/>
    <x v="20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s v="$79.41"/>
    <x v="8"/>
    <x v="20"/>
    <x v="1195"/>
    <d v="2015-12-20T09:00:00"/>
    <x v="12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s v="$76.44"/>
    <x v="8"/>
    <x v="20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s v="$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s v="$54.62"/>
    <x v="8"/>
    <x v="20"/>
    <x v="1198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s v="$299.22"/>
    <x v="8"/>
    <x v="20"/>
    <x v="1199"/>
    <d v="2015-07-08T18:30:00"/>
    <x v="22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s v="$58.53"/>
    <x v="8"/>
    <x v="20"/>
    <x v="1200"/>
    <d v="2015-04-16T11:27:36"/>
    <x v="21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s v="$55.37"/>
    <x v="8"/>
    <x v="20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s v="$183.8"/>
    <x v="8"/>
    <x v="20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s v="$165.35"/>
    <x v="8"/>
    <x v="20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s v="$234.79"/>
    <x v="8"/>
    <x v="20"/>
    <x v="1204"/>
    <d v="2015-12-04T05:00:00"/>
    <x v="7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s v="$211.48"/>
    <x v="8"/>
    <x v="20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s v="$32.34"/>
    <x v="8"/>
    <x v="20"/>
    <x v="1206"/>
    <d v="2017-03-11T13:29:00"/>
    <x v="15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s v="$123.38"/>
    <x v="8"/>
    <x v="20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s v="$207.07"/>
    <x v="8"/>
    <x v="20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s v="$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s v="$493.82"/>
    <x v="8"/>
    <x v="20"/>
    <x v="1210"/>
    <d v="2015-05-31T21:00:00"/>
    <x v="26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s v="$168.5"/>
    <x v="8"/>
    <x v="20"/>
    <x v="1211"/>
    <d v="2016-06-09T20:47:41"/>
    <x v="13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s v="$38.87"/>
    <x v="8"/>
    <x v="20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s v="$61.53"/>
    <x v="8"/>
    <x v="20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s v="$105.44"/>
    <x v="8"/>
    <x v="20"/>
    <x v="1214"/>
    <d v="2015-06-09T20:10:05"/>
    <x v="12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s v="$71.59"/>
    <x v="8"/>
    <x v="20"/>
    <x v="1215"/>
    <d v="2014-05-30T22:09:16"/>
    <x v="1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s v="$91.88"/>
    <x v="8"/>
    <x v="20"/>
    <x v="1216"/>
    <d v="2015-10-02T23:03:00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s v="$148.57"/>
    <x v="8"/>
    <x v="20"/>
    <x v="1217"/>
    <d v="2016-07-14T19:25:40"/>
    <x v="1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s v="$174.21"/>
    <x v="8"/>
    <x v="20"/>
    <x v="1218"/>
    <d v="2015-11-01T03:00:00"/>
    <x v="1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s v="$102.86"/>
    <x v="8"/>
    <x v="20"/>
    <x v="1219"/>
    <d v="2016-10-20T11:05:13"/>
    <x v="1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s v="$111.18"/>
    <x v="8"/>
    <x v="20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s v="$23.8"/>
    <x v="8"/>
    <x v="20"/>
    <x v="1221"/>
    <d v="2016-12-04T00:00:00"/>
    <x v="33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s v="$81.27"/>
    <x v="8"/>
    <x v="20"/>
    <x v="1222"/>
    <d v="2016-04-01T04:00:00"/>
    <x v="1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s v="$116.21"/>
    <x v="8"/>
    <x v="20"/>
    <x v="1223"/>
    <d v="2016-11-10T05:15:09"/>
    <x v="1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s v="$58.89"/>
    <x v="4"/>
    <x v="21"/>
    <x v="1224"/>
    <d v="2014-06-06T13:11:42"/>
    <x v="1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s v="$44"/>
    <x v="4"/>
    <x v="21"/>
    <x v="1225"/>
    <d v="2013-10-22T21:44:38"/>
    <x v="12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s v="$48.43"/>
    <x v="4"/>
    <x v="21"/>
    <x v="1226"/>
    <d v="2014-04-21T01:00:00"/>
    <x v="35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s v="$61.04"/>
    <x v="4"/>
    <x v="21"/>
    <x v="1228"/>
    <d v="2011-09-28T17:30:08"/>
    <x v="12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s v="$25"/>
    <x v="4"/>
    <x v="21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3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s v="$40"/>
    <x v="4"/>
    <x v="21"/>
    <x v="1232"/>
    <d v="2013-10-06T20:21:10"/>
    <x v="5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s v="$19.33"/>
    <x v="4"/>
    <x v="21"/>
    <x v="1233"/>
    <d v="2012-02-21T22:46:1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s v="$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18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s v="$59.33"/>
    <x v="4"/>
    <x v="21"/>
    <x v="1238"/>
    <d v="2011-08-06T14:38:56"/>
    <x v="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s v="$30.13"/>
    <x v="4"/>
    <x v="21"/>
    <x v="1240"/>
    <d v="2013-07-12T21:51:00"/>
    <x v="5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s v="$74.62"/>
    <x v="4"/>
    <x v="21"/>
    <x v="1241"/>
    <d v="2014-11-03T05:59:00"/>
    <x v="2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s v="$5"/>
    <x v="4"/>
    <x v="21"/>
    <x v="1242"/>
    <d v="2011-09-11T13:18:00"/>
    <x v="13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s v="$44.5"/>
    <x v="4"/>
    <x v="21"/>
    <x v="1243"/>
    <d v="2011-07-08T21:00:00"/>
    <x v="3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s v="$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s v="$141.47"/>
    <x v="4"/>
    <x v="11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s v="$75.48"/>
    <x v="4"/>
    <x v="11"/>
    <x v="1246"/>
    <d v="2011-12-06T02:02:29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s v="$85.5"/>
    <x v="4"/>
    <x v="11"/>
    <x v="1247"/>
    <d v="2013-05-06T07:00:55"/>
    <x v="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s v="$64.25"/>
    <x v="4"/>
    <x v="11"/>
    <x v="1248"/>
    <d v="2014-06-13T06:59:00"/>
    <x v="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s v="$64.47"/>
    <x v="4"/>
    <x v="11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s v="$118.2"/>
    <x v="4"/>
    <x v="11"/>
    <x v="1250"/>
    <d v="2014-09-06T15:25:31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s v="$82.54"/>
    <x v="4"/>
    <x v="11"/>
    <x v="1251"/>
    <d v="2011-09-25T19:32:4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s v="$34.17"/>
    <x v="4"/>
    <x v="11"/>
    <x v="1252"/>
    <d v="2013-10-24T23:42:49"/>
    <x v="33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s v="$42.73"/>
    <x v="4"/>
    <x v="11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s v="$94.49"/>
    <x v="4"/>
    <x v="11"/>
    <x v="1254"/>
    <d v="2011-01-01T04:59:00"/>
    <x v="39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s v="$55.7"/>
    <x v="4"/>
    <x v="11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s v="$98.03"/>
    <x v="4"/>
    <x v="11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s v="$92.1"/>
    <x v="4"/>
    <x v="11"/>
    <x v="1257"/>
    <d v="2011-04-03T01:03:10"/>
    <x v="45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s v="$38.18"/>
    <x v="4"/>
    <x v="11"/>
    <x v="1258"/>
    <d v="2013-08-31T14:40:12"/>
    <x v="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s v="$27.15"/>
    <x v="4"/>
    <x v="11"/>
    <x v="1259"/>
    <d v="2014-06-09T03:59:00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s v="$50.69"/>
    <x v="4"/>
    <x v="11"/>
    <x v="1260"/>
    <d v="2014-02-26T20:13:40"/>
    <x v="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s v="$38.94"/>
    <x v="4"/>
    <x v="11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s v="$77.64"/>
    <x v="4"/>
    <x v="11"/>
    <x v="1262"/>
    <d v="2014-02-16T18:18:12"/>
    <x v="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s v="$43.54"/>
    <x v="4"/>
    <x v="11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s v="$31.82"/>
    <x v="4"/>
    <x v="11"/>
    <x v="1264"/>
    <d v="2013-10-29T15:54:43"/>
    <x v="4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s v="$63.18"/>
    <x v="4"/>
    <x v="11"/>
    <x v="1265"/>
    <d v="2010-11-30T15:43:35"/>
    <x v="54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s v="$190.9"/>
    <x v="4"/>
    <x v="11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s v="$140.86"/>
    <x v="4"/>
    <x v="11"/>
    <x v="1267"/>
    <d v="2013-07-24T14:02:38"/>
    <x v="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s v="$76.92"/>
    <x v="4"/>
    <x v="11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s v="$99.16"/>
    <x v="4"/>
    <x v="11"/>
    <x v="1269"/>
    <d v="2016-04-16T00:00:00"/>
    <x v="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s v="$67.88"/>
    <x v="4"/>
    <x v="11"/>
    <x v="1270"/>
    <d v="2012-03-25T19:34:02"/>
    <x v="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s v="$246.29"/>
    <x v="4"/>
    <x v="11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s v="$189.29"/>
    <x v="4"/>
    <x v="11"/>
    <x v="1272"/>
    <d v="2010-06-15T04:00:00"/>
    <x v="6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s v="$76.67"/>
    <x v="4"/>
    <x v="11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s v="$82.96"/>
    <x v="4"/>
    <x v="11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s v="$62.52"/>
    <x v="4"/>
    <x v="11"/>
    <x v="1275"/>
    <d v="2013-08-07T20:49:47"/>
    <x v="6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s v="$46.07"/>
    <x v="4"/>
    <x v="11"/>
    <x v="1276"/>
    <d v="2009-09-01T04:00:00"/>
    <x v="45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s v="$38.54"/>
    <x v="4"/>
    <x v="11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s v="$53.01"/>
    <x v="4"/>
    <x v="11"/>
    <x v="1278"/>
    <d v="2014-06-25T02:00:00"/>
    <x v="4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s v="$73.36"/>
    <x v="4"/>
    <x v="11"/>
    <x v="1279"/>
    <d v="2014-03-24T01:22:50"/>
    <x v="4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s v="$127.98"/>
    <x v="4"/>
    <x v="11"/>
    <x v="1280"/>
    <d v="2011-03-01T18:10:54"/>
    <x v="3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s v="$104.73"/>
    <x v="4"/>
    <x v="11"/>
    <x v="1281"/>
    <d v="2013-07-28T17:50:36"/>
    <x v="18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s v="$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s v="$95.93"/>
    <x v="4"/>
    <x v="11"/>
    <x v="1283"/>
    <d v="2013-03-11T04:00:00"/>
    <x v="26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s v="$65.16"/>
    <x v="1"/>
    <x v="6"/>
    <x v="1284"/>
    <d v="2016-12-31T16:59:00"/>
    <x v="2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s v="$32.27"/>
    <x v="1"/>
    <x v="6"/>
    <x v="1285"/>
    <d v="2015-06-20T13:59:35"/>
    <x v="13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s v="$81.25"/>
    <x v="1"/>
    <x v="6"/>
    <x v="1286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s v="$24.2"/>
    <x v="1"/>
    <x v="6"/>
    <x v="1287"/>
    <d v="2015-06-12T14:54:1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s v="$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s v="$36.08"/>
    <x v="1"/>
    <x v="6"/>
    <x v="1289"/>
    <d v="2017-01-04T03:14:05"/>
    <x v="1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s v="$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s v="$104.07"/>
    <x v="1"/>
    <x v="6"/>
    <x v="1291"/>
    <d v="2015-04-07T07:00:00"/>
    <x v="4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s v="$35.96"/>
    <x v="1"/>
    <x v="6"/>
    <x v="1292"/>
    <d v="2015-10-06T22:59:00"/>
    <x v="14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s v="$127.79"/>
    <x v="1"/>
    <x v="6"/>
    <x v="1293"/>
    <d v="2015-11-14T17:49:31"/>
    <x v="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s v="$27.73"/>
    <x v="1"/>
    <x v="6"/>
    <x v="1294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s v="$39.83"/>
    <x v="1"/>
    <x v="6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s v="$52.17"/>
    <x v="1"/>
    <x v="6"/>
    <x v="1296"/>
    <d v="2016-03-14T00:12:53"/>
    <x v="18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s v="$92.04"/>
    <x v="1"/>
    <x v="6"/>
    <x v="1297"/>
    <d v="2016-05-01T17:55:58"/>
    <x v="1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s v="$63.42"/>
    <x v="1"/>
    <x v="6"/>
    <x v="1298"/>
    <d v="2016-04-28T16:20:32"/>
    <x v="1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s v="$135.63"/>
    <x v="1"/>
    <x v="6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s v="$168.75"/>
    <x v="1"/>
    <x v="6"/>
    <x v="1300"/>
    <d v="2016-06-01T18:57:00"/>
    <x v="19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s v="$70.86"/>
    <x v="1"/>
    <x v="6"/>
    <x v="1301"/>
    <d v="2015-07-21T03:00:00"/>
    <x v="2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s v="$50"/>
    <x v="1"/>
    <x v="6"/>
    <x v="1302"/>
    <d v="2016-12-01T02:23:31"/>
    <x v="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s v="$42.21"/>
    <x v="1"/>
    <x v="6"/>
    <x v="1303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s v="$152.41"/>
    <x v="2"/>
    <x v="8"/>
    <x v="1304"/>
    <d v="2017-03-13T03:40:05"/>
    <x v="12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s v="$90.62"/>
    <x v="2"/>
    <x v="8"/>
    <x v="1305"/>
    <d v="2016-07-21T17:30:00"/>
    <x v="4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s v="$201.6"/>
    <x v="2"/>
    <x v="8"/>
    <x v="1306"/>
    <d v="2014-12-04T10:58:54"/>
    <x v="1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s v="$127.93"/>
    <x v="2"/>
    <x v="8"/>
    <x v="1307"/>
    <d v="2016-02-17T12:04:39"/>
    <x v="1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s v="$29.89"/>
    <x v="2"/>
    <x v="8"/>
    <x v="1308"/>
    <d v="2016-10-08T14:43:32"/>
    <x v="4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s v="$367.97"/>
    <x v="2"/>
    <x v="8"/>
    <x v="1309"/>
    <d v="2015-10-15T21:11:08"/>
    <x v="6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s v="$129.17"/>
    <x v="2"/>
    <x v="8"/>
    <x v="1310"/>
    <d v="2016-08-19T16:00:50"/>
    <x v="11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s v="$800.7"/>
    <x v="2"/>
    <x v="8"/>
    <x v="1311"/>
    <d v="2016-11-30T20:15:19"/>
    <x v="6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s v="$28"/>
    <x v="2"/>
    <x v="8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s v="$102.02"/>
    <x v="2"/>
    <x v="8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s v="$184.36"/>
    <x v="2"/>
    <x v="8"/>
    <x v="1314"/>
    <d v="2016-10-21T16:04:20"/>
    <x v="1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s v="$162.92"/>
    <x v="2"/>
    <x v="8"/>
    <x v="1315"/>
    <d v="2015-11-06T01:00:00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s v="$1"/>
    <x v="2"/>
    <x v="8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s v="$603.53"/>
    <x v="2"/>
    <x v="8"/>
    <x v="1317"/>
    <d v="2016-07-21T14:00:00"/>
    <x v="61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s v="$45.41"/>
    <x v="2"/>
    <x v="8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s v="$97.33"/>
    <x v="2"/>
    <x v="8"/>
    <x v="1319"/>
    <d v="2014-07-11T16:00:00"/>
    <x v="1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s v="$167.67"/>
    <x v="2"/>
    <x v="8"/>
    <x v="1320"/>
    <d v="2016-12-30T23:00:00"/>
    <x v="41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s v="$859.86"/>
    <x v="2"/>
    <x v="8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s v="$26.5"/>
    <x v="2"/>
    <x v="8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s v="$30.27"/>
    <x v="2"/>
    <x v="8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s v="$54.67"/>
    <x v="2"/>
    <x v="8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s v="$60.75"/>
    <x v="2"/>
    <x v="8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s v="$102.73"/>
    <x v="2"/>
    <x v="8"/>
    <x v="1326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s v="$41.59"/>
    <x v="2"/>
    <x v="8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s v="$116.53"/>
    <x v="2"/>
    <x v="8"/>
    <x v="1328"/>
    <d v="2016-10-14T15:25:34"/>
    <x v="11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s v="$45.33"/>
    <x v="2"/>
    <x v="8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s v="$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s v="$100.5"/>
    <x v="2"/>
    <x v="8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s v="$51.82"/>
    <x v="2"/>
    <x v="8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s v="$308.75"/>
    <x v="2"/>
    <x v="8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s v="$379.23"/>
    <x v="2"/>
    <x v="8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s v="$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s v="$66.07"/>
    <x v="2"/>
    <x v="8"/>
    <x v="1338"/>
    <d v="2015-08-02T19:17:13"/>
    <x v="1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s v="$89.65"/>
    <x v="2"/>
    <x v="8"/>
    <x v="1339"/>
    <d v="2014-12-08T16:31:55"/>
    <x v="11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s v="$382.39"/>
    <x v="2"/>
    <x v="8"/>
    <x v="1341"/>
    <d v="2016-10-01T14:58:37"/>
    <x v="2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s v="$100"/>
    <x v="2"/>
    <x v="8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s v="$158.36"/>
    <x v="2"/>
    <x v="8"/>
    <x v="1343"/>
    <d v="2016-08-19T03:59:00"/>
    <x v="5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s v="$40.76"/>
    <x v="3"/>
    <x v="9"/>
    <x v="1344"/>
    <d v="2016-06-30T18:57:19"/>
    <x v="41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s v="$53.57"/>
    <x v="3"/>
    <x v="9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s v="$48.45"/>
    <x v="3"/>
    <x v="9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s v="$82.42"/>
    <x v="3"/>
    <x v="9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s v="$230.19"/>
    <x v="3"/>
    <x v="9"/>
    <x v="1348"/>
    <d v="2014-12-18T12:08:53"/>
    <x v="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s v="$59.36"/>
    <x v="3"/>
    <x v="9"/>
    <x v="1349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s v="$66.7"/>
    <x v="3"/>
    <x v="9"/>
    <x v="1350"/>
    <d v="2015-12-26T00:18:54"/>
    <x v="1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s v="$168.78"/>
    <x v="3"/>
    <x v="9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s v="$59.97"/>
    <x v="3"/>
    <x v="9"/>
    <x v="1352"/>
    <d v="2015-09-05T03:59:00"/>
    <x v="61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s v="$31.81"/>
    <x v="3"/>
    <x v="9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s v="$24.42"/>
    <x v="3"/>
    <x v="9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s v="$25.35"/>
    <x v="3"/>
    <x v="9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s v="$71.44"/>
    <x v="3"/>
    <x v="9"/>
    <x v="1356"/>
    <d v="2013-07-05T00:56:00"/>
    <x v="1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s v="$38.55"/>
    <x v="3"/>
    <x v="9"/>
    <x v="1357"/>
    <d v="2013-03-01T05:59:00"/>
    <x v="41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s v="$68.37"/>
    <x v="3"/>
    <x v="9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s v="$40.21"/>
    <x v="3"/>
    <x v="9"/>
    <x v="1359"/>
    <d v="2011-07-06T19:33:10"/>
    <x v="63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s v="$32.07"/>
    <x v="3"/>
    <x v="9"/>
    <x v="1360"/>
    <d v="2012-08-02T21:37:00"/>
    <x v="33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s v="$28.63"/>
    <x v="3"/>
    <x v="9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s v="$43.64"/>
    <x v="3"/>
    <x v="9"/>
    <x v="1362"/>
    <d v="2013-09-07T22:25:31"/>
    <x v="1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s v="$40"/>
    <x v="3"/>
    <x v="9"/>
    <x v="1363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s v="$346.04"/>
    <x v="4"/>
    <x v="11"/>
    <x v="1364"/>
    <d v="2015-01-07T16:41:46"/>
    <x v="12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s v="$81.74"/>
    <x v="4"/>
    <x v="11"/>
    <x v="1365"/>
    <d v="2015-03-16T16:35:52"/>
    <x v="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s v="$64.54"/>
    <x v="4"/>
    <x v="11"/>
    <x v="1366"/>
    <d v="2014-11-27T00:54:23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s v="$63.48"/>
    <x v="4"/>
    <x v="11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s v="$63.62"/>
    <x v="4"/>
    <x v="11"/>
    <x v="1368"/>
    <d v="2015-06-15T04:34:54"/>
    <x v="17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s v="$83.97"/>
    <x v="4"/>
    <x v="11"/>
    <x v="1369"/>
    <d v="2014-04-11T14:15:46"/>
    <x v="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s v="$77.75"/>
    <x v="4"/>
    <x v="11"/>
    <x v="1370"/>
    <d v="2013-10-16T00:04:50"/>
    <x v="13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s v="$107.07"/>
    <x v="4"/>
    <x v="11"/>
    <x v="1371"/>
    <d v="2015-05-07T18:12:22"/>
    <x v="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s v="$38.75"/>
    <x v="4"/>
    <x v="11"/>
    <x v="1372"/>
    <d v="2012-07-12T17:45:32"/>
    <x v="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s v="$201.94"/>
    <x v="4"/>
    <x v="11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s v="$43.06"/>
    <x v="4"/>
    <x v="11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s v="$62.87"/>
    <x v="4"/>
    <x v="11"/>
    <x v="1375"/>
    <d v="2017-01-15T01:35:19"/>
    <x v="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s v="$55.61"/>
    <x v="4"/>
    <x v="11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s v="$48.71"/>
    <x v="4"/>
    <x v="11"/>
    <x v="1377"/>
    <d v="2017-02-03T04:11:00"/>
    <x v="24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s v="$30.58"/>
    <x v="4"/>
    <x v="11"/>
    <x v="1378"/>
    <d v="2016-08-01T18:13:30"/>
    <x v="13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s v="$73.91"/>
    <x v="4"/>
    <x v="11"/>
    <x v="1379"/>
    <d v="2015-06-05T11:47:56"/>
    <x v="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s v="$21.2"/>
    <x v="4"/>
    <x v="11"/>
    <x v="1380"/>
    <d v="2015-06-09T02:00:00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s v="$73.36"/>
    <x v="4"/>
    <x v="11"/>
    <x v="1381"/>
    <d v="2016-12-29T05:08:45"/>
    <x v="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s v="$56.41"/>
    <x v="4"/>
    <x v="11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s v="$50.25"/>
    <x v="4"/>
    <x v="11"/>
    <x v="1383"/>
    <d v="2016-12-23T01:47:58"/>
    <x v="1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s v="$68.94"/>
    <x v="4"/>
    <x v="11"/>
    <x v="1384"/>
    <d v="2015-07-05T17:38:42"/>
    <x v="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s v="$65.91"/>
    <x v="4"/>
    <x v="11"/>
    <x v="1385"/>
    <d v="2016-04-29T12:11:00"/>
    <x v="53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s v="$62.5"/>
    <x v="4"/>
    <x v="11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s v="$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s v="$60.18"/>
    <x v="4"/>
    <x v="11"/>
    <x v="1388"/>
    <d v="2016-10-17T16:14:00"/>
    <x v="9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s v="$21.38"/>
    <x v="4"/>
    <x v="11"/>
    <x v="1389"/>
    <d v="2016-08-13T11:32:37"/>
    <x v="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s v="$160.79"/>
    <x v="4"/>
    <x v="11"/>
    <x v="1390"/>
    <d v="2015-04-27T17:12:00"/>
    <x v="35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s v="$42.38"/>
    <x v="4"/>
    <x v="11"/>
    <x v="1391"/>
    <d v="2015-08-22T04:59:00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s v="$27.32"/>
    <x v="4"/>
    <x v="11"/>
    <x v="1392"/>
    <d v="2016-03-03T03:43:06"/>
    <x v="0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s v="$196.83"/>
    <x v="4"/>
    <x v="11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s v="$53.88"/>
    <x v="4"/>
    <x v="11"/>
    <x v="1394"/>
    <d v="2017-03-01T03:00:00"/>
    <x v="4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s v="$47.76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s v="$88.19"/>
    <x v="4"/>
    <x v="11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s v="$72.06"/>
    <x v="4"/>
    <x v="11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s v="$74.25"/>
    <x v="4"/>
    <x v="11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s v="$61.7"/>
    <x v="4"/>
    <x v="11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s v="$17.24"/>
    <x v="4"/>
    <x v="11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s v="$51.72"/>
    <x v="4"/>
    <x v="11"/>
    <x v="1401"/>
    <d v="2013-05-26T23:54:34"/>
    <x v="2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s v="$24.15"/>
    <x v="4"/>
    <x v="11"/>
    <x v="1402"/>
    <d v="2015-05-01T00:16:51"/>
    <x v="1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s v="$62.17"/>
    <x v="4"/>
    <x v="11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s v="$48.2"/>
    <x v="3"/>
    <x v="22"/>
    <x v="1404"/>
    <d v="2015-02-22T12:14:45"/>
    <x v="2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s v="$6.18"/>
    <x v="3"/>
    <x v="22"/>
    <x v="1405"/>
    <d v="2014-11-28T17:20:01"/>
    <x v="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s v="$5"/>
    <x v="3"/>
    <x v="22"/>
    <x v="1406"/>
    <d v="2015-12-12T10:00:00"/>
    <x v="28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s v="$7.5"/>
    <x v="3"/>
    <x v="22"/>
    <x v="1407"/>
    <d v="2014-08-12T12:52:58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s v="$12"/>
    <x v="3"/>
    <x v="22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1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s v="$1"/>
    <x v="3"/>
    <x v="22"/>
    <x v="1410"/>
    <d v="2016-06-03T07:38:40"/>
    <x v="11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s v="$2.33"/>
    <x v="3"/>
    <x v="22"/>
    <x v="1411"/>
    <d v="2015-02-06T01:25:00"/>
    <x v="3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s v="$24.62"/>
    <x v="3"/>
    <x v="22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s v="$100"/>
    <x v="3"/>
    <x v="22"/>
    <x v="1413"/>
    <d v="2016-02-20T10:29:30"/>
    <x v="1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s v="$1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s v="$88.89"/>
    <x v="3"/>
    <x v="22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s v="$27.5"/>
    <x v="3"/>
    <x v="22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s v="$6"/>
    <x v="3"/>
    <x v="22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s v="$44.5"/>
    <x v="3"/>
    <x v="22"/>
    <x v="1419"/>
    <d v="2016-10-09T10:56:59"/>
    <x v="1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s v="$1"/>
    <x v="3"/>
    <x v="22"/>
    <x v="1420"/>
    <d v="2016-06-28T16:01:26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s v="$100"/>
    <x v="3"/>
    <x v="22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s v="$13"/>
    <x v="3"/>
    <x v="22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s v="$100"/>
    <x v="3"/>
    <x v="22"/>
    <x v="1423"/>
    <d v="2016-01-01T08:38:51"/>
    <x v="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s v="$109.07"/>
    <x v="3"/>
    <x v="22"/>
    <x v="1424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1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s v="$104.75"/>
    <x v="3"/>
    <x v="22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s v="$15"/>
    <x v="3"/>
    <x v="22"/>
    <x v="1428"/>
    <d v="2016-04-02T08:06:57"/>
    <x v="1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1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s v="$80.6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s v="$115.55"/>
    <x v="3"/>
    <x v="22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s v="$80.5"/>
    <x v="3"/>
    <x v="22"/>
    <x v="1433"/>
    <d v="2016-12-10T11:00:00"/>
    <x v="4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s v="$744.55"/>
    <x v="3"/>
    <x v="22"/>
    <x v="1434"/>
    <d v="2015-06-08T15:00:00"/>
    <x v="21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s v="$7.5"/>
    <x v="3"/>
    <x v="22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s v="$38.5"/>
    <x v="3"/>
    <x v="22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s v="$36.68"/>
    <x v="3"/>
    <x v="22"/>
    <x v="1437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s v="$75"/>
    <x v="3"/>
    <x v="22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s v="$30"/>
    <x v="3"/>
    <x v="22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s v="$1"/>
    <x v="3"/>
    <x v="22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s v="$673.33"/>
    <x v="3"/>
    <x v="22"/>
    <x v="1441"/>
    <d v="2015-09-11T18:22:49"/>
    <x v="1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1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1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s v="$25"/>
    <x v="3"/>
    <x v="22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64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s v="$1"/>
    <x v="3"/>
    <x v="22"/>
    <x v="1450"/>
    <d v="2016-02-20T04:06:37"/>
    <x v="1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s v="$1"/>
    <x v="3"/>
    <x v="22"/>
    <x v="1451"/>
    <d v="2014-11-19T00:00:59"/>
    <x v="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s v="$15"/>
    <x v="3"/>
    <x v="22"/>
    <x v="1454"/>
    <d v="2016-04-24T21:59:00"/>
    <x v="21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s v="$225"/>
    <x v="3"/>
    <x v="22"/>
    <x v="1455"/>
    <d v="2014-09-05T13:39:00"/>
    <x v="57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s v="$48.33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1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41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44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s v="$44.67"/>
    <x v="3"/>
    <x v="23"/>
    <x v="1461"/>
    <d v="2014-10-21T00:00:00"/>
    <x v="15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s v="$28.94"/>
    <x v="3"/>
    <x v="23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s v="$35.44"/>
    <x v="3"/>
    <x v="23"/>
    <x v="1463"/>
    <d v="2013-04-07T20:52:18"/>
    <x v="11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s v="$34.87"/>
    <x v="3"/>
    <x v="23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s v="$52.62"/>
    <x v="3"/>
    <x v="23"/>
    <x v="1465"/>
    <d v="2012-03-22T03:00:00"/>
    <x v="1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s v="$69.6"/>
    <x v="3"/>
    <x v="23"/>
    <x v="1466"/>
    <d v="2016-01-12T05:00:00"/>
    <x v="4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s v="$76.72"/>
    <x v="3"/>
    <x v="23"/>
    <x v="1467"/>
    <d v="2012-03-25T18:14:45"/>
    <x v="1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s v="$33.19"/>
    <x v="3"/>
    <x v="23"/>
    <x v="1468"/>
    <d v="2011-06-12T00:20:49"/>
    <x v="12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s v="$149.46"/>
    <x v="3"/>
    <x v="23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s v="$23.17"/>
    <x v="3"/>
    <x v="23"/>
    <x v="1470"/>
    <d v="2012-12-28T19:51:03"/>
    <x v="21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s v="$96.88"/>
    <x v="3"/>
    <x v="23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s v="$103.2"/>
    <x v="3"/>
    <x v="23"/>
    <x v="1472"/>
    <d v="2013-10-16T13:01:43"/>
    <x v="1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s v="$38.46"/>
    <x v="3"/>
    <x v="23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s v="$44.32"/>
    <x v="3"/>
    <x v="23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s v="$64.17"/>
    <x v="3"/>
    <x v="23"/>
    <x v="1475"/>
    <d v="2014-12-20T04:59:00"/>
    <x v="22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s v="$43.33"/>
    <x v="3"/>
    <x v="23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s v="$90.5"/>
    <x v="3"/>
    <x v="23"/>
    <x v="1477"/>
    <d v="2011-12-23T03:00:00"/>
    <x v="12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s v="$29.19"/>
    <x v="3"/>
    <x v="23"/>
    <x v="1478"/>
    <d v="2013-05-14T20:55:13"/>
    <x v="2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s v="$30.96"/>
    <x v="3"/>
    <x v="23"/>
    <x v="1479"/>
    <d v="2014-05-10T03:59:00"/>
    <x v="2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s v="$92.16"/>
    <x v="3"/>
    <x v="23"/>
    <x v="1480"/>
    <d v="2013-07-26T17:00:00"/>
    <x v="42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s v="$17.5"/>
    <x v="3"/>
    <x v="10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s v="$5"/>
    <x v="3"/>
    <x v="10"/>
    <x v="1482"/>
    <d v="2012-09-07T07:51:00"/>
    <x v="24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s v="$25"/>
    <x v="3"/>
    <x v="10"/>
    <x v="1483"/>
    <d v="2016-07-22T04:37:55"/>
    <x v="2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4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s v="$50"/>
    <x v="3"/>
    <x v="10"/>
    <x v="1485"/>
    <d v="2015-06-20T19:06:13"/>
    <x v="11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s v="$16"/>
    <x v="3"/>
    <x v="10"/>
    <x v="1486"/>
    <d v="2015-02-27T04:02:41"/>
    <x v="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s v="$60"/>
    <x v="3"/>
    <x v="10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s v="$47.11"/>
    <x v="3"/>
    <x v="10"/>
    <x v="1490"/>
    <d v="2013-10-02T13:27:54"/>
    <x v="41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s v="$100"/>
    <x v="3"/>
    <x v="10"/>
    <x v="1491"/>
    <d v="2015-02-15T15:38:00"/>
    <x v="5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s v="$15"/>
    <x v="3"/>
    <x v="10"/>
    <x v="1492"/>
    <d v="2011-06-18T21:14:06"/>
    <x v="1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s v="$40.45"/>
    <x v="3"/>
    <x v="10"/>
    <x v="1494"/>
    <d v="2015-04-03T15:38:00"/>
    <x v="1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12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s v="$1"/>
    <x v="3"/>
    <x v="10"/>
    <x v="1497"/>
    <d v="2013-07-31T19:43:00"/>
    <x v="16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s v="$19"/>
    <x v="3"/>
    <x v="10"/>
    <x v="1498"/>
    <d v="2014-09-03T23:36:18"/>
    <x v="11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s v="$5"/>
    <x v="3"/>
    <x v="10"/>
    <x v="1499"/>
    <d v="2016-08-05T00:10:33"/>
    <x v="1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s v="$46.73"/>
    <x v="3"/>
    <x v="10"/>
    <x v="1500"/>
    <d v="2013-05-01T21:42:37"/>
    <x v="1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s v="$97.73"/>
    <x v="8"/>
    <x v="20"/>
    <x v="1501"/>
    <d v="2015-07-08T14:00:23"/>
    <x v="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s v="$67.84"/>
    <x v="8"/>
    <x v="20"/>
    <x v="1502"/>
    <d v="2016-03-25T22:00:00"/>
    <x v="33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s v="$56.98"/>
    <x v="8"/>
    <x v="20"/>
    <x v="1503"/>
    <d v="2016-10-23T08:20:01"/>
    <x v="12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s v="$67.16"/>
    <x v="8"/>
    <x v="20"/>
    <x v="1504"/>
    <d v="2014-06-10T08:33:00"/>
    <x v="3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s v="$48.04"/>
    <x v="8"/>
    <x v="20"/>
    <x v="1505"/>
    <d v="2016-03-22T20:01:00"/>
    <x v="46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s v="$38.86"/>
    <x v="8"/>
    <x v="20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s v="$78.18"/>
    <x v="8"/>
    <x v="20"/>
    <x v="1507"/>
    <d v="2010-05-15T08:10:00"/>
    <x v="5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s v="$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s v="$110.39"/>
    <x v="8"/>
    <x v="20"/>
    <x v="1509"/>
    <d v="2017-02-14T22:59:00"/>
    <x v="4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s v="$39.92"/>
    <x v="8"/>
    <x v="20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s v="$75.98"/>
    <x v="8"/>
    <x v="20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s v="$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s v="$55.82"/>
    <x v="8"/>
    <x v="20"/>
    <x v="1513"/>
    <d v="2014-07-16T15:17:46"/>
    <x v="1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s v="$151.24"/>
    <x v="8"/>
    <x v="20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s v="$849.67"/>
    <x v="8"/>
    <x v="20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s v="$159.24"/>
    <x v="8"/>
    <x v="20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s v="$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s v="$130.53"/>
    <x v="8"/>
    <x v="20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s v="$64.16"/>
    <x v="8"/>
    <x v="20"/>
    <x v="1519"/>
    <d v="2014-06-20T21:59:00"/>
    <x v="33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s v="$111.53"/>
    <x v="8"/>
    <x v="20"/>
    <x v="1520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s v="$170.45"/>
    <x v="8"/>
    <x v="20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s v="$133.74"/>
    <x v="8"/>
    <x v="20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s v="$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s v="$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s v="$32.32"/>
    <x v="8"/>
    <x v="20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s v="$98.84"/>
    <x v="8"/>
    <x v="20"/>
    <x v="1526"/>
    <d v="2016-01-19T06:37:27"/>
    <x v="45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s v="$55.22"/>
    <x v="8"/>
    <x v="20"/>
    <x v="1527"/>
    <d v="2017-03-14T13:24:46"/>
    <x v="33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s v="$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s v="$135.67"/>
    <x v="8"/>
    <x v="20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s v="$53.99"/>
    <x v="8"/>
    <x v="20"/>
    <x v="1530"/>
    <d v="2015-10-23T18:24:55"/>
    <x v="2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s v="$56.64"/>
    <x v="8"/>
    <x v="20"/>
    <x v="1531"/>
    <d v="2014-12-01T03:00:00"/>
    <x v="22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s v="$82.32"/>
    <x v="8"/>
    <x v="20"/>
    <x v="1532"/>
    <d v="2016-02-15T15:00:00"/>
    <x v="17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s v="$88.26"/>
    <x v="8"/>
    <x v="20"/>
    <x v="1533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s v="$84.91"/>
    <x v="8"/>
    <x v="20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s v="$48.15"/>
    <x v="8"/>
    <x v="20"/>
    <x v="1535"/>
    <d v="2016-05-23T22:00:00"/>
    <x v="4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s v="$66.02"/>
    <x v="8"/>
    <x v="20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s v="$96.38"/>
    <x v="8"/>
    <x v="20"/>
    <x v="153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s v="$156.17"/>
    <x v="8"/>
    <x v="20"/>
    <x v="1538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s v="$95.76"/>
    <x v="8"/>
    <x v="20"/>
    <x v="1539"/>
    <d v="2017-01-03T22:03:39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s v="$180.41"/>
    <x v="8"/>
    <x v="20"/>
    <x v="1540"/>
    <d v="2014-11-26T01:15:00"/>
    <x v="1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s v="$3"/>
    <x v="8"/>
    <x v="24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s v="$20"/>
    <x v="8"/>
    <x v="24"/>
    <x v="1542"/>
    <d v="2015-06-30T23:55:00"/>
    <x v="13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s v="$10"/>
    <x v="8"/>
    <x v="24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16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s v="$1"/>
    <x v="8"/>
    <x v="24"/>
    <x v="1545"/>
    <d v="2015-03-02T21:16:00"/>
    <x v="3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s v="$26.27"/>
    <x v="8"/>
    <x v="24"/>
    <x v="1546"/>
    <d v="2014-09-17T05:06:39"/>
    <x v="12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5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s v="$60"/>
    <x v="8"/>
    <x v="24"/>
    <x v="1548"/>
    <d v="2015-11-08T22:10:20"/>
    <x v="1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s v="$28.33"/>
    <x v="8"/>
    <x v="24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s v="$14.43"/>
    <x v="8"/>
    <x v="24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s v="$132.19"/>
    <x v="8"/>
    <x v="24"/>
    <x v="1552"/>
    <d v="2014-10-01T03:59:00"/>
    <x v="1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1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26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s v="$56.42"/>
    <x v="8"/>
    <x v="24"/>
    <x v="1556"/>
    <d v="2016-07-04T03:40:24"/>
    <x v="1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s v="$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s v="$11.67"/>
    <x v="8"/>
    <x v="24"/>
    <x v="1558"/>
    <d v="2015-08-28T12:12:00"/>
    <x v="5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s v="$50"/>
    <x v="8"/>
    <x v="24"/>
    <x v="1559"/>
    <d v="2015-04-29T01:16:39"/>
    <x v="13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s v="$23.5"/>
    <x v="8"/>
    <x v="24"/>
    <x v="1560"/>
    <d v="2014-11-13T01:29:53"/>
    <x v="18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s v="$67"/>
    <x v="3"/>
    <x v="25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s v="$42.5"/>
    <x v="3"/>
    <x v="25"/>
    <x v="1563"/>
    <d v="2014-03-14T16:49:11"/>
    <x v="1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s v="$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s v="$100"/>
    <x v="3"/>
    <x v="25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s v="$108.05"/>
    <x v="3"/>
    <x v="25"/>
    <x v="1566"/>
    <d v="2016-07-27T22:00:00"/>
    <x v="41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s v="$26.92"/>
    <x v="3"/>
    <x v="25"/>
    <x v="1567"/>
    <d v="2014-02-17T00:00:00"/>
    <x v="1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s v="$155"/>
    <x v="3"/>
    <x v="25"/>
    <x v="1568"/>
    <d v="2014-12-24T01:29:45"/>
    <x v="6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1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s v="$47.77"/>
    <x v="3"/>
    <x v="25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s v="$20"/>
    <x v="3"/>
    <x v="25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s v="$41.67"/>
    <x v="3"/>
    <x v="25"/>
    <x v="1572"/>
    <d v="2016-02-28T23:59:0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s v="$74.33"/>
    <x v="3"/>
    <x v="25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s v="$84.33"/>
    <x v="3"/>
    <x v="25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s v="$65.46"/>
    <x v="3"/>
    <x v="25"/>
    <x v="1575"/>
    <d v="2014-07-09T12:34:56"/>
    <x v="1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s v="$65"/>
    <x v="3"/>
    <x v="25"/>
    <x v="1576"/>
    <d v="2015-06-30T21:06:08"/>
    <x v="11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s v="$27.5"/>
    <x v="3"/>
    <x v="25"/>
    <x v="1577"/>
    <d v="2012-07-24T20:20:48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s v="$51.25"/>
    <x v="3"/>
    <x v="25"/>
    <x v="1578"/>
    <d v="2010-09-02T02:00:00"/>
    <x v="1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s v="$14"/>
    <x v="3"/>
    <x v="25"/>
    <x v="1579"/>
    <d v="2013-08-28T23:54:51"/>
    <x v="1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12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s v="$5"/>
    <x v="8"/>
    <x v="26"/>
    <x v="1581"/>
    <d v="2015-12-19T10:46:30"/>
    <x v="22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s v="$31"/>
    <x v="8"/>
    <x v="26"/>
    <x v="1582"/>
    <d v="2015-10-26T21:20:00"/>
    <x v="39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s v="$15"/>
    <x v="8"/>
    <x v="26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s v="$131.67"/>
    <x v="8"/>
    <x v="26"/>
    <x v="1585"/>
    <d v="2016-12-25T11:00:00"/>
    <x v="2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s v="$1"/>
    <x v="8"/>
    <x v="26"/>
    <x v="1587"/>
    <d v="2014-12-13T22:49:25"/>
    <x v="1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1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s v="$510"/>
    <x v="8"/>
    <x v="26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s v="$44.48"/>
    <x v="8"/>
    <x v="26"/>
    <x v="1591"/>
    <d v="2016-04-03T16:25:41"/>
    <x v="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1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s v="$1"/>
    <x v="8"/>
    <x v="26"/>
    <x v="1593"/>
    <d v="2015-02-28T20:17:35"/>
    <x v="1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s v="$20.5"/>
    <x v="8"/>
    <x v="26"/>
    <x v="1594"/>
    <d v="2016-05-15T16:21:00"/>
    <x v="1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s v="$40"/>
    <x v="8"/>
    <x v="26"/>
    <x v="1595"/>
    <d v="2014-06-18T20:13:00"/>
    <x v="41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s v="$25"/>
    <x v="8"/>
    <x v="26"/>
    <x v="1596"/>
    <d v="2014-12-13T11:19:29"/>
    <x v="11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s v="$1"/>
    <x v="8"/>
    <x v="26"/>
    <x v="1598"/>
    <d v="2015-07-26T16:00:58"/>
    <x v="12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s v="$40.78"/>
    <x v="8"/>
    <x v="26"/>
    <x v="1600"/>
    <d v="2014-07-15T05:11:00"/>
    <x v="7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s v="$48.33"/>
    <x v="4"/>
    <x v="11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s v="$46.95"/>
    <x v="4"/>
    <x v="11"/>
    <x v="1602"/>
    <d v="2011-10-14T23:00:00"/>
    <x v="4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s v="$66.69"/>
    <x v="4"/>
    <x v="11"/>
    <x v="1603"/>
    <d v="2012-01-28T04:04:1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s v="$48.84"/>
    <x v="4"/>
    <x v="11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s v="$137.31"/>
    <x v="4"/>
    <x v="11"/>
    <x v="1605"/>
    <d v="2011-08-01T07:00:00"/>
    <x v="6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s v="$87.83"/>
    <x v="4"/>
    <x v="11"/>
    <x v="1606"/>
    <d v="2011-03-24T01:40:38"/>
    <x v="37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s v="$70.79"/>
    <x v="4"/>
    <x v="11"/>
    <x v="1607"/>
    <d v="2012-06-14T19:24:11"/>
    <x v="2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s v="$52.83"/>
    <x v="4"/>
    <x v="11"/>
    <x v="1608"/>
    <d v="2014-01-01T05:26:00"/>
    <x v="22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s v="$443.75"/>
    <x v="4"/>
    <x v="11"/>
    <x v="1609"/>
    <d v="2011-11-02T08:00:00"/>
    <x v="2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s v="$48.54"/>
    <x v="4"/>
    <x v="11"/>
    <x v="1610"/>
    <d v="2012-12-15T22:11:50"/>
    <x v="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s v="$37.07"/>
    <x v="4"/>
    <x v="11"/>
    <x v="1611"/>
    <d v="2013-06-05T00:00:32"/>
    <x v="2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s v="$50"/>
    <x v="4"/>
    <x v="11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s v="$39.04"/>
    <x v="4"/>
    <x v="11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s v="$66.69"/>
    <x v="4"/>
    <x v="11"/>
    <x v="1614"/>
    <d v="2014-08-03T17:00:00"/>
    <x v="12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s v="$67.13"/>
    <x v="4"/>
    <x v="11"/>
    <x v="1615"/>
    <d v="2011-12-13T02:13:16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s v="$66.37"/>
    <x v="4"/>
    <x v="11"/>
    <x v="1616"/>
    <d v="2012-11-22T22:00:00"/>
    <x v="43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s v="$64.62"/>
    <x v="4"/>
    <x v="11"/>
    <x v="1617"/>
    <d v="2013-11-01T19:00:00"/>
    <x v="15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s v="$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s v="$86.96"/>
    <x v="4"/>
    <x v="11"/>
    <x v="1619"/>
    <d v="2014-09-15T04:28:06"/>
    <x v="2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s v="$66.47"/>
    <x v="4"/>
    <x v="11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s v="$163.78"/>
    <x v="4"/>
    <x v="11"/>
    <x v="1621"/>
    <d v="2012-05-28T03:59:00"/>
    <x v="59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s v="$107.98"/>
    <x v="4"/>
    <x v="11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s v="$42.11"/>
    <x v="4"/>
    <x v="11"/>
    <x v="1623"/>
    <d v="2013-08-27T16:31:29"/>
    <x v="1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s v="$47.2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s v="$112.02"/>
    <x v="4"/>
    <x v="11"/>
    <x v="1625"/>
    <d v="2012-09-11T16:47:33"/>
    <x v="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s v="$74.95"/>
    <x v="4"/>
    <x v="11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s v="$61.58"/>
    <x v="4"/>
    <x v="11"/>
    <x v="1627"/>
    <d v="2012-11-26T04:59:00"/>
    <x v="3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s v="$45.88"/>
    <x v="4"/>
    <x v="11"/>
    <x v="1628"/>
    <d v="2014-06-17T17:41:22"/>
    <x v="15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s v="$75.85"/>
    <x v="4"/>
    <x v="11"/>
    <x v="1629"/>
    <d v="2014-02-20T20:48:53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s v="$84.21"/>
    <x v="4"/>
    <x v="11"/>
    <x v="1630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s v="$117.23"/>
    <x v="4"/>
    <x v="11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s v="$86.49"/>
    <x v="4"/>
    <x v="11"/>
    <x v="1632"/>
    <d v="2011-09-24T08:10:54"/>
    <x v="12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s v="$172.41"/>
    <x v="4"/>
    <x v="11"/>
    <x v="1633"/>
    <d v="2012-01-16T05:00:00"/>
    <x v="14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s v="$62.81"/>
    <x v="4"/>
    <x v="11"/>
    <x v="1634"/>
    <d v="2011-06-02T05:59:00"/>
    <x v="52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s v="$67.73"/>
    <x v="4"/>
    <x v="11"/>
    <x v="1635"/>
    <d v="2016-07-11T20:51:01"/>
    <x v="1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s v="$53.56"/>
    <x v="4"/>
    <x v="11"/>
    <x v="1636"/>
    <d v="2011-06-12T04:00:00"/>
    <x v="4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s v="$34.6"/>
    <x v="4"/>
    <x v="11"/>
    <x v="1637"/>
    <d v="2009-12-31T23:39:00"/>
    <x v="53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s v="$38.89"/>
    <x v="4"/>
    <x v="11"/>
    <x v="1638"/>
    <d v="2013-02-28T21:25:00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s v="$94.74"/>
    <x v="4"/>
    <x v="11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s v="$39.97"/>
    <x v="4"/>
    <x v="11"/>
    <x v="1640"/>
    <d v="2010-08-03T01:59:00"/>
    <x v="2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s v="$97.5"/>
    <x v="4"/>
    <x v="27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s v="$42.86"/>
    <x v="4"/>
    <x v="27"/>
    <x v="1642"/>
    <d v="2011-06-14T00:35:27"/>
    <x v="18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s v="$168.51"/>
    <x v="4"/>
    <x v="27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s v="$85.55"/>
    <x v="4"/>
    <x v="27"/>
    <x v="1644"/>
    <d v="2012-11-22T02:26:00"/>
    <x v="1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s v="$554"/>
    <x v="4"/>
    <x v="27"/>
    <x v="1645"/>
    <d v="2013-09-18T14:49:00"/>
    <x v="2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s v="$26.55"/>
    <x v="4"/>
    <x v="27"/>
    <x v="1646"/>
    <d v="2014-08-14T18:11:00"/>
    <x v="22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s v="$113.83"/>
    <x v="4"/>
    <x v="27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s v="$32.01"/>
    <x v="4"/>
    <x v="27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s v="$47.19"/>
    <x v="4"/>
    <x v="27"/>
    <x v="1649"/>
    <d v="2014-05-23T16:25:55"/>
    <x v="11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s v="$88.47"/>
    <x v="4"/>
    <x v="27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s v="$100.75"/>
    <x v="4"/>
    <x v="27"/>
    <x v="1651"/>
    <d v="2011-04-26T06:59:00"/>
    <x v="15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s v="$64.71"/>
    <x v="4"/>
    <x v="27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s v="$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s v="$38.79"/>
    <x v="4"/>
    <x v="27"/>
    <x v="1654"/>
    <d v="2012-04-18T21:22:40"/>
    <x v="1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s v="$44.65"/>
    <x v="4"/>
    <x v="27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s v="$156.77"/>
    <x v="4"/>
    <x v="27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s v="$118.7"/>
    <x v="4"/>
    <x v="27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s v="$74.15"/>
    <x v="4"/>
    <x v="27"/>
    <x v="1658"/>
    <d v="2012-12-18T14:20:00"/>
    <x v="52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s v="$12.53"/>
    <x v="4"/>
    <x v="27"/>
    <x v="1659"/>
    <d v="2013-12-17T12:00:00"/>
    <x v="41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s v="$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s v="$80.18"/>
    <x v="4"/>
    <x v="27"/>
    <x v="1661"/>
    <d v="2016-01-17T21:00:00"/>
    <x v="4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s v="$132.44"/>
    <x v="4"/>
    <x v="27"/>
    <x v="1662"/>
    <d v="2011-12-31T05:45:36"/>
    <x v="12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s v="$33.75"/>
    <x v="4"/>
    <x v="27"/>
    <x v="1663"/>
    <d v="2015-02-01T00:31:47"/>
    <x v="1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s v="$34.38"/>
    <x v="4"/>
    <x v="27"/>
    <x v="1664"/>
    <d v="2012-03-16T03:59:00"/>
    <x v="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s v="$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s v="$41.04"/>
    <x v="4"/>
    <x v="27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s v="$52.6"/>
    <x v="4"/>
    <x v="27"/>
    <x v="1667"/>
    <d v="2014-03-11T06:59:00"/>
    <x v="1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s v="$70.78"/>
    <x v="4"/>
    <x v="27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s v="$53.75"/>
    <x v="4"/>
    <x v="27"/>
    <x v="1669"/>
    <d v="2016-05-31T21:14:36"/>
    <x v="1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s v="$44.61"/>
    <x v="4"/>
    <x v="27"/>
    <x v="1670"/>
    <d v="2010-07-05T04:00:00"/>
    <x v="38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s v="$26.15"/>
    <x v="4"/>
    <x v="27"/>
    <x v="1671"/>
    <d v="2016-08-01T13:03:34"/>
    <x v="1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s v="$39.18"/>
    <x v="4"/>
    <x v="27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s v="$45.59"/>
    <x v="4"/>
    <x v="27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s v="$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s v="$40.42"/>
    <x v="4"/>
    <x v="27"/>
    <x v="1675"/>
    <d v="2011-10-16T22:03:00"/>
    <x v="1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s v="$82.38"/>
    <x v="4"/>
    <x v="27"/>
    <x v="1676"/>
    <d v="2012-04-21T03:59:00"/>
    <x v="32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s v="$159.52"/>
    <x v="4"/>
    <x v="27"/>
    <x v="1677"/>
    <d v="2016-04-16T05:59:00"/>
    <x v="1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s v="$36.24"/>
    <x v="4"/>
    <x v="27"/>
    <x v="1678"/>
    <d v="2014-02-06T20:31:11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s v="$62.5"/>
    <x v="4"/>
    <x v="27"/>
    <x v="1679"/>
    <d v="2011-07-22T01:39:05"/>
    <x v="2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s v="$47"/>
    <x v="4"/>
    <x v="27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s v="$74.58"/>
    <x v="4"/>
    <x v="28"/>
    <x v="1681"/>
    <d v="2017-03-29T02:00:00"/>
    <x v="45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2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s v="$76"/>
    <x v="4"/>
    <x v="28"/>
    <x v="1683"/>
    <d v="2017-04-07T18:45:38"/>
    <x v="17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s v="$86.44"/>
    <x v="4"/>
    <x v="28"/>
    <x v="1684"/>
    <d v="2017-03-17T18:34:01"/>
    <x v="3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s v="$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s v="$18"/>
    <x v="4"/>
    <x v="28"/>
    <x v="1686"/>
    <d v="2017-04-27T19:15:19"/>
    <x v="12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s v="$80.13"/>
    <x v="4"/>
    <x v="28"/>
    <x v="1687"/>
    <d v="2017-04-10T20:15:00"/>
    <x v="35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s v="$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s v="$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s v="$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s v="$264.26"/>
    <x v="4"/>
    <x v="28"/>
    <x v="1691"/>
    <d v="2017-04-03T01:00:00"/>
    <x v="22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s v="$159.33"/>
    <x v="4"/>
    <x v="28"/>
    <x v="1692"/>
    <d v="2017-03-26T23:59:00"/>
    <x v="15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s v="$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s v="$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s v="$61.09"/>
    <x v="4"/>
    <x v="28"/>
    <x v="1695"/>
    <d v="2017-04-10T01:00:00"/>
    <x v="3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s v="$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1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s v="$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s v="$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s v="$5"/>
    <x v="4"/>
    <x v="28"/>
    <x v="1701"/>
    <d v="2015-01-15T15:56:45"/>
    <x v="1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s v="$1"/>
    <x v="4"/>
    <x v="28"/>
    <x v="1702"/>
    <d v="2015-03-30T19:52:30"/>
    <x v="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s v="$25.5"/>
    <x v="4"/>
    <x v="28"/>
    <x v="1703"/>
    <d v="2015-08-31T06:45:37"/>
    <x v="1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s v="$118.36"/>
    <x v="4"/>
    <x v="28"/>
    <x v="1704"/>
    <d v="2015-02-16T03:21:13"/>
    <x v="1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6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s v="$54.11"/>
    <x v="4"/>
    <x v="28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4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s v="$21.25"/>
    <x v="4"/>
    <x v="28"/>
    <x v="1709"/>
    <d v="2014-08-31T19:39:00"/>
    <x v="43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s v="$34"/>
    <x v="4"/>
    <x v="28"/>
    <x v="1710"/>
    <d v="2016-01-18T13:00:00"/>
    <x v="3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s v="$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12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s v="$50"/>
    <x v="4"/>
    <x v="28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s v="$115.71"/>
    <x v="4"/>
    <x v="28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s v="$5.5"/>
    <x v="4"/>
    <x v="28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s v="$50"/>
    <x v="4"/>
    <x v="28"/>
    <x v="1716"/>
    <d v="2016-12-09T14:51:39"/>
    <x v="4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s v="$34.02"/>
    <x v="4"/>
    <x v="28"/>
    <x v="1717"/>
    <d v="2016-04-21T04:00:00"/>
    <x v="1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s v="$37.5"/>
    <x v="4"/>
    <x v="28"/>
    <x v="1718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s v="$11.67"/>
    <x v="4"/>
    <x v="28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s v="$28.13"/>
    <x v="4"/>
    <x v="28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s v="$1"/>
    <x v="4"/>
    <x v="28"/>
    <x v="1722"/>
    <d v="2016-04-03T00:10:00"/>
    <x v="4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s v="$216.67"/>
    <x v="4"/>
    <x v="28"/>
    <x v="1723"/>
    <d v="2015-07-01T06:00:00"/>
    <x v="5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s v="$8.75"/>
    <x v="4"/>
    <x v="28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s v="$62.22"/>
    <x v="4"/>
    <x v="28"/>
    <x v="1725"/>
    <d v="2014-08-24T23:14:09"/>
    <x v="1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s v="$137.25"/>
    <x v="4"/>
    <x v="28"/>
    <x v="1726"/>
    <d v="2014-06-27T22:04:24"/>
    <x v="41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s v="$1"/>
    <x v="4"/>
    <x v="28"/>
    <x v="1727"/>
    <d v="2015-04-05T11:00:00"/>
    <x v="57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s v="$122.14"/>
    <x v="4"/>
    <x v="28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1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1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2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12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65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s v="$1"/>
    <x v="4"/>
    <x v="28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s v="$55"/>
    <x v="4"/>
    <x v="28"/>
    <x v="1735"/>
    <d v="2016-08-07T19:32:25"/>
    <x v="1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s v="$22"/>
    <x v="4"/>
    <x v="28"/>
    <x v="1736"/>
    <d v="2015-11-08T21:40:33"/>
    <x v="1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s v="$56.67"/>
    <x v="4"/>
    <x v="28"/>
    <x v="1737"/>
    <d v="2015-07-20T22:46:32"/>
    <x v="1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s v="$20"/>
    <x v="4"/>
    <x v="28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s v="$1"/>
    <x v="4"/>
    <x v="28"/>
    <x v="1739"/>
    <d v="2016-05-04T19:58:52"/>
    <x v="50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1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s v="$25.58"/>
    <x v="8"/>
    <x v="20"/>
    <x v="1741"/>
    <d v="2015-06-10T15:04:31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s v="$63.97"/>
    <x v="8"/>
    <x v="20"/>
    <x v="1742"/>
    <d v="2017-01-07T21:00:00"/>
    <x v="2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s v="$89.93"/>
    <x v="8"/>
    <x v="20"/>
    <x v="1743"/>
    <d v="2016-08-27T03:59:00"/>
    <x v="24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s v="$93.07"/>
    <x v="8"/>
    <x v="20"/>
    <x v="1744"/>
    <d v="2015-03-08T13:31:17"/>
    <x v="11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s v="$89.67"/>
    <x v="8"/>
    <x v="20"/>
    <x v="1745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s v="$207.62"/>
    <x v="8"/>
    <x v="20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s v="$59.41"/>
    <x v="8"/>
    <x v="20"/>
    <x v="1747"/>
    <d v="2015-11-13T15:00:00"/>
    <x v="41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s v="$358.97"/>
    <x v="8"/>
    <x v="20"/>
    <x v="1748"/>
    <d v="2015-09-02T22:49:03"/>
    <x v="1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s v="$94.74"/>
    <x v="8"/>
    <x v="20"/>
    <x v="1749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s v="$80.65"/>
    <x v="8"/>
    <x v="20"/>
    <x v="1750"/>
    <d v="2016-04-19T20:05:04"/>
    <x v="25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s v="$168.69"/>
    <x v="8"/>
    <x v="20"/>
    <x v="1751"/>
    <d v="2015-03-19T17:45:23"/>
    <x v="1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s v="$34.69"/>
    <x v="8"/>
    <x v="20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s v="$462.86"/>
    <x v="8"/>
    <x v="20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s v="$104.39"/>
    <x v="8"/>
    <x v="20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s v="$7.5"/>
    <x v="8"/>
    <x v="20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s v="$47.13"/>
    <x v="8"/>
    <x v="20"/>
    <x v="1756"/>
    <d v="2016-08-29T04:01:09"/>
    <x v="4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s v="$414.29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s v="$42.48"/>
    <x v="8"/>
    <x v="20"/>
    <x v="1758"/>
    <d v="2016-07-14T22:56:32"/>
    <x v="1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s v="$108.78"/>
    <x v="8"/>
    <x v="20"/>
    <x v="1759"/>
    <d v="2015-03-25T18:53:49"/>
    <x v="1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s v="$81.1"/>
    <x v="8"/>
    <x v="20"/>
    <x v="1760"/>
    <d v="2016-02-25T16:08:33"/>
    <x v="18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s v="$51.67"/>
    <x v="8"/>
    <x v="20"/>
    <x v="1761"/>
    <d v="2015-09-12T13:37:40"/>
    <x v="38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s v="$35.4"/>
    <x v="8"/>
    <x v="20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s v="$103.64"/>
    <x v="8"/>
    <x v="20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s v="$55.28"/>
    <x v="8"/>
    <x v="20"/>
    <x v="1764"/>
    <d v="2014-08-03T11:39:39"/>
    <x v="41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s v="$72.17"/>
    <x v="8"/>
    <x v="20"/>
    <x v="1765"/>
    <d v="2014-08-13T23:31:52"/>
    <x v="1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21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s v="$58.62"/>
    <x v="8"/>
    <x v="20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s v="$12.47"/>
    <x v="8"/>
    <x v="20"/>
    <x v="1768"/>
    <d v="2014-09-27T13:27:24"/>
    <x v="12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s v="$49.14"/>
    <x v="8"/>
    <x v="20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s v="$150.5"/>
    <x v="8"/>
    <x v="20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s v="$35.8"/>
    <x v="8"/>
    <x v="20"/>
    <x v="1771"/>
    <d v="2014-10-23T23:30:40"/>
    <x v="1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s v="$45.16"/>
    <x v="8"/>
    <x v="20"/>
    <x v="1772"/>
    <d v="2014-07-06T17:13:56"/>
    <x v="1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s v="$98.79"/>
    <x v="8"/>
    <x v="20"/>
    <x v="1773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s v="$88.31"/>
    <x v="8"/>
    <x v="20"/>
    <x v="1774"/>
    <d v="2014-11-29T14:59:00"/>
    <x v="16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s v="$170.63"/>
    <x v="8"/>
    <x v="20"/>
    <x v="1775"/>
    <d v="2014-10-24T23:26:00"/>
    <x v="11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s v="$83.75"/>
    <x v="8"/>
    <x v="20"/>
    <x v="1776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s v="$65.1"/>
    <x v="8"/>
    <x v="20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s v="$66.33"/>
    <x v="8"/>
    <x v="20"/>
    <x v="1778"/>
    <d v="2015-03-27T19:43:15"/>
    <x v="11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s v="$104.89"/>
    <x v="8"/>
    <x v="20"/>
    <x v="1779"/>
    <d v="2016-09-02T16:36:20"/>
    <x v="1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s v="$78.44"/>
    <x v="8"/>
    <x v="20"/>
    <x v="1780"/>
    <d v="2016-07-02T14:25:10"/>
    <x v="1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s v="$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s v="$71.34"/>
    <x v="8"/>
    <x v="20"/>
    <x v="1782"/>
    <d v="2016-02-21T13:48:09"/>
    <x v="15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s v="$51.23"/>
    <x v="8"/>
    <x v="20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s v="$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s v="$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s v="$31.21"/>
    <x v="8"/>
    <x v="20"/>
    <x v="1786"/>
    <d v="2014-12-15T13:12:57"/>
    <x v="1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s v="$63.88"/>
    <x v="8"/>
    <x v="20"/>
    <x v="1787"/>
    <d v="2015-04-04T14:43:57"/>
    <x v="1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s v="$19"/>
    <x v="8"/>
    <x v="20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s v="$10"/>
    <x v="8"/>
    <x v="20"/>
    <x v="1789"/>
    <d v="2015-01-12T06:00:03"/>
    <x v="12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s v="$109.07"/>
    <x v="8"/>
    <x v="20"/>
    <x v="1790"/>
    <d v="2015-02-05T16:11:18"/>
    <x v="1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s v="$26.75"/>
    <x v="8"/>
    <x v="20"/>
    <x v="1791"/>
    <d v="2015-01-29T17:46:05"/>
    <x v="12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s v="$109.94"/>
    <x v="8"/>
    <x v="20"/>
    <x v="179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s v="$20"/>
    <x v="8"/>
    <x v="20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s v="$55.39"/>
    <x v="8"/>
    <x v="20"/>
    <x v="1794"/>
    <d v="2015-02-11T13:13:42"/>
    <x v="6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s v="$133.9"/>
    <x v="8"/>
    <x v="20"/>
    <x v="1795"/>
    <d v="2016-10-14T16:00:00"/>
    <x v="41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s v="$48.72"/>
    <x v="8"/>
    <x v="20"/>
    <x v="1796"/>
    <d v="2016-07-24T10:32:46"/>
    <x v="1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s v="$48.25"/>
    <x v="8"/>
    <x v="20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s v="$58.97"/>
    <x v="8"/>
    <x v="20"/>
    <x v="1798"/>
    <d v="2016-02-04T07:50:33"/>
    <x v="12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s v="$11.64"/>
    <x v="8"/>
    <x v="20"/>
    <x v="1799"/>
    <d v="2014-11-11T21:13:28"/>
    <x v="1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s v="$83.72"/>
    <x v="8"/>
    <x v="20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s v="$63.65"/>
    <x v="8"/>
    <x v="20"/>
    <x v="1801"/>
    <d v="2015-12-15T12:10:00"/>
    <x v="22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s v="$94.28"/>
    <x v="8"/>
    <x v="20"/>
    <x v="1802"/>
    <d v="2015-06-27T21:59:00"/>
    <x v="26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s v="$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s v="$104.85"/>
    <x v="8"/>
    <x v="20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s v="$67.14"/>
    <x v="8"/>
    <x v="20"/>
    <x v="1805"/>
    <d v="2015-10-02T18:00:00"/>
    <x v="22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s v="$73.88"/>
    <x v="8"/>
    <x v="20"/>
    <x v="1806"/>
    <d v="2014-09-30T15:19:09"/>
    <x v="6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s v="$69.13"/>
    <x v="8"/>
    <x v="20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s v="$120.77"/>
    <x v="8"/>
    <x v="20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s v="$42.22"/>
    <x v="8"/>
    <x v="20"/>
    <x v="1809"/>
    <d v="2015-03-01T21:47:19"/>
    <x v="6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s v="$7.5"/>
    <x v="8"/>
    <x v="20"/>
    <x v="1810"/>
    <d v="2014-08-21T21:50:26"/>
    <x v="65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s v="$1.54"/>
    <x v="8"/>
    <x v="20"/>
    <x v="1811"/>
    <d v="2014-10-24T04:00:00"/>
    <x v="12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s v="$37.61"/>
    <x v="8"/>
    <x v="20"/>
    <x v="1812"/>
    <d v="2016-07-03T07:38:56"/>
    <x v="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s v="$42.16"/>
    <x v="8"/>
    <x v="20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s v="$84.83"/>
    <x v="8"/>
    <x v="20"/>
    <x v="1816"/>
    <d v="2016-07-25T19:00:00"/>
    <x v="33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s v="$94.19"/>
    <x v="8"/>
    <x v="20"/>
    <x v="1817"/>
    <d v="2017-01-30T06:59:00"/>
    <x v="12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s v="$6.25"/>
    <x v="8"/>
    <x v="20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s v="$213.38"/>
    <x v="8"/>
    <x v="20"/>
    <x v="1820"/>
    <d v="2015-04-01T01:01:30"/>
    <x v="1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s v="$59.16"/>
    <x v="4"/>
    <x v="11"/>
    <x v="1821"/>
    <d v="2012-03-03T07:39:27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s v="$27.27"/>
    <x v="4"/>
    <x v="11"/>
    <x v="1822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s v="$24.58"/>
    <x v="4"/>
    <x v="11"/>
    <x v="1823"/>
    <d v="2012-10-24T16:26:16"/>
    <x v="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s v="$75.05"/>
    <x v="4"/>
    <x v="11"/>
    <x v="1824"/>
    <d v="2014-01-08T02:08:00"/>
    <x v="18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s v="$42.02"/>
    <x v="4"/>
    <x v="11"/>
    <x v="1825"/>
    <d v="2013-07-11T20:01:43"/>
    <x v="26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s v="$53.16"/>
    <x v="4"/>
    <x v="11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s v="$83.89"/>
    <x v="4"/>
    <x v="11"/>
    <x v="1827"/>
    <d v="2011-03-03T07:49:21"/>
    <x v="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s v="$417.33"/>
    <x v="4"/>
    <x v="11"/>
    <x v="1828"/>
    <d v="2014-05-09T22:00:00"/>
    <x v="22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s v="$75.77"/>
    <x v="4"/>
    <x v="11"/>
    <x v="1829"/>
    <d v="2011-01-21T22:00:00"/>
    <x v="45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s v="$67.39"/>
    <x v="4"/>
    <x v="11"/>
    <x v="1830"/>
    <d v="2014-02-24T16:25:07"/>
    <x v="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s v="$73.57"/>
    <x v="4"/>
    <x v="11"/>
    <x v="1831"/>
    <d v="2012-05-12T23:54:23"/>
    <x v="1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s v="$25"/>
    <x v="4"/>
    <x v="11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s v="$42"/>
    <x v="4"/>
    <x v="11"/>
    <x v="1833"/>
    <d v="2013-03-02T07:59:00"/>
    <x v="2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s v="$131.17"/>
    <x v="4"/>
    <x v="11"/>
    <x v="1834"/>
    <d v="2015-01-24T23:08:15"/>
    <x v="4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s v="$47.27"/>
    <x v="4"/>
    <x v="11"/>
    <x v="1835"/>
    <d v="2016-03-31T15:51:11"/>
    <x v="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s v="$182.13"/>
    <x v="4"/>
    <x v="11"/>
    <x v="1836"/>
    <d v="2013-02-17T19:25:29"/>
    <x v="4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s v="$61.37"/>
    <x v="4"/>
    <x v="11"/>
    <x v="1837"/>
    <d v="2012-03-18T00:08:55"/>
    <x v="1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s v="$35.77"/>
    <x v="4"/>
    <x v="11"/>
    <x v="1838"/>
    <d v="2011-10-01T03:00:00"/>
    <x v="33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s v="$45.62"/>
    <x v="4"/>
    <x v="11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s v="$75.38"/>
    <x v="4"/>
    <x v="11"/>
    <x v="1840"/>
    <d v="2013-05-07T04:59:00"/>
    <x v="23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s v="$50.88"/>
    <x v="4"/>
    <x v="11"/>
    <x v="1841"/>
    <d v="2014-05-20T04:59:00"/>
    <x v="1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s v="$119.29"/>
    <x v="4"/>
    <x v="11"/>
    <x v="1842"/>
    <d v="2015-03-02T05:59:00"/>
    <x v="3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s v="$92.54"/>
    <x v="4"/>
    <x v="11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s v="$76.05"/>
    <x v="4"/>
    <x v="11"/>
    <x v="1844"/>
    <d v="2011-06-11T03:00:00"/>
    <x v="52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s v="$52.63"/>
    <x v="4"/>
    <x v="11"/>
    <x v="1845"/>
    <d v="2016-06-17T04:55:00"/>
    <x v="13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s v="$98.99"/>
    <x v="4"/>
    <x v="11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s v="$79.53"/>
    <x v="4"/>
    <x v="11"/>
    <x v="1847"/>
    <d v="2015-04-21T05:40:32"/>
    <x v="2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s v="$134.21"/>
    <x v="4"/>
    <x v="11"/>
    <x v="1848"/>
    <d v="2011-07-31T06:59:00"/>
    <x v="48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s v="$37.63"/>
    <x v="4"/>
    <x v="11"/>
    <x v="1849"/>
    <d v="2012-10-17T20:17:39"/>
    <x v="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s v="$51.04"/>
    <x v="4"/>
    <x v="11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s v="$50.04"/>
    <x v="4"/>
    <x v="11"/>
    <x v="1851"/>
    <d v="2014-07-28T01:00:00"/>
    <x v="1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s v="$133.93"/>
    <x v="4"/>
    <x v="11"/>
    <x v="1852"/>
    <d v="2015-04-25T00:00:00"/>
    <x v="46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s v="$58.21"/>
    <x v="4"/>
    <x v="11"/>
    <x v="1853"/>
    <d v="2012-11-14T02:26:57"/>
    <x v="38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s v="$88.04"/>
    <x v="4"/>
    <x v="11"/>
    <x v="1854"/>
    <d v="2013-05-24T00:30:37"/>
    <x v="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s v="$70.58"/>
    <x v="4"/>
    <x v="11"/>
    <x v="1855"/>
    <d v="2014-01-06T12:55:40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s v="$53.29"/>
    <x v="4"/>
    <x v="11"/>
    <x v="1856"/>
    <d v="2014-07-18T20:31:12"/>
    <x v="2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s v="$136.36"/>
    <x v="4"/>
    <x v="11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s v="$40.55"/>
    <x v="4"/>
    <x v="11"/>
    <x v="1858"/>
    <d v="2011-12-16T05:48:41"/>
    <x v="12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s v="$70.63"/>
    <x v="4"/>
    <x v="11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s v="$52.68"/>
    <x v="4"/>
    <x v="11"/>
    <x v="1860"/>
    <d v="2014-02-06T17:01:24"/>
    <x v="2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s v="$90.94"/>
    <x v="6"/>
    <x v="18"/>
    <x v="1862"/>
    <d v="2017-03-08T07:30:00"/>
    <x v="54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s v="$5"/>
    <x v="6"/>
    <x v="18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s v="$58.08"/>
    <x v="6"/>
    <x v="18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s v="$2"/>
    <x v="6"/>
    <x v="18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s v="$62.5"/>
    <x v="6"/>
    <x v="18"/>
    <x v="1866"/>
    <d v="2017-03-01T04:00:00"/>
    <x v="2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s v="$10"/>
    <x v="6"/>
    <x v="18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s v="$71.59"/>
    <x v="6"/>
    <x v="18"/>
    <x v="1868"/>
    <d v="2015-12-15T07:59:00"/>
    <x v="25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s v="$32.82"/>
    <x v="6"/>
    <x v="18"/>
    <x v="1870"/>
    <d v="2016-01-31T04:17:00"/>
    <x v="4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s v="$49.12"/>
    <x v="6"/>
    <x v="18"/>
    <x v="1871"/>
    <d v="2014-11-20T19:48:21"/>
    <x v="4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s v="$16.31"/>
    <x v="6"/>
    <x v="18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s v="$18"/>
    <x v="6"/>
    <x v="18"/>
    <x v="1873"/>
    <d v="2015-07-08T16:45:00"/>
    <x v="41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s v="$13"/>
    <x v="6"/>
    <x v="18"/>
    <x v="1874"/>
    <d v="2016-06-28T23:15:33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s v="$17"/>
    <x v="6"/>
    <x v="18"/>
    <x v="1875"/>
    <d v="2016-08-06T21:35:08"/>
    <x v="12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41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s v="$3"/>
    <x v="6"/>
    <x v="18"/>
    <x v="1879"/>
    <d v="2016-03-14T14:35:29"/>
    <x v="1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s v="$41.83"/>
    <x v="6"/>
    <x v="18"/>
    <x v="1880"/>
    <d v="2016-03-30T12:36:20"/>
    <x v="41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s v="$49.34"/>
    <x v="4"/>
    <x v="14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s v="$41.73"/>
    <x v="4"/>
    <x v="14"/>
    <x v="1882"/>
    <d v="2012-07-10T23:48:00"/>
    <x v="1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s v="$32.72"/>
    <x v="4"/>
    <x v="14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s v="$51.96"/>
    <x v="4"/>
    <x v="14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s v="$50.69"/>
    <x v="4"/>
    <x v="14"/>
    <x v="1885"/>
    <d v="2012-08-10T22:00:00"/>
    <x v="1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s v="$42.24"/>
    <x v="4"/>
    <x v="14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s v="$416.88"/>
    <x v="4"/>
    <x v="14"/>
    <x v="1887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s v="$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s v="$48.45"/>
    <x v="4"/>
    <x v="14"/>
    <x v="1889"/>
    <d v="2013-03-11T18:02:26"/>
    <x v="11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s v="$70.53"/>
    <x v="4"/>
    <x v="14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s v="$87.96"/>
    <x v="4"/>
    <x v="14"/>
    <x v="1891"/>
    <d v="2010-07-22T06:00:00"/>
    <x v="11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s v="$26.27"/>
    <x v="4"/>
    <x v="14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s v="$57.78"/>
    <x v="4"/>
    <x v="14"/>
    <x v="1893"/>
    <d v="2011-04-16T03:59:00"/>
    <x v="3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s v="$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s v="$196.34"/>
    <x v="4"/>
    <x v="14"/>
    <x v="1895"/>
    <d v="2015-10-20T17:55:22"/>
    <x v="1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s v="$43"/>
    <x v="4"/>
    <x v="14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s v="$35.55"/>
    <x v="4"/>
    <x v="14"/>
    <x v="1897"/>
    <d v="2014-03-04T21:00:00"/>
    <x v="2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s v="$68.81"/>
    <x v="4"/>
    <x v="14"/>
    <x v="1898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s v="$28.57"/>
    <x v="4"/>
    <x v="14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s v="$50.63"/>
    <x v="4"/>
    <x v="14"/>
    <x v="1900"/>
    <d v="2012-10-06T09:59:00"/>
    <x v="33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s v="$106.8"/>
    <x v="2"/>
    <x v="29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s v="$4"/>
    <x v="2"/>
    <x v="29"/>
    <x v="1902"/>
    <d v="2015-03-04T18:57:27"/>
    <x v="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s v="$34.1"/>
    <x v="2"/>
    <x v="29"/>
    <x v="1903"/>
    <d v="2017-01-27T18:29:51"/>
    <x v="1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s v="$25"/>
    <x v="2"/>
    <x v="29"/>
    <x v="1904"/>
    <d v="2016-01-02T16:27:01"/>
    <x v="1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s v="$10.5"/>
    <x v="2"/>
    <x v="29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s v="$215.96"/>
    <x v="2"/>
    <x v="29"/>
    <x v="1906"/>
    <d v="2016-06-23T16:06:23"/>
    <x v="1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s v="$21.25"/>
    <x v="2"/>
    <x v="29"/>
    <x v="1907"/>
    <d v="2014-05-23T14:05:25"/>
    <x v="1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s v="$108.25"/>
    <x v="2"/>
    <x v="29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s v="$129.97"/>
    <x v="2"/>
    <x v="29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s v="$117.49"/>
    <x v="2"/>
    <x v="29"/>
    <x v="1910"/>
    <d v="2015-10-31T22:45:00"/>
    <x v="7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s v="$10"/>
    <x v="2"/>
    <x v="29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s v="$70.6"/>
    <x v="2"/>
    <x v="29"/>
    <x v="1912"/>
    <d v="2015-06-04T05:26:00"/>
    <x v="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s v="$24.5"/>
    <x v="2"/>
    <x v="29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s v="$30"/>
    <x v="2"/>
    <x v="29"/>
    <x v="1914"/>
    <d v="2014-11-01T03:59:00"/>
    <x v="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s v="$2"/>
    <x v="2"/>
    <x v="29"/>
    <x v="1915"/>
    <d v="2014-09-02T01:10:22"/>
    <x v="18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s v="$17"/>
    <x v="2"/>
    <x v="29"/>
    <x v="1916"/>
    <d v="2016-11-07T18:12:55"/>
    <x v="2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s v="$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s v="$28.89"/>
    <x v="2"/>
    <x v="29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s v="$29.63"/>
    <x v="2"/>
    <x v="29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s v="$40.98"/>
    <x v="2"/>
    <x v="29"/>
    <x v="1920"/>
    <d v="2015-10-21T23:00:00"/>
    <x v="33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s v="$54"/>
    <x v="4"/>
    <x v="14"/>
    <x v="1921"/>
    <d v="2012-07-14T05:19:03"/>
    <x v="1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s v="$36.11"/>
    <x v="4"/>
    <x v="14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s v="$23.15"/>
    <x v="4"/>
    <x v="14"/>
    <x v="1923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s v="$104"/>
    <x v="4"/>
    <x v="14"/>
    <x v="1924"/>
    <d v="2014-01-15T19:33:00"/>
    <x v="3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s v="$31.83"/>
    <x v="4"/>
    <x v="14"/>
    <x v="1925"/>
    <d v="2013-10-11T00:00:00"/>
    <x v="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s v="$27.39"/>
    <x v="4"/>
    <x v="14"/>
    <x v="1926"/>
    <d v="2010-11-02T00:26:00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s v="$56.36"/>
    <x v="4"/>
    <x v="14"/>
    <x v="1927"/>
    <d v="2012-03-08T04:59:00"/>
    <x v="13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s v="$77.35"/>
    <x v="4"/>
    <x v="14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s v="$42.8"/>
    <x v="4"/>
    <x v="14"/>
    <x v="1929"/>
    <d v="2011-07-05T00:31:06"/>
    <x v="1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s v="$48.85"/>
    <x v="4"/>
    <x v="14"/>
    <x v="1930"/>
    <d v="2013-07-07T13:24:42"/>
    <x v="1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s v="$48.24"/>
    <x v="4"/>
    <x v="14"/>
    <x v="1931"/>
    <d v="2012-05-22T03:30:00"/>
    <x v="58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s v="$70.21"/>
    <x v="4"/>
    <x v="14"/>
    <x v="1932"/>
    <d v="2012-01-24T19:26:13"/>
    <x v="2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s v="$94.05"/>
    <x v="4"/>
    <x v="14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s v="$80.27"/>
    <x v="4"/>
    <x v="14"/>
    <x v="1934"/>
    <d v="2011-12-25T05:00:00"/>
    <x v="8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s v="$54.2"/>
    <x v="4"/>
    <x v="14"/>
    <x v="1935"/>
    <d v="2014-06-21T04:59:00"/>
    <x v="46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s v="$60.27"/>
    <x v="4"/>
    <x v="14"/>
    <x v="1936"/>
    <d v="2011-12-06T05:59:00"/>
    <x v="1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s v="$38.74"/>
    <x v="4"/>
    <x v="14"/>
    <x v="1937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s v="$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s v="$115.31"/>
    <x v="4"/>
    <x v="14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s v="$35.84"/>
    <x v="4"/>
    <x v="14"/>
    <x v="1940"/>
    <d v="2011-06-15T03:59:00"/>
    <x v="1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s v="$64.57"/>
    <x v="2"/>
    <x v="30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s v="$87.44"/>
    <x v="2"/>
    <x v="30"/>
    <x v="1942"/>
    <d v="2011-07-04T19:52:20"/>
    <x v="37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s v="$68.82"/>
    <x v="2"/>
    <x v="30"/>
    <x v="1943"/>
    <d v="2016-08-11T06:28:36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s v="$176.2"/>
    <x v="2"/>
    <x v="30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s v="$511.79"/>
    <x v="2"/>
    <x v="30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s v="$160.44"/>
    <x v="2"/>
    <x v="30"/>
    <x v="1946"/>
    <d v="2014-04-20T02:36:01"/>
    <x v="1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s v="$35"/>
    <x v="2"/>
    <x v="30"/>
    <x v="1947"/>
    <d v="2009-11-23T05:59:00"/>
    <x v="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s v="$188.51"/>
    <x v="2"/>
    <x v="30"/>
    <x v="1948"/>
    <d v="2016-06-06T17:02:00"/>
    <x v="59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s v="$56.2"/>
    <x v="2"/>
    <x v="30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s v="$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s v="$127.36"/>
    <x v="2"/>
    <x v="30"/>
    <x v="1951"/>
    <d v="2016-11-07T11:05:37"/>
    <x v="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s v="$101.86"/>
    <x v="2"/>
    <x v="30"/>
    <x v="1952"/>
    <d v="2013-10-16T14:33:35"/>
    <x v="46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s v="$230.56"/>
    <x v="2"/>
    <x v="30"/>
    <x v="1953"/>
    <d v="2012-03-02T03:00:00"/>
    <x v="41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s v="$842.11"/>
    <x v="2"/>
    <x v="30"/>
    <x v="1954"/>
    <d v="2016-03-12T05:00:00"/>
    <x v="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s v="$577.28"/>
    <x v="2"/>
    <x v="30"/>
    <x v="1955"/>
    <d v="2012-05-23T19:00:00"/>
    <x v="1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s v="$483.34"/>
    <x v="2"/>
    <x v="30"/>
    <x v="1956"/>
    <d v="2015-04-18T21:10:05"/>
    <x v="11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s v="$76.14"/>
    <x v="2"/>
    <x v="30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s v="$74.11"/>
    <x v="2"/>
    <x v="30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s v="$36.97"/>
    <x v="2"/>
    <x v="30"/>
    <x v="1959"/>
    <d v="2014-10-01T00:00:00"/>
    <x v="43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s v="$2500.97"/>
    <x v="2"/>
    <x v="30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s v="$67.69"/>
    <x v="2"/>
    <x v="30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s v="$63.05"/>
    <x v="2"/>
    <x v="30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s v="$117.6"/>
    <x v="2"/>
    <x v="30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s v="$180.75"/>
    <x v="2"/>
    <x v="30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s v="$127.32"/>
    <x v="2"/>
    <x v="30"/>
    <x v="1965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s v="$136.64"/>
    <x v="2"/>
    <x v="30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s v="$182.78"/>
    <x v="2"/>
    <x v="30"/>
    <x v="1967"/>
    <d v="2014-05-01T15:55:29"/>
    <x v="1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s v="$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s v="$61.38"/>
    <x v="2"/>
    <x v="30"/>
    <x v="1969"/>
    <d v="2016-08-05T19:01:08"/>
    <x v="1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s v="$80.73"/>
    <x v="2"/>
    <x v="30"/>
    <x v="1970"/>
    <d v="2013-04-20T03:38:21"/>
    <x v="12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s v="$272.36"/>
    <x v="2"/>
    <x v="30"/>
    <x v="1971"/>
    <d v="2013-11-15T04:00:00"/>
    <x v="22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s v="$70.85"/>
    <x v="2"/>
    <x v="30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s v="$247.94"/>
    <x v="2"/>
    <x v="30"/>
    <x v="1973"/>
    <d v="2016-08-06T07:00:00"/>
    <x v="19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s v="$186.81"/>
    <x v="2"/>
    <x v="30"/>
    <x v="1974"/>
    <d v="2013-08-19T08:01:09"/>
    <x v="12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s v="$131.99"/>
    <x v="2"/>
    <x v="30"/>
    <x v="1975"/>
    <d v="2013-03-10T18:07:31"/>
    <x v="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s v="$29.31"/>
    <x v="2"/>
    <x v="30"/>
    <x v="1976"/>
    <d v="2013-07-13T21:35:25"/>
    <x v="1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s v="$245.02"/>
    <x v="2"/>
    <x v="30"/>
    <x v="1977"/>
    <d v="2015-12-19T07:59:00"/>
    <x v="3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s v="$1323.25"/>
    <x v="2"/>
    <x v="30"/>
    <x v="1978"/>
    <d v="2012-06-12T07:00:00"/>
    <x v="1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s v="$282.66"/>
    <x v="2"/>
    <x v="30"/>
    <x v="1979"/>
    <d v="2015-11-19T04:59:00"/>
    <x v="46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s v="$91.21"/>
    <x v="2"/>
    <x v="30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s v="$31.75"/>
    <x v="8"/>
    <x v="31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s v="$88.69"/>
    <x v="8"/>
    <x v="31"/>
    <x v="1983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s v="$453.14"/>
    <x v="8"/>
    <x v="31"/>
    <x v="1984"/>
    <d v="2014-11-30T19:58:01"/>
    <x v="12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s v="$12.75"/>
    <x v="8"/>
    <x v="31"/>
    <x v="1985"/>
    <d v="2016-08-02T23:00:00"/>
    <x v="4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s v="$1"/>
    <x v="8"/>
    <x v="31"/>
    <x v="1986"/>
    <d v="2016-03-14T09:24:43"/>
    <x v="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s v="$83.43"/>
    <x v="8"/>
    <x v="31"/>
    <x v="1987"/>
    <d v="2015-03-01T15:21:16"/>
    <x v="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s v="$25"/>
    <x v="8"/>
    <x v="31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s v="$50"/>
    <x v="8"/>
    <x v="31"/>
    <x v="1989"/>
    <d v="2016-12-11T16:20:08"/>
    <x v="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s v="$101.8"/>
    <x v="8"/>
    <x v="31"/>
    <x v="1990"/>
    <d v="2016-02-13T04:42:12"/>
    <x v="13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s v="$46.67"/>
    <x v="8"/>
    <x v="31"/>
    <x v="1991"/>
    <d v="2015-07-03T21:26:26"/>
    <x v="2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s v="$1"/>
    <x v="8"/>
    <x v="31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1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s v="$26"/>
    <x v="8"/>
    <x v="31"/>
    <x v="1995"/>
    <d v="2015-07-16T21:38:56"/>
    <x v="1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s v="$218.33"/>
    <x v="8"/>
    <x v="31"/>
    <x v="1998"/>
    <d v="2014-08-01T02:50:38"/>
    <x v="1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s v="$33.71"/>
    <x v="8"/>
    <x v="31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s v="$25"/>
    <x v="8"/>
    <x v="31"/>
    <x v="2000"/>
    <d v="2016-01-06T22:50:13"/>
    <x v="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s v="$128.39"/>
    <x v="2"/>
    <x v="30"/>
    <x v="2001"/>
    <d v="2015-06-12T20:00:00"/>
    <x v="2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s v="$78.83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s v="$91.76"/>
    <x v="2"/>
    <x v="30"/>
    <x v="2003"/>
    <d v="2010-07-02T23:00:00"/>
    <x v="1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s v="$331.1"/>
    <x v="2"/>
    <x v="30"/>
    <x v="2004"/>
    <d v="2014-07-10T14:31:03"/>
    <x v="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s v="$194.26"/>
    <x v="2"/>
    <x v="30"/>
    <x v="2005"/>
    <d v="2013-10-16T03:59:00"/>
    <x v="1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s v="$408.98"/>
    <x v="2"/>
    <x v="30"/>
    <x v="2006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s v="$84.46"/>
    <x v="2"/>
    <x v="30"/>
    <x v="2007"/>
    <d v="2010-08-24T04:00:00"/>
    <x v="34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s v="$44.85"/>
    <x v="2"/>
    <x v="30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s v="$383.36"/>
    <x v="2"/>
    <x v="30"/>
    <x v="2009"/>
    <d v="2016-11-23T08:45:43"/>
    <x v="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s v="$55.28"/>
    <x v="2"/>
    <x v="30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s v="$422.02"/>
    <x v="2"/>
    <x v="30"/>
    <x v="2011"/>
    <d v="2016-01-11T23:00:00"/>
    <x v="35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s v="$64.18"/>
    <x v="2"/>
    <x v="30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s v="$173.58"/>
    <x v="2"/>
    <x v="30"/>
    <x v="2013"/>
    <d v="2016-07-08T23:03:34"/>
    <x v="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s v="$88.6"/>
    <x v="2"/>
    <x v="30"/>
    <x v="2014"/>
    <d v="2013-03-25T04:08:59"/>
    <x v="35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s v="$50.22"/>
    <x v="2"/>
    <x v="30"/>
    <x v="2015"/>
    <d v="2011-09-09T21:02:43"/>
    <x v="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s v="$192.39"/>
    <x v="2"/>
    <x v="30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s v="$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s v="$147.68"/>
    <x v="2"/>
    <x v="30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s v="$108.97"/>
    <x v="2"/>
    <x v="30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s v="$23.65"/>
    <x v="2"/>
    <x v="30"/>
    <x v="2020"/>
    <d v="2014-05-14T23:04:00"/>
    <x v="46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s v="$147.95"/>
    <x v="2"/>
    <x v="30"/>
    <x v="2021"/>
    <d v="2014-09-24T01:41:37"/>
    <x v="1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s v="$385.04"/>
    <x v="2"/>
    <x v="30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s v="$457.39"/>
    <x v="2"/>
    <x v="30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s v="$222.99"/>
    <x v="2"/>
    <x v="30"/>
    <x v="2024"/>
    <d v="2012-08-13T03:00:00"/>
    <x v="3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s v="$220.74"/>
    <x v="2"/>
    <x v="30"/>
    <x v="2025"/>
    <d v="2015-06-11T04:25:46"/>
    <x v="1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s v="$73.5"/>
    <x v="2"/>
    <x v="30"/>
    <x v="2026"/>
    <d v="2014-04-21T03:59:00"/>
    <x v="11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s v="$223.1"/>
    <x v="2"/>
    <x v="30"/>
    <x v="2027"/>
    <d v="2015-03-30T18:31:59"/>
    <x v="11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s v="$47.91"/>
    <x v="2"/>
    <x v="30"/>
    <x v="2028"/>
    <d v="2010-03-15T21:55:00"/>
    <x v="46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s v="$96.06"/>
    <x v="2"/>
    <x v="30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s v="$118.61"/>
    <x v="2"/>
    <x v="30"/>
    <x v="2030"/>
    <d v="2012-11-29T23:54:56"/>
    <x v="1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s v="$118.45"/>
    <x v="2"/>
    <x v="30"/>
    <x v="2031"/>
    <d v="2015-01-09T01:00:00"/>
    <x v="52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s v="$143.21"/>
    <x v="2"/>
    <x v="30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s v="$282.72"/>
    <x v="2"/>
    <x v="30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s v="$593.94"/>
    <x v="2"/>
    <x v="30"/>
    <x v="2034"/>
    <d v="2015-05-07T06:58:00"/>
    <x v="57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s v="$262.16"/>
    <x v="2"/>
    <x v="30"/>
    <x v="2035"/>
    <d v="2015-12-19T01:00:00"/>
    <x v="11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s v="$46.58"/>
    <x v="2"/>
    <x v="30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s v="$70.04"/>
    <x v="2"/>
    <x v="30"/>
    <x v="2037"/>
    <d v="2013-12-30T06:02:33"/>
    <x v="12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s v="$164.91"/>
    <x v="2"/>
    <x v="30"/>
    <x v="2038"/>
    <d v="2013-07-01T18:00:00"/>
    <x v="22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s v="$449.26"/>
    <x v="2"/>
    <x v="30"/>
    <x v="2039"/>
    <d v="2016-12-01T04:59:00"/>
    <x v="1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s v="$27.47"/>
    <x v="2"/>
    <x v="30"/>
    <x v="2040"/>
    <d v="2013-11-15T23:15:03"/>
    <x v="1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s v="$143.98"/>
    <x v="2"/>
    <x v="30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s v="$88.24"/>
    <x v="2"/>
    <x v="30"/>
    <x v="2042"/>
    <d v="2016-01-22T16:59:34"/>
    <x v="1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s v="$36.33"/>
    <x v="2"/>
    <x v="30"/>
    <x v="2043"/>
    <d v="2016-12-11T04:59:00"/>
    <x v="59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s v="$90.18"/>
    <x v="2"/>
    <x v="30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s v="$152.62"/>
    <x v="2"/>
    <x v="30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s v="$55.81"/>
    <x v="2"/>
    <x v="30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s v="$227.85"/>
    <x v="2"/>
    <x v="30"/>
    <x v="2047"/>
    <d v="2015-04-17T00:00:00"/>
    <x v="41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s v="$91.83"/>
    <x v="2"/>
    <x v="30"/>
    <x v="2048"/>
    <d v="2013-05-23T15:38:11"/>
    <x v="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s v="$80.99"/>
    <x v="2"/>
    <x v="30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s v="$278.39"/>
    <x v="2"/>
    <x v="30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s v="$43.1"/>
    <x v="2"/>
    <x v="30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s v="$326.29"/>
    <x v="2"/>
    <x v="30"/>
    <x v="2052"/>
    <d v="2016-02-20T02:00:53"/>
    <x v="1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s v="$41.74"/>
    <x v="2"/>
    <x v="30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s v="$64.02"/>
    <x v="2"/>
    <x v="30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s v="$99.46"/>
    <x v="2"/>
    <x v="30"/>
    <x v="2055"/>
    <d v="2014-12-03T04:00:00"/>
    <x v="4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s v="$138.49"/>
    <x v="2"/>
    <x v="30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s v="$45.55"/>
    <x v="2"/>
    <x v="30"/>
    <x v="2057"/>
    <d v="2016-02-26T11:52:12"/>
    <x v="1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s v="$10.51"/>
    <x v="2"/>
    <x v="30"/>
    <x v="2058"/>
    <d v="2015-03-02T20:00:00"/>
    <x v="19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s v="$114.77"/>
    <x v="2"/>
    <x v="30"/>
    <x v="2059"/>
    <d v="2016-01-31T21:59:00"/>
    <x v="1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s v="$36"/>
    <x v="2"/>
    <x v="30"/>
    <x v="2060"/>
    <d v="2014-07-23T15:25:50"/>
    <x v="12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s v="$154.17"/>
    <x v="2"/>
    <x v="30"/>
    <x v="2061"/>
    <d v="2016-12-31T18:20:54"/>
    <x v="1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s v="$566.39"/>
    <x v="2"/>
    <x v="30"/>
    <x v="2062"/>
    <d v="2016-03-24T08:11:38"/>
    <x v="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s v="$120.86"/>
    <x v="2"/>
    <x v="30"/>
    <x v="2063"/>
    <d v="2016-05-15T17:35:01"/>
    <x v="15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s v="$86.16"/>
    <x v="2"/>
    <x v="30"/>
    <x v="2064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s v="$51.21"/>
    <x v="2"/>
    <x v="30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s v="$67.26"/>
    <x v="2"/>
    <x v="30"/>
    <x v="2066"/>
    <d v="2014-08-23T18:31:23"/>
    <x v="1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s v="$62.8"/>
    <x v="2"/>
    <x v="30"/>
    <x v="2067"/>
    <d v="2015-05-24T20:29:36"/>
    <x v="1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s v="$346.13"/>
    <x v="2"/>
    <x v="30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s v="$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s v="$259.25"/>
    <x v="2"/>
    <x v="30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s v="$201.96"/>
    <x v="2"/>
    <x v="30"/>
    <x v="2071"/>
    <d v="2016-10-02T06:41:24"/>
    <x v="1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s v="$226.21"/>
    <x v="2"/>
    <x v="30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s v="$324.69"/>
    <x v="2"/>
    <x v="30"/>
    <x v="2073"/>
    <d v="2015-05-08T16:01:58"/>
    <x v="11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s v="$205"/>
    <x v="2"/>
    <x v="30"/>
    <x v="2074"/>
    <d v="2016-05-06T19:49:42"/>
    <x v="1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s v="$20.47"/>
    <x v="2"/>
    <x v="30"/>
    <x v="2075"/>
    <d v="2013-07-25T16:21:28"/>
    <x v="1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s v="$116.35"/>
    <x v="2"/>
    <x v="30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s v="$307.2"/>
    <x v="2"/>
    <x v="30"/>
    <x v="2077"/>
    <d v="2015-06-05T21:00:00"/>
    <x v="44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s v="$546.69"/>
    <x v="2"/>
    <x v="30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s v="$47.47"/>
    <x v="2"/>
    <x v="30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s v="$101.56"/>
    <x v="2"/>
    <x v="30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s v="$72.91"/>
    <x v="4"/>
    <x v="14"/>
    <x v="2081"/>
    <d v="2012-05-16T04:59:00"/>
    <x v="43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s v="$43.71"/>
    <x v="4"/>
    <x v="14"/>
    <x v="2082"/>
    <d v="2011-11-24T03:53:16"/>
    <x v="12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s v="$34"/>
    <x v="4"/>
    <x v="14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s v="$70.65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s v="$89.3"/>
    <x v="4"/>
    <x v="14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s v="$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s v="$62.12"/>
    <x v="4"/>
    <x v="14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s v="$46.2"/>
    <x v="4"/>
    <x v="14"/>
    <x v="2088"/>
    <d v="2010-09-11T03:59:00"/>
    <x v="8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s v="$48.55"/>
    <x v="4"/>
    <x v="14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s v="$57.52"/>
    <x v="4"/>
    <x v="14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s v="$88.15"/>
    <x v="4"/>
    <x v="14"/>
    <x v="2091"/>
    <d v="2011-03-01T20:00:00"/>
    <x v="45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s v="$110.49"/>
    <x v="4"/>
    <x v="14"/>
    <x v="2092"/>
    <d v="2011-10-07T16:58:52"/>
    <x v="1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s v="$66.83"/>
    <x v="4"/>
    <x v="14"/>
    <x v="2093"/>
    <d v="2012-12-22T21:30:32"/>
    <x v="1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s v="$58.6"/>
    <x v="4"/>
    <x v="14"/>
    <x v="2094"/>
    <d v="2012-03-05T03:00:00"/>
    <x v="3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s v="$113.64"/>
    <x v="4"/>
    <x v="14"/>
    <x v="2095"/>
    <d v="2011-10-02T17:36:13"/>
    <x v="12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s v="$43.57"/>
    <x v="4"/>
    <x v="14"/>
    <x v="2096"/>
    <d v="2012-10-26T03:59:00"/>
    <x v="13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s v="$78.95"/>
    <x v="4"/>
    <x v="14"/>
    <x v="2097"/>
    <d v="2011-12-01T15:02:15"/>
    <x v="12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s v="$188.13"/>
    <x v="4"/>
    <x v="14"/>
    <x v="2098"/>
    <d v="2012-03-08T02:43:55"/>
    <x v="1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s v="$63.03"/>
    <x v="4"/>
    <x v="14"/>
    <x v="2099"/>
    <d v="2015-07-02T03:40:00"/>
    <x v="5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s v="$30.37"/>
    <x v="4"/>
    <x v="14"/>
    <x v="2100"/>
    <d v="2012-06-30T03:59:00"/>
    <x v="13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s v="$51.48"/>
    <x v="4"/>
    <x v="14"/>
    <x v="2101"/>
    <d v="2012-02-13T03:35:14"/>
    <x v="12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s v="$35.79"/>
    <x v="4"/>
    <x v="14"/>
    <x v="2102"/>
    <d v="2011-05-05T20:50:48"/>
    <x v="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s v="$98.82"/>
    <x v="4"/>
    <x v="14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s v="$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s v="$51.31"/>
    <x v="4"/>
    <x v="14"/>
    <x v="2105"/>
    <d v="2014-11-21T04:00:00"/>
    <x v="6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s v="$53.52"/>
    <x v="4"/>
    <x v="14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s v="$37.15"/>
    <x v="4"/>
    <x v="14"/>
    <x v="2107"/>
    <d v="2014-11-12T18:03:13"/>
    <x v="21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s v="$89.9"/>
    <x v="4"/>
    <x v="14"/>
    <x v="2108"/>
    <d v="2012-09-10T03:55:00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s v="$106.53"/>
    <x v="4"/>
    <x v="14"/>
    <x v="2109"/>
    <d v="2015-07-05T17:00:17"/>
    <x v="1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s v="$52.82"/>
    <x v="4"/>
    <x v="14"/>
    <x v="2110"/>
    <d v="2014-05-28T04:59:00"/>
    <x v="3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s v="$54.62"/>
    <x v="4"/>
    <x v="14"/>
    <x v="2111"/>
    <d v="2011-08-15T01:00:00"/>
    <x v="6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s v="$27.27"/>
    <x v="4"/>
    <x v="14"/>
    <x v="2112"/>
    <d v="2013-04-15T22:16:33"/>
    <x v="20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s v="$68.6"/>
    <x v="4"/>
    <x v="14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s v="$35.61"/>
    <x v="4"/>
    <x v="14"/>
    <x v="2114"/>
    <d v="2010-12-09T04:59:00"/>
    <x v="6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s v="$94.03"/>
    <x v="4"/>
    <x v="14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s v="$526.46"/>
    <x v="4"/>
    <x v="14"/>
    <x v="2116"/>
    <d v="2012-10-02T18:40:03"/>
    <x v="6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s v="$50.66"/>
    <x v="4"/>
    <x v="14"/>
    <x v="2117"/>
    <d v="2015-10-27T04:59:00"/>
    <x v="2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s v="$79.18"/>
    <x v="4"/>
    <x v="14"/>
    <x v="2118"/>
    <d v="2011-07-24T20:08:56"/>
    <x v="1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s v="$91.59"/>
    <x v="4"/>
    <x v="14"/>
    <x v="2119"/>
    <d v="2012-08-16T03:07:25"/>
    <x v="1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s v="$116.96"/>
    <x v="4"/>
    <x v="14"/>
    <x v="2120"/>
    <d v="2014-01-01T23:08:56"/>
    <x v="45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s v="$28.4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s v="$103.33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s v="$10"/>
    <x v="6"/>
    <x v="17"/>
    <x v="2123"/>
    <d v="2010-03-15T06:59:00"/>
    <x v="59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s v="$23"/>
    <x v="6"/>
    <x v="17"/>
    <x v="2124"/>
    <d v="2010-11-30T05:00:00"/>
    <x v="64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s v="$31.56"/>
    <x v="6"/>
    <x v="17"/>
    <x v="2125"/>
    <d v="2015-08-05T00:33:53"/>
    <x v="1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s v="$5"/>
    <x v="6"/>
    <x v="17"/>
    <x v="2126"/>
    <d v="2014-12-08T23:21:27"/>
    <x v="1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s v="$34.22"/>
    <x v="6"/>
    <x v="17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s v="$25"/>
    <x v="6"/>
    <x v="17"/>
    <x v="2128"/>
    <d v="2014-09-21T18:32:49"/>
    <x v="12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s v="$19.67"/>
    <x v="6"/>
    <x v="17"/>
    <x v="2129"/>
    <d v="2016-03-10T00:35:00"/>
    <x v="1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s v="$21.25"/>
    <x v="6"/>
    <x v="17"/>
    <x v="2130"/>
    <d v="2014-08-16T02:04:23"/>
    <x v="6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s v="$8.33"/>
    <x v="6"/>
    <x v="17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s v="$21.34"/>
    <x v="6"/>
    <x v="17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s v="$5.33"/>
    <x v="6"/>
    <x v="17"/>
    <x v="2133"/>
    <d v="2011-04-24T06:59:00"/>
    <x v="5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s v="$34.67"/>
    <x v="6"/>
    <x v="17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s v="$21.73"/>
    <x v="6"/>
    <x v="17"/>
    <x v="2135"/>
    <d v="2012-10-04T23:07:13"/>
    <x v="1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s v="$11.92"/>
    <x v="6"/>
    <x v="17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s v="$26.6"/>
    <x v="6"/>
    <x v="17"/>
    <x v="2137"/>
    <d v="2014-12-05T18:30:29"/>
    <x v="1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s v="$10.67"/>
    <x v="6"/>
    <x v="17"/>
    <x v="2138"/>
    <d v="2013-11-09T01:18:59"/>
    <x v="1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s v="$29.04"/>
    <x v="6"/>
    <x v="17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s v="$50.91"/>
    <x v="6"/>
    <x v="17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s v="$50.08"/>
    <x v="6"/>
    <x v="17"/>
    <x v="2142"/>
    <d v="2015-12-30T16:50:10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s v="$45"/>
    <x v="6"/>
    <x v="17"/>
    <x v="2143"/>
    <d v="2010-07-21T19:00:00"/>
    <x v="64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s v="$25.29"/>
    <x v="6"/>
    <x v="17"/>
    <x v="2144"/>
    <d v="2013-09-14T13:07:20"/>
    <x v="2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s v="$51.29"/>
    <x v="6"/>
    <x v="17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s v="$1"/>
    <x v="6"/>
    <x v="17"/>
    <x v="2146"/>
    <d v="2016-02-11T16:18:30"/>
    <x v="2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s v="$49.38"/>
    <x v="6"/>
    <x v="17"/>
    <x v="2147"/>
    <d v="2014-11-16T08:05:48"/>
    <x v="22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s v="$1"/>
    <x v="6"/>
    <x v="17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6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s v="$101.25"/>
    <x v="6"/>
    <x v="17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s v="$19.67"/>
    <x v="6"/>
    <x v="17"/>
    <x v="2151"/>
    <d v="2016-06-29T20:20:14"/>
    <x v="1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s v="$12.5"/>
    <x v="6"/>
    <x v="17"/>
    <x v="2152"/>
    <d v="2014-03-15T18:58:29"/>
    <x v="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s v="$8.5"/>
    <x v="6"/>
    <x v="17"/>
    <x v="2153"/>
    <d v="2015-01-10T07:59:00"/>
    <x v="19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s v="$1"/>
    <x v="6"/>
    <x v="17"/>
    <x v="2154"/>
    <d v="2014-01-28T15:10:27"/>
    <x v="18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s v="$23"/>
    <x v="6"/>
    <x v="17"/>
    <x v="2155"/>
    <d v="2016-03-31T16:56:25"/>
    <x v="1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s v="$17.99"/>
    <x v="6"/>
    <x v="17"/>
    <x v="2156"/>
    <d v="2013-09-16T20:30:06"/>
    <x v="11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s v="$370.95"/>
    <x v="6"/>
    <x v="17"/>
    <x v="2157"/>
    <d v="2016-12-23T07:59:00"/>
    <x v="22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s v="$63.57"/>
    <x v="6"/>
    <x v="17"/>
    <x v="2158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s v="$13"/>
    <x v="6"/>
    <x v="17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s v="$5.31"/>
    <x v="6"/>
    <x v="17"/>
    <x v="2160"/>
    <d v="2012-05-19T17:05:05"/>
    <x v="1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s v="$35.62"/>
    <x v="4"/>
    <x v="11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s v="$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s v="$75.11"/>
    <x v="4"/>
    <x v="11"/>
    <x v="2163"/>
    <d v="2015-06-08T03:50:00"/>
    <x v="67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s v="$68.01"/>
    <x v="4"/>
    <x v="11"/>
    <x v="2164"/>
    <d v="2016-06-25T03:59:00"/>
    <x v="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s v="$29.62"/>
    <x v="4"/>
    <x v="11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s v="$91.63"/>
    <x v="4"/>
    <x v="11"/>
    <x v="2166"/>
    <d v="2014-12-05T21:06:58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s v="$22.5"/>
    <x v="4"/>
    <x v="11"/>
    <x v="2167"/>
    <d v="2012-09-15T01:35:37"/>
    <x v="20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s v="$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s v="$21.86"/>
    <x v="4"/>
    <x v="11"/>
    <x v="2169"/>
    <d v="2017-03-02T16:49:11"/>
    <x v="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s v="$33.32"/>
    <x v="4"/>
    <x v="11"/>
    <x v="2170"/>
    <d v="2015-08-22T18:00:22"/>
    <x v="4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s v="$90.28"/>
    <x v="4"/>
    <x v="11"/>
    <x v="2171"/>
    <d v="2015-06-22T05:00:00"/>
    <x v="6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s v="$76.92"/>
    <x v="4"/>
    <x v="11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s v="$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s v="$65.38"/>
    <x v="4"/>
    <x v="11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s v="$67.31"/>
    <x v="4"/>
    <x v="11"/>
    <x v="2175"/>
    <d v="2016-07-21T00:13:06"/>
    <x v="5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s v="$88.75"/>
    <x v="4"/>
    <x v="11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s v="$65.87"/>
    <x v="4"/>
    <x v="11"/>
    <x v="2177"/>
    <d v="2016-06-06T06:01:07"/>
    <x v="25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s v="$40.35"/>
    <x v="4"/>
    <x v="11"/>
    <x v="2178"/>
    <d v="2017-01-18T15:16:37"/>
    <x v="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s v="$76.86"/>
    <x v="4"/>
    <x v="11"/>
    <x v="2179"/>
    <d v="2015-04-11T04:06:32"/>
    <x v="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s v="$68.71"/>
    <x v="4"/>
    <x v="11"/>
    <x v="2180"/>
    <d v="2015-11-13T17:04:28"/>
    <x v="16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s v="$57.77"/>
    <x v="6"/>
    <x v="32"/>
    <x v="2181"/>
    <d v="2017-02-21T00:07:33"/>
    <x v="2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s v="$44.17"/>
    <x v="6"/>
    <x v="32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s v="$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s v="$107.05"/>
    <x v="6"/>
    <x v="32"/>
    <x v="2184"/>
    <d v="2016-01-25T16:00:00"/>
    <x v="2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s v="$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s v="$55.96"/>
    <x v="6"/>
    <x v="32"/>
    <x v="2186"/>
    <d v="2016-09-07T02:00:00"/>
    <x v="8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s v="$56.97"/>
    <x v="6"/>
    <x v="32"/>
    <x v="2187"/>
    <d v="2015-04-03T03:59:00"/>
    <x v="41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s v="$44.06"/>
    <x v="6"/>
    <x v="32"/>
    <x v="2188"/>
    <d v="2016-10-25T17:00:00"/>
    <x v="6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s v="$68.63"/>
    <x v="6"/>
    <x v="32"/>
    <x v="2189"/>
    <d v="2016-04-21T22:00:00"/>
    <x v="2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s v="$65.32"/>
    <x v="6"/>
    <x v="32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s v="$35.92"/>
    <x v="6"/>
    <x v="32"/>
    <x v="2191"/>
    <d v="2017-02-14T20:00:27"/>
    <x v="65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s v="$40.07"/>
    <x v="6"/>
    <x v="32"/>
    <x v="2192"/>
    <d v="2016-12-15T23:00:00"/>
    <x v="33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s v="$75.65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s v="$61.2"/>
    <x v="6"/>
    <x v="32"/>
    <x v="2194"/>
    <d v="2016-03-26T17:11:30"/>
    <x v="1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s v="$48.13"/>
    <x v="6"/>
    <x v="32"/>
    <x v="2195"/>
    <d v="2015-08-11T18:31:40"/>
    <x v="1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s v="$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s v="$65.89"/>
    <x v="6"/>
    <x v="32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s v="$81.65"/>
    <x v="6"/>
    <x v="32"/>
    <x v="2198"/>
    <d v="2015-11-14T13:20:00"/>
    <x v="1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s v="$52.7"/>
    <x v="6"/>
    <x v="32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s v="$41.23"/>
    <x v="6"/>
    <x v="32"/>
    <x v="2200"/>
    <d v="2015-07-06T03:00:00"/>
    <x v="14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s v="$15.04"/>
    <x v="4"/>
    <x v="15"/>
    <x v="2201"/>
    <d v="2013-01-16T20:19:25"/>
    <x v="2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s v="$39.07"/>
    <x v="4"/>
    <x v="15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s v="$43.82"/>
    <x v="4"/>
    <x v="15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s v="$27.3"/>
    <x v="4"/>
    <x v="15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s v="$42.22"/>
    <x v="4"/>
    <x v="15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s v="$33.24"/>
    <x v="4"/>
    <x v="15"/>
    <x v="2206"/>
    <d v="2012-04-16T06:10:24"/>
    <x v="10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s v="$285.71"/>
    <x v="4"/>
    <x v="15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s v="$42.33"/>
    <x v="4"/>
    <x v="15"/>
    <x v="2208"/>
    <d v="2012-04-07T04:00:00"/>
    <x v="5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s v="$50.27"/>
    <x v="4"/>
    <x v="15"/>
    <x v="2209"/>
    <d v="2014-04-14T23:00:00"/>
    <x v="5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s v="$61.9"/>
    <x v="4"/>
    <x v="15"/>
    <x v="2210"/>
    <d v="2012-04-14T17:36:00"/>
    <x v="44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s v="$40.75"/>
    <x v="4"/>
    <x v="15"/>
    <x v="2211"/>
    <d v="2014-04-10T06:59:00"/>
    <x v="26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s v="$55.8"/>
    <x v="4"/>
    <x v="15"/>
    <x v="2212"/>
    <d v="2013-11-04T01:00:00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s v="$10"/>
    <x v="4"/>
    <x v="15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s v="$73.13"/>
    <x v="4"/>
    <x v="15"/>
    <x v="2214"/>
    <d v="2014-02-06T19:00:48"/>
    <x v="1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s v="$26.06"/>
    <x v="4"/>
    <x v="15"/>
    <x v="2215"/>
    <d v="2012-03-13T06:59:00"/>
    <x v="26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s v="$22.64"/>
    <x v="4"/>
    <x v="15"/>
    <x v="2216"/>
    <d v="2015-07-23T18:02:25"/>
    <x v="2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s v="$47.22"/>
    <x v="4"/>
    <x v="15"/>
    <x v="2217"/>
    <d v="2015-11-02T08:00:00"/>
    <x v="5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s v="$32.32"/>
    <x v="4"/>
    <x v="15"/>
    <x v="2218"/>
    <d v="2012-08-29T00:00:00"/>
    <x v="24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s v="$53.42"/>
    <x v="4"/>
    <x v="15"/>
    <x v="2219"/>
    <d v="2015-08-19T17:15:12"/>
    <x v="1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s v="$51.3"/>
    <x v="4"/>
    <x v="15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s v="$37.2"/>
    <x v="6"/>
    <x v="32"/>
    <x v="2221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s v="$27.1"/>
    <x v="6"/>
    <x v="32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s v="$206.31"/>
    <x v="6"/>
    <x v="32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s v="$82.15"/>
    <x v="6"/>
    <x v="32"/>
    <x v="2224"/>
    <d v="2016-10-29T19:00:00"/>
    <x v="3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s v="$164.8"/>
    <x v="6"/>
    <x v="32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s v="$60.82"/>
    <x v="6"/>
    <x v="32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s v="$67.97"/>
    <x v="6"/>
    <x v="32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s v="$81.56"/>
    <x v="6"/>
    <x v="32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s v="$25.43"/>
    <x v="6"/>
    <x v="32"/>
    <x v="2229"/>
    <d v="2013-09-03T04:00:00"/>
    <x v="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s v="$21.5"/>
    <x v="6"/>
    <x v="32"/>
    <x v="2230"/>
    <d v="2014-04-25T21:08:47"/>
    <x v="1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s v="$27.23"/>
    <x v="6"/>
    <x v="32"/>
    <x v="2231"/>
    <d v="2013-06-25T05:00:00"/>
    <x v="9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s v="$25.09"/>
    <x v="6"/>
    <x v="32"/>
    <x v="2232"/>
    <d v="2014-07-19T03:00:00"/>
    <x v="2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s v="$21.23"/>
    <x v="6"/>
    <x v="32"/>
    <x v="2233"/>
    <d v="2015-12-14T00:00:00"/>
    <x v="21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s v="$41.61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s v="$135.59"/>
    <x v="6"/>
    <x v="32"/>
    <x v="2235"/>
    <d v="2015-03-28T23:31:51"/>
    <x v="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s v="$22.12"/>
    <x v="6"/>
    <x v="32"/>
    <x v="2236"/>
    <d v="2016-02-01T14:48:43"/>
    <x v="1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s v="$64.63"/>
    <x v="6"/>
    <x v="32"/>
    <x v="2237"/>
    <d v="2014-11-12T07:59:00"/>
    <x v="4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s v="$69.57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s v="$75.13"/>
    <x v="6"/>
    <x v="32"/>
    <x v="2239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s v="$140.98"/>
    <x v="6"/>
    <x v="32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s v="$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s v="$53.87"/>
    <x v="6"/>
    <x v="32"/>
    <x v="2242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s v="$4.57"/>
    <x v="6"/>
    <x v="32"/>
    <x v="2243"/>
    <d v="2017-03-13T03:00:00"/>
    <x v="69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s v="$65"/>
    <x v="6"/>
    <x v="32"/>
    <x v="2244"/>
    <d v="2016-10-16T20:30:00"/>
    <x v="65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s v="$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s v="$43.91"/>
    <x v="6"/>
    <x v="32"/>
    <x v="2246"/>
    <d v="2015-09-04T19:00:10"/>
    <x v="1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s v="$50.85"/>
    <x v="6"/>
    <x v="32"/>
    <x v="2247"/>
    <d v="2015-07-29T15:59:25"/>
    <x v="2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s v="$58.63"/>
    <x v="6"/>
    <x v="32"/>
    <x v="2248"/>
    <d v="2016-12-14T21:01:18"/>
    <x v="1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s v="$32.82"/>
    <x v="6"/>
    <x v="32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s v="$426.93"/>
    <x v="6"/>
    <x v="32"/>
    <x v="2250"/>
    <d v="2016-12-03T01:07:53"/>
    <x v="1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s v="$23.81"/>
    <x v="6"/>
    <x v="32"/>
    <x v="2251"/>
    <d v="2014-08-16T08:17:57"/>
    <x v="2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s v="$98.41"/>
    <x v="6"/>
    <x v="32"/>
    <x v="2252"/>
    <d v="2016-08-06T07:52:18"/>
    <x v="13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s v="$107.32"/>
    <x v="6"/>
    <x v="32"/>
    <x v="2253"/>
    <d v="2015-11-18T16:09:07"/>
    <x v="1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s v="$11.67"/>
    <x v="6"/>
    <x v="32"/>
    <x v="2254"/>
    <d v="2017-01-24T15:32:48"/>
    <x v="5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s v="$41.78"/>
    <x v="6"/>
    <x v="32"/>
    <x v="2255"/>
    <d v="2016-05-07T22:50:51"/>
    <x v="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s v="$21.38"/>
    <x v="6"/>
    <x v="32"/>
    <x v="2256"/>
    <d v="2016-11-22T10:50:46"/>
    <x v="2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s v="$94.1"/>
    <x v="6"/>
    <x v="32"/>
    <x v="2257"/>
    <d v="2016-06-19T23:00:00"/>
    <x v="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s v="$15.72"/>
    <x v="6"/>
    <x v="32"/>
    <x v="2258"/>
    <d v="2015-06-11T18:01:27"/>
    <x v="1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s v="$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s v="$97.3"/>
    <x v="6"/>
    <x v="32"/>
    <x v="226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s v="$37.12"/>
    <x v="6"/>
    <x v="32"/>
    <x v="2261"/>
    <d v="2017-02-14T17:23:40"/>
    <x v="2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s v="$28.1"/>
    <x v="6"/>
    <x v="32"/>
    <x v="2262"/>
    <d v="2014-11-18T00:00:00"/>
    <x v="35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s v="$144.43"/>
    <x v="6"/>
    <x v="32"/>
    <x v="2263"/>
    <d v="2015-01-31T19:58:33"/>
    <x v="2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s v="$24.27"/>
    <x v="6"/>
    <x v="32"/>
    <x v="2264"/>
    <d v="2016-05-23T03:00:00"/>
    <x v="4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s v="$35.12"/>
    <x v="6"/>
    <x v="32"/>
    <x v="2265"/>
    <d v="2016-11-22T20:28:27"/>
    <x v="5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s v="$24.76"/>
    <x v="6"/>
    <x v="32"/>
    <x v="2266"/>
    <d v="2016-04-27T02:00:00"/>
    <x v="4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s v="$188.38"/>
    <x v="6"/>
    <x v="32"/>
    <x v="2267"/>
    <d v="2014-12-21T01:00:00"/>
    <x v="25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s v="$148.08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s v="$49.93"/>
    <x v="6"/>
    <x v="32"/>
    <x v="2269"/>
    <d v="2017-03-07T05:00:00"/>
    <x v="25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s v="$107.82"/>
    <x v="6"/>
    <x v="32"/>
    <x v="2270"/>
    <d v="2017-01-10T21:59:00"/>
    <x v="18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s v="$42.63"/>
    <x v="6"/>
    <x v="32"/>
    <x v="2271"/>
    <d v="2016-12-10T00:00:04"/>
    <x v="1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s v="$14.37"/>
    <x v="6"/>
    <x v="32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s v="$37.48"/>
    <x v="6"/>
    <x v="32"/>
    <x v="2273"/>
    <d v="2017-03-12T12:10:42"/>
    <x v="2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s v="$30.2"/>
    <x v="6"/>
    <x v="32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s v="$33.55"/>
    <x v="6"/>
    <x v="32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s v="$64.75"/>
    <x v="6"/>
    <x v="32"/>
    <x v="2276"/>
    <d v="2014-01-05T15:38:09"/>
    <x v="1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s v="$57.93"/>
    <x v="6"/>
    <x v="32"/>
    <x v="2277"/>
    <d v="2012-02-27T16:17:03"/>
    <x v="1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s v="$53.08"/>
    <x v="6"/>
    <x v="32"/>
    <x v="2278"/>
    <d v="2016-01-03T22:59:00"/>
    <x v="35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s v="$48.06"/>
    <x v="6"/>
    <x v="32"/>
    <x v="227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s v="$82.4"/>
    <x v="6"/>
    <x v="32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s v="$50.45"/>
    <x v="4"/>
    <x v="11"/>
    <x v="2281"/>
    <d v="2011-07-25T06:50:00"/>
    <x v="63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s v="$115.83"/>
    <x v="4"/>
    <x v="11"/>
    <x v="2282"/>
    <d v="2016-01-14T04:11:2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s v="$63.03"/>
    <x v="4"/>
    <x v="11"/>
    <x v="2283"/>
    <d v="2012-05-09T02:00:04"/>
    <x v="1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s v="$108.02"/>
    <x v="4"/>
    <x v="11"/>
    <x v="2284"/>
    <d v="2011-03-12T04:00:00"/>
    <x v="3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s v="$46.09"/>
    <x v="4"/>
    <x v="11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s v="$107.21"/>
    <x v="4"/>
    <x v="11"/>
    <x v="2286"/>
    <d v="2013-09-06T03:59:00"/>
    <x v="33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s v="$50.93"/>
    <x v="4"/>
    <x v="11"/>
    <x v="2287"/>
    <d v="2014-06-23T16:01:00"/>
    <x v="2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s v="$40.04"/>
    <x v="4"/>
    <x v="11"/>
    <x v="2288"/>
    <d v="2012-06-26T18:00:00"/>
    <x v="23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s v="$64.44"/>
    <x v="4"/>
    <x v="11"/>
    <x v="2289"/>
    <d v="2013-12-06T23:22:00"/>
    <x v="4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s v="$53.83"/>
    <x v="4"/>
    <x v="11"/>
    <x v="2290"/>
    <d v="2009-12-01T17:00:00"/>
    <x v="27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s v="$100.47"/>
    <x v="4"/>
    <x v="11"/>
    <x v="2291"/>
    <d v="2012-04-23T04:00:00"/>
    <x v="3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s v="$46.63"/>
    <x v="4"/>
    <x v="11"/>
    <x v="2292"/>
    <d v="2012-04-18T16:44:36"/>
    <x v="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s v="$34.07"/>
    <x v="4"/>
    <x v="11"/>
    <x v="2293"/>
    <d v="2012-09-25T03:59:00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s v="$65.21"/>
    <x v="4"/>
    <x v="11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s v="$44.21"/>
    <x v="4"/>
    <x v="11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s v="$71.97"/>
    <x v="4"/>
    <x v="11"/>
    <x v="2296"/>
    <d v="2012-02-23T17:33:46"/>
    <x v="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s v="$52.95"/>
    <x v="4"/>
    <x v="11"/>
    <x v="2297"/>
    <d v="2012-03-14T03:59:00"/>
    <x v="3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s v="$109.45"/>
    <x v="4"/>
    <x v="11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s v="$75.04"/>
    <x v="4"/>
    <x v="11"/>
    <x v="2299"/>
    <d v="2011-02-06T00:46:49"/>
    <x v="13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s v="$115.71"/>
    <x v="4"/>
    <x v="11"/>
    <x v="2300"/>
    <d v="2012-06-28T17:26:56"/>
    <x v="20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s v="$31.66"/>
    <x v="4"/>
    <x v="14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s v="$46.18"/>
    <x v="4"/>
    <x v="14"/>
    <x v="2302"/>
    <d v="2013-12-31T07:00:00"/>
    <x v="15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s v="$68.48"/>
    <x v="4"/>
    <x v="14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s v="$53.47"/>
    <x v="4"/>
    <x v="14"/>
    <x v="2304"/>
    <d v="2011-01-01T04:59:00"/>
    <x v="43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s v="$109.11"/>
    <x v="4"/>
    <x v="14"/>
    <x v="2305"/>
    <d v="2014-08-08T18:00:00"/>
    <x v="25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s v="$51.19"/>
    <x v="4"/>
    <x v="14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s v="$27.94"/>
    <x v="4"/>
    <x v="14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s v="$82.5"/>
    <x v="4"/>
    <x v="14"/>
    <x v="2308"/>
    <d v="2014-08-29T01:00:00"/>
    <x v="3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s v="$59.82"/>
    <x v="4"/>
    <x v="14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s v="$64.82"/>
    <x v="4"/>
    <x v="14"/>
    <x v="2310"/>
    <d v="2013-03-21T18:03:35"/>
    <x v="1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s v="$90.1"/>
    <x v="4"/>
    <x v="14"/>
    <x v="2311"/>
    <d v="2014-05-07T00:06:29"/>
    <x v="1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s v="$40.96"/>
    <x v="4"/>
    <x v="14"/>
    <x v="2312"/>
    <d v="2014-04-18T23:00:00"/>
    <x v="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s v="$56"/>
    <x v="4"/>
    <x v="14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s v="$37.67"/>
    <x v="4"/>
    <x v="14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s v="$40.08"/>
    <x v="4"/>
    <x v="14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s v="$78.03"/>
    <x v="4"/>
    <x v="14"/>
    <x v="2316"/>
    <d v="2009-12-09T18:24:00"/>
    <x v="7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s v="$18.91"/>
    <x v="4"/>
    <x v="14"/>
    <x v="2317"/>
    <d v="2010-02-15T05:00:00"/>
    <x v="22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s v="$37.13"/>
    <x v="4"/>
    <x v="14"/>
    <x v="2318"/>
    <d v="2009-09-26T03:59:00"/>
    <x v="22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s v="$41.96"/>
    <x v="4"/>
    <x v="14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s v="$61.04"/>
    <x v="4"/>
    <x v="14"/>
    <x v="2320"/>
    <d v="2014-04-02T18:36:40"/>
    <x v="6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s v="$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s v="$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s v="$30"/>
    <x v="7"/>
    <x v="33"/>
    <x v="2323"/>
    <d v="2017-03-20T18:07:27"/>
    <x v="5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s v="$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s v="$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s v="$108"/>
    <x v="7"/>
    <x v="33"/>
    <x v="2326"/>
    <d v="2017-04-30T17:00:00"/>
    <x v="61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s v="$54.88"/>
    <x v="7"/>
    <x v="33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s v="$47.38"/>
    <x v="7"/>
    <x v="33"/>
    <x v="2328"/>
    <d v="2015-06-14T18:45:37"/>
    <x v="1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s v="$211.84"/>
    <x v="7"/>
    <x v="33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s v="$219.93"/>
    <x v="7"/>
    <x v="33"/>
    <x v="2330"/>
    <d v="2015-12-25T00:00:00"/>
    <x v="1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s v="$40.8"/>
    <x v="7"/>
    <x v="33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s v="$75.5"/>
    <x v="7"/>
    <x v="33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s v="$13.54"/>
    <x v="7"/>
    <x v="33"/>
    <x v="2333"/>
    <d v="2014-05-29T17:50:00"/>
    <x v="2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s v="$60.87"/>
    <x v="7"/>
    <x v="33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s v="$115.69"/>
    <x v="7"/>
    <x v="33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s v="$48.1"/>
    <x v="7"/>
    <x v="33"/>
    <x v="2336"/>
    <d v="2014-03-08T22:11:35"/>
    <x v="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s v="$74.18"/>
    <x v="7"/>
    <x v="33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s v="$123.35"/>
    <x v="7"/>
    <x v="33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s v="$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s v="$104.99"/>
    <x v="7"/>
    <x v="33"/>
    <x v="2340"/>
    <d v="2016-10-30T15:25:38"/>
    <x v="1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21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s v="$300"/>
    <x v="2"/>
    <x v="7"/>
    <x v="2343"/>
    <d v="2016-01-08T19:47:00"/>
    <x v="38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s v="$1"/>
    <x v="2"/>
    <x v="7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6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s v="$13"/>
    <x v="2"/>
    <x v="7"/>
    <x v="2346"/>
    <d v="2016-10-17T19:10:31"/>
    <x v="1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s v="$15"/>
    <x v="2"/>
    <x v="7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s v="$54"/>
    <x v="2"/>
    <x v="7"/>
    <x v="2348"/>
    <d v="2016-02-20T22:22:18"/>
    <x v="1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41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1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s v="$15.43"/>
    <x v="2"/>
    <x v="7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1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65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s v="$25"/>
    <x v="2"/>
    <x v="7"/>
    <x v="2354"/>
    <d v="2015-01-10T17:21:00"/>
    <x v="1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s v="$27.5"/>
    <x v="2"/>
    <x v="7"/>
    <x v="2355"/>
    <d v="2015-05-02T22:02:16"/>
    <x v="1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5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s v="$367"/>
    <x v="2"/>
    <x v="7"/>
    <x v="2359"/>
    <d v="2015-08-03T15:35:24"/>
    <x v="12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s v="$2"/>
    <x v="2"/>
    <x v="7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1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s v="$60"/>
    <x v="2"/>
    <x v="7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1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5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s v="$97.41"/>
    <x v="2"/>
    <x v="7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s v="$47.86"/>
    <x v="2"/>
    <x v="7"/>
    <x v="2367"/>
    <d v="2016-04-25T22:16:56"/>
    <x v="1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s v="$50"/>
    <x v="2"/>
    <x v="7"/>
    <x v="2368"/>
    <d v="2015-04-14T16:19:25"/>
    <x v="11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s v="$20.5"/>
    <x v="2"/>
    <x v="7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s v="$30"/>
    <x v="2"/>
    <x v="7"/>
    <x v="2372"/>
    <d v="2015-04-24T01:39:31"/>
    <x v="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s v="$50"/>
    <x v="2"/>
    <x v="7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s v="$10"/>
    <x v="2"/>
    <x v="7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s v="$81.58"/>
    <x v="2"/>
    <x v="7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1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41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11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s v="$18.33"/>
    <x v="2"/>
    <x v="7"/>
    <x v="2380"/>
    <d v="2015-10-01T19:02:22"/>
    <x v="1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s v="$224.43"/>
    <x v="2"/>
    <x v="7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s v="$37.5"/>
    <x v="2"/>
    <x v="7"/>
    <x v="2382"/>
    <d v="2015-08-04T04:30:03"/>
    <x v="2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s v="$145"/>
    <x v="2"/>
    <x v="7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s v="$1"/>
    <x v="2"/>
    <x v="7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s v="$112.57"/>
    <x v="2"/>
    <x v="7"/>
    <x v="2385"/>
    <d v="2015-08-05T16:50:32"/>
    <x v="1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12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s v="$342"/>
    <x v="2"/>
    <x v="7"/>
    <x v="2387"/>
    <d v="2016-07-22T15:02:20"/>
    <x v="11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s v="$57.88"/>
    <x v="2"/>
    <x v="7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s v="$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s v="$25"/>
    <x v="2"/>
    <x v="7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s v="$50"/>
    <x v="2"/>
    <x v="7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s v="$1.5"/>
    <x v="2"/>
    <x v="7"/>
    <x v="2394"/>
    <d v="2015-02-26T08:41:33"/>
    <x v="1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3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s v="$10"/>
    <x v="2"/>
    <x v="7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s v="$22.33"/>
    <x v="7"/>
    <x v="19"/>
    <x v="2401"/>
    <d v="2016-03-05T19:44:56"/>
    <x v="1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s v="$52"/>
    <x v="7"/>
    <x v="19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s v="$16.83"/>
    <x v="7"/>
    <x v="19"/>
    <x v="2403"/>
    <d v="2016-03-30T20:10:58"/>
    <x v="1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1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s v="$56.3"/>
    <x v="7"/>
    <x v="19"/>
    <x v="2405"/>
    <d v="2016-09-03T14:02:55"/>
    <x v="2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s v="$84.06"/>
    <x v="7"/>
    <x v="19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s v="$168.39"/>
    <x v="7"/>
    <x v="19"/>
    <x v="2407"/>
    <d v="2015-04-11T06:00:00"/>
    <x v="26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s v="$15"/>
    <x v="7"/>
    <x v="19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s v="$76.67"/>
    <x v="7"/>
    <x v="19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s v="$50.33"/>
    <x v="7"/>
    <x v="19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11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s v="$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s v="$35.38"/>
    <x v="7"/>
    <x v="19"/>
    <x v="2414"/>
    <d v="2015-08-22T03:59:00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s v="$55.83"/>
    <x v="7"/>
    <x v="19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s v="$5"/>
    <x v="7"/>
    <x v="19"/>
    <x v="2416"/>
    <d v="2015-03-14T15:00:00"/>
    <x v="4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1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s v="$1"/>
    <x v="7"/>
    <x v="19"/>
    <x v="2418"/>
    <d v="2015-03-24T19:34:04"/>
    <x v="12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12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s v="$69.47"/>
    <x v="7"/>
    <x v="19"/>
    <x v="2420"/>
    <d v="2014-11-10T01:41:35"/>
    <x v="12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s v="$1"/>
    <x v="7"/>
    <x v="19"/>
    <x v="2421"/>
    <d v="2015-02-21T16:29:56"/>
    <x v="1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s v="$1"/>
    <x v="7"/>
    <x v="19"/>
    <x v="2422"/>
    <d v="2015-03-11T16:23:56"/>
    <x v="1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s v="$8"/>
    <x v="7"/>
    <x v="19"/>
    <x v="2423"/>
    <d v="2014-12-31T16:54:50"/>
    <x v="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s v="$34.44"/>
    <x v="7"/>
    <x v="19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s v="$1"/>
    <x v="7"/>
    <x v="19"/>
    <x v="2425"/>
    <d v="2016-05-27T22:04:00"/>
    <x v="1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1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s v="$1"/>
    <x v="7"/>
    <x v="19"/>
    <x v="2427"/>
    <d v="2016-03-23T06:38:53"/>
    <x v="4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s v="$1"/>
    <x v="7"/>
    <x v="19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s v="$501.25"/>
    <x v="7"/>
    <x v="19"/>
    <x v="2429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s v="$10.5"/>
    <x v="7"/>
    <x v="19"/>
    <x v="2430"/>
    <d v="2016-02-12T03:08:24"/>
    <x v="1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s v="$1"/>
    <x v="7"/>
    <x v="19"/>
    <x v="2431"/>
    <d v="2016-06-28T02:23:33"/>
    <x v="1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s v="$1"/>
    <x v="7"/>
    <x v="19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s v="$13"/>
    <x v="7"/>
    <x v="19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s v="$306"/>
    <x v="7"/>
    <x v="19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s v="$22.5"/>
    <x v="7"/>
    <x v="19"/>
    <x v="2436"/>
    <d v="2016-01-29T14:46:10"/>
    <x v="12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4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s v="$50"/>
    <x v="7"/>
    <x v="19"/>
    <x v="2438"/>
    <d v="2015-12-07T22:57:42"/>
    <x v="1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1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s v="$5"/>
    <x v="7"/>
    <x v="19"/>
    <x v="2440"/>
    <d v="2016-02-13T21:35:13"/>
    <x v="1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s v="$74.23"/>
    <x v="7"/>
    <x v="33"/>
    <x v="2441"/>
    <d v="2015-07-23T04:59:00"/>
    <x v="21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s v="$81.25"/>
    <x v="7"/>
    <x v="33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s v="$130.23"/>
    <x v="7"/>
    <x v="33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s v="$53.41"/>
    <x v="7"/>
    <x v="33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s v="$75.13"/>
    <x v="7"/>
    <x v="33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s v="$75.67"/>
    <x v="7"/>
    <x v="33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s v="$31.69"/>
    <x v="7"/>
    <x v="33"/>
    <x v="2447"/>
    <d v="2016-11-12T04:00:00"/>
    <x v="2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s v="$47.78"/>
    <x v="7"/>
    <x v="33"/>
    <x v="2448"/>
    <d v="2016-08-31T05:36:00"/>
    <x v="69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s v="$90"/>
    <x v="7"/>
    <x v="33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s v="$149.31"/>
    <x v="7"/>
    <x v="33"/>
    <x v="2450"/>
    <d v="2014-10-28T03:11:00"/>
    <x v="52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s v="$62.07"/>
    <x v="7"/>
    <x v="33"/>
    <x v="2451"/>
    <d v="2017-03-05T21:48:10"/>
    <x v="18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s v="$53.4"/>
    <x v="7"/>
    <x v="33"/>
    <x v="2452"/>
    <d v="2015-12-29T23:00:00"/>
    <x v="41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s v="$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s v="$271.51"/>
    <x v="7"/>
    <x v="33"/>
    <x v="2454"/>
    <d v="2017-03-11T04:50:08"/>
    <x v="6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s v="$34.13"/>
    <x v="7"/>
    <x v="33"/>
    <x v="2455"/>
    <d v="2016-04-20T18:45:50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s v="$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s v="$189.76"/>
    <x v="7"/>
    <x v="33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s v="$68.86"/>
    <x v="7"/>
    <x v="33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s v="$108.78"/>
    <x v="7"/>
    <x v="33"/>
    <x v="2459"/>
    <d v="2016-03-23T14:18:05"/>
    <x v="11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s v="$125.99"/>
    <x v="7"/>
    <x v="33"/>
    <x v="2460"/>
    <d v="2017-01-03T04:17:00"/>
    <x v="35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s v="$90.52"/>
    <x v="4"/>
    <x v="14"/>
    <x v="2461"/>
    <d v="2011-10-01T03:00:00"/>
    <x v="15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s v="$28.88"/>
    <x v="4"/>
    <x v="14"/>
    <x v="2462"/>
    <d v="2012-07-19T04:28:16"/>
    <x v="18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s v="$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s v="$51.67"/>
    <x v="4"/>
    <x v="14"/>
    <x v="2464"/>
    <d v="2015-09-30T19:29:00"/>
    <x v="4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s v="$26.27"/>
    <x v="4"/>
    <x v="14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s v="$48.08"/>
    <x v="4"/>
    <x v="14"/>
    <x v="2466"/>
    <d v="2013-05-09T02:27:33"/>
    <x v="1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s v="$27.56"/>
    <x v="4"/>
    <x v="14"/>
    <x v="2467"/>
    <d v="2012-05-10T17:00:00"/>
    <x v="2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s v="$36.97"/>
    <x v="4"/>
    <x v="14"/>
    <x v="2468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s v="$29.02"/>
    <x v="4"/>
    <x v="14"/>
    <x v="2469"/>
    <d v="2011-02-08T10:18:49"/>
    <x v="2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s v="$28.66"/>
    <x v="4"/>
    <x v="14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s v="$37.65"/>
    <x v="4"/>
    <x v="14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s v="$97.9"/>
    <x v="4"/>
    <x v="14"/>
    <x v="2472"/>
    <d v="2010-09-04T01:03:00"/>
    <x v="71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s v="$42.55"/>
    <x v="4"/>
    <x v="14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s v="$131.58"/>
    <x v="4"/>
    <x v="14"/>
    <x v="2474"/>
    <d v="2010-10-11T00:16:16"/>
    <x v="1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s v="$32.32"/>
    <x v="4"/>
    <x v="14"/>
    <x v="2475"/>
    <d v="2010-07-10T22:00:00"/>
    <x v="1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s v="$61.1"/>
    <x v="4"/>
    <x v="14"/>
    <x v="2476"/>
    <d v="2014-11-03T08:52:50"/>
    <x v="15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s v="$31.34"/>
    <x v="4"/>
    <x v="14"/>
    <x v="2477"/>
    <d v="2012-08-12T16:35:45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s v="$129.11"/>
    <x v="4"/>
    <x v="14"/>
    <x v="2478"/>
    <d v="2013-01-13T22:48:33"/>
    <x v="1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s v="$25.02"/>
    <x v="4"/>
    <x v="14"/>
    <x v="2479"/>
    <d v="2012-07-28T02:00:00"/>
    <x v="2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s v="$250"/>
    <x v="4"/>
    <x v="14"/>
    <x v="2480"/>
    <d v="2015-10-10T22:28:04"/>
    <x v="12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s v="$47.54"/>
    <x v="4"/>
    <x v="14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s v="$40.04"/>
    <x v="4"/>
    <x v="14"/>
    <x v="2482"/>
    <d v="2011-08-01T18:46:23"/>
    <x v="11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s v="$65.84"/>
    <x v="4"/>
    <x v="14"/>
    <x v="2483"/>
    <d v="2012-05-01T17:00:03"/>
    <x v="1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s v="$46.4"/>
    <x v="4"/>
    <x v="14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s v="$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s v="$26.57"/>
    <x v="4"/>
    <x v="14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s v="$39.49"/>
    <x v="4"/>
    <x v="14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s v="$49.25"/>
    <x v="4"/>
    <x v="14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s v="$62.38"/>
    <x v="4"/>
    <x v="14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s v="$37.94"/>
    <x v="4"/>
    <x v="14"/>
    <x v="2490"/>
    <d v="2012-06-23T05:27:56"/>
    <x v="12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s v="$51.6"/>
    <x v="4"/>
    <x v="14"/>
    <x v="2491"/>
    <d v="2011-01-16T01:51:00"/>
    <x v="3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s v="$27.78"/>
    <x v="4"/>
    <x v="14"/>
    <x v="2492"/>
    <d v="2012-06-16T09:59:00"/>
    <x v="67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s v="$99.38"/>
    <x v="4"/>
    <x v="14"/>
    <x v="2493"/>
    <d v="2013-04-29T04:02:20"/>
    <x v="11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s v="$38.85"/>
    <x v="4"/>
    <x v="14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s v="$45.55"/>
    <x v="4"/>
    <x v="14"/>
    <x v="2495"/>
    <d v="2012-06-06T22:42:55"/>
    <x v="1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s v="$600"/>
    <x v="4"/>
    <x v="14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s v="$80.55"/>
    <x v="4"/>
    <x v="14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s v="$52.8"/>
    <x v="4"/>
    <x v="14"/>
    <x v="2498"/>
    <d v="2015-01-27T23:13:07"/>
    <x v="2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s v="$47.68"/>
    <x v="4"/>
    <x v="14"/>
    <x v="2499"/>
    <d v="2012-12-31T18:00:00"/>
    <x v="6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s v="$23.45"/>
    <x v="4"/>
    <x v="14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s v="$40.14"/>
    <x v="7"/>
    <x v="34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s v="$17.2"/>
    <x v="7"/>
    <x v="34"/>
    <x v="2502"/>
    <d v="2014-09-21T19:48:38"/>
    <x v="11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1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s v="$15"/>
    <x v="7"/>
    <x v="34"/>
    <x v="2506"/>
    <d v="2015-10-03T21:00:00"/>
    <x v="26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s v="$35.71"/>
    <x v="7"/>
    <x v="34"/>
    <x v="2509"/>
    <d v="2015-04-20T18:25:49"/>
    <x v="53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s v="$37.5"/>
    <x v="7"/>
    <x v="34"/>
    <x v="2510"/>
    <d v="2015-05-14T23:56:12"/>
    <x v="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1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13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1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s v="$52.5"/>
    <x v="7"/>
    <x v="34"/>
    <x v="2514"/>
    <d v="2014-08-20T09:21:17"/>
    <x v="42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s v="$77.5"/>
    <x v="7"/>
    <x v="34"/>
    <x v="2515"/>
    <d v="2015-02-22T20:09:13"/>
    <x v="1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1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s v="$53.55"/>
    <x v="7"/>
    <x v="34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1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s v="$16.25"/>
    <x v="7"/>
    <x v="34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s v="$103.68"/>
    <x v="4"/>
    <x v="35"/>
    <x v="2521"/>
    <d v="2015-10-13T23:13:41"/>
    <x v="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s v="$185.19"/>
    <x v="4"/>
    <x v="35"/>
    <x v="2522"/>
    <d v="2016-04-22T14:52:00"/>
    <x v="24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s v="$54.15"/>
    <x v="4"/>
    <x v="35"/>
    <x v="2523"/>
    <d v="2014-11-18T00:24:52"/>
    <x v="1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s v="$177.21"/>
    <x v="4"/>
    <x v="35"/>
    <x v="2524"/>
    <d v="2014-12-21T04:30:00"/>
    <x v="22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s v="$100.33"/>
    <x v="4"/>
    <x v="35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s v="$136.91"/>
    <x v="4"/>
    <x v="35"/>
    <x v="2526"/>
    <d v="2014-12-08T04:59:00"/>
    <x v="3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s v="$57.54"/>
    <x v="4"/>
    <x v="35"/>
    <x v="2527"/>
    <d v="2013-10-18T03:59:00"/>
    <x v="1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s v="$52.96"/>
    <x v="4"/>
    <x v="35"/>
    <x v="2528"/>
    <d v="2015-08-20T11:00:00"/>
    <x v="23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s v="$82.33"/>
    <x v="4"/>
    <x v="35"/>
    <x v="2529"/>
    <d v="2012-03-25T00:56:15"/>
    <x v="1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s v="$135.42"/>
    <x v="4"/>
    <x v="35"/>
    <x v="2530"/>
    <d v="2015-04-20T04:50:00"/>
    <x v="22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s v="$74.07"/>
    <x v="4"/>
    <x v="35"/>
    <x v="2531"/>
    <d v="2015-08-15T03:59:00"/>
    <x v="2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s v="$84.08"/>
    <x v="4"/>
    <x v="35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s v="$61.03"/>
    <x v="4"/>
    <x v="35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s v="$150"/>
    <x v="4"/>
    <x v="35"/>
    <x v="2534"/>
    <d v="2010-01-01T06:00:00"/>
    <x v="61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s v="$266.09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s v="$7.25"/>
    <x v="4"/>
    <x v="35"/>
    <x v="2536"/>
    <d v="2013-07-30T02:32:46"/>
    <x v="2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s v="$100"/>
    <x v="4"/>
    <x v="35"/>
    <x v="2537"/>
    <d v="2011-08-01T15:34:15"/>
    <x v="12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s v="$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s v="$169.92"/>
    <x v="4"/>
    <x v="35"/>
    <x v="2539"/>
    <d v="2015-02-02T21:39:12"/>
    <x v="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s v="$95.74"/>
    <x v="4"/>
    <x v="35"/>
    <x v="2540"/>
    <d v="2011-10-29T16:12:01"/>
    <x v="12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s v="$59.46"/>
    <x v="4"/>
    <x v="35"/>
    <x v="2541"/>
    <d v="2013-09-26T10:46:58"/>
    <x v="12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s v="$55.77"/>
    <x v="4"/>
    <x v="35"/>
    <x v="2542"/>
    <d v="2013-10-01T03:59:00"/>
    <x v="1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s v="$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s v="$88.44"/>
    <x v="4"/>
    <x v="35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s v="$64.03"/>
    <x v="4"/>
    <x v="35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s v="$60.15"/>
    <x v="4"/>
    <x v="35"/>
    <x v="2546"/>
    <d v="2013-10-05T05:00:00"/>
    <x v="1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s v="$49.19"/>
    <x v="4"/>
    <x v="35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s v="$165.16"/>
    <x v="4"/>
    <x v="35"/>
    <x v="2548"/>
    <d v="2016-09-30T04:27:00"/>
    <x v="2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s v="$43.62"/>
    <x v="4"/>
    <x v="35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s v="$43.7"/>
    <x v="4"/>
    <x v="35"/>
    <x v="2550"/>
    <d v="2015-10-08T03:59:00"/>
    <x v="39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s v="$67.42"/>
    <x v="4"/>
    <x v="35"/>
    <x v="2551"/>
    <d v="2012-03-21T20:48:00"/>
    <x v="41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s v="$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s v="$38.88"/>
    <x v="4"/>
    <x v="35"/>
    <x v="2553"/>
    <d v="2012-09-21T04:46:47"/>
    <x v="12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s v="$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s v="$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s v="$23.12"/>
    <x v="4"/>
    <x v="35"/>
    <x v="2556"/>
    <d v="2012-12-24T23:47:37"/>
    <x v="11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s v="$29.61"/>
    <x v="4"/>
    <x v="35"/>
    <x v="2557"/>
    <d v="2014-05-15T17:53:06"/>
    <x v="1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s v="$75.61"/>
    <x v="4"/>
    <x v="35"/>
    <x v="2558"/>
    <d v="2015-05-01T13:59:00"/>
    <x v="22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s v="$35.6"/>
    <x v="4"/>
    <x v="35"/>
    <x v="2559"/>
    <d v="2011-11-15T19:37:00"/>
    <x v="1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s v="$143"/>
    <x v="4"/>
    <x v="35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s v="$25"/>
    <x v="7"/>
    <x v="19"/>
    <x v="2562"/>
    <d v="2016-10-11T12:35:39"/>
    <x v="1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12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s v="$100"/>
    <x v="7"/>
    <x v="19"/>
    <x v="2565"/>
    <d v="2016-05-09T20:50:00"/>
    <x v="5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s v="$60"/>
    <x v="7"/>
    <x v="19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s v="$50"/>
    <x v="7"/>
    <x v="19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s v="$72.5"/>
    <x v="7"/>
    <x v="19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s v="$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s v="$62.5"/>
    <x v="7"/>
    <x v="19"/>
    <x v="2571"/>
    <d v="2016-05-19T08:12:01"/>
    <x v="12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11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1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11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4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s v="$23.08"/>
    <x v="7"/>
    <x v="19"/>
    <x v="2579"/>
    <d v="2014-09-15T19:55:03"/>
    <x v="12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s v="$25.5"/>
    <x v="7"/>
    <x v="19"/>
    <x v="2580"/>
    <d v="2015-05-16T03:00:00"/>
    <x v="1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s v="$48.18"/>
    <x v="7"/>
    <x v="19"/>
    <x v="2581"/>
    <d v="2015-11-16T16:04:58"/>
    <x v="1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s v="$1"/>
    <x v="7"/>
    <x v="19"/>
    <x v="2582"/>
    <d v="2016-10-29T23:43:54"/>
    <x v="1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s v="$1"/>
    <x v="7"/>
    <x v="19"/>
    <x v="2583"/>
    <d v="2015-03-16T17:28:00"/>
    <x v="12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s v="$50"/>
    <x v="7"/>
    <x v="19"/>
    <x v="2585"/>
    <d v="2014-07-05T23:07:12"/>
    <x v="1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s v="$5"/>
    <x v="7"/>
    <x v="19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s v="$202.83"/>
    <x v="7"/>
    <x v="19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s v="$29.13"/>
    <x v="7"/>
    <x v="19"/>
    <x v="2588"/>
    <d v="2015-03-31T13:14:00"/>
    <x v="61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s v="$5"/>
    <x v="7"/>
    <x v="19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5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s v="$13"/>
    <x v="7"/>
    <x v="19"/>
    <x v="2591"/>
    <d v="2016-03-13T20:45:24"/>
    <x v="1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s v="$50"/>
    <x v="7"/>
    <x v="19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s v="$1"/>
    <x v="7"/>
    <x v="19"/>
    <x v="2594"/>
    <d v="2014-08-07T23:13:48"/>
    <x v="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s v="$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s v="$305.78"/>
    <x v="7"/>
    <x v="19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s v="$12.14"/>
    <x v="7"/>
    <x v="19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s v="$83.57"/>
    <x v="7"/>
    <x v="19"/>
    <x v="2598"/>
    <d v="2015-09-23T20:10:01"/>
    <x v="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s v="$18"/>
    <x v="7"/>
    <x v="19"/>
    <x v="2599"/>
    <d v="2014-08-03T18:05:47"/>
    <x v="11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s v="$115.53"/>
    <x v="7"/>
    <x v="19"/>
    <x v="2600"/>
    <d v="2016-03-25T20:36:40"/>
    <x v="12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s v="$21.9"/>
    <x v="2"/>
    <x v="36"/>
    <x v="2601"/>
    <d v="2012-09-13T03:59:00"/>
    <x v="2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s v="$80.02"/>
    <x v="2"/>
    <x v="36"/>
    <x v="2602"/>
    <d v="2014-11-12T21:20:00"/>
    <x v="4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s v="$35.52"/>
    <x v="2"/>
    <x v="36"/>
    <x v="2603"/>
    <d v="2013-12-23T21:54:14"/>
    <x v="2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s v="$64.93"/>
    <x v="2"/>
    <x v="36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s v="$60.97"/>
    <x v="2"/>
    <x v="36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s v="$31.44"/>
    <x v="2"/>
    <x v="36"/>
    <x v="2606"/>
    <d v="2014-04-29T17:06:22"/>
    <x v="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s v="$81.95"/>
    <x v="2"/>
    <x v="36"/>
    <x v="2607"/>
    <d v="2015-08-12T02:00:00"/>
    <x v="4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s v="$58.93"/>
    <x v="2"/>
    <x v="36"/>
    <x v="2608"/>
    <d v="2017-03-15T00:00:00"/>
    <x v="43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s v="$157.29"/>
    <x v="2"/>
    <x v="36"/>
    <x v="2609"/>
    <d v="2012-07-15T05:42:31"/>
    <x v="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s v="$55.76"/>
    <x v="2"/>
    <x v="36"/>
    <x v="2610"/>
    <d v="2016-08-22T06:59:00"/>
    <x v="19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s v="$83.8"/>
    <x v="2"/>
    <x v="36"/>
    <x v="2611"/>
    <d v="2017-01-02T22:59:00"/>
    <x v="35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s v="$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s v="$270.57"/>
    <x v="2"/>
    <x v="36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s v="$107.1"/>
    <x v="2"/>
    <x v="36"/>
    <x v="2614"/>
    <d v="2014-04-30T05:00:00"/>
    <x v="3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s v="$47.18"/>
    <x v="2"/>
    <x v="36"/>
    <x v="2615"/>
    <d v="2016-04-30T12:00:00"/>
    <x v="4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s v="$120.31"/>
    <x v="2"/>
    <x v="36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s v="$27.6"/>
    <x v="2"/>
    <x v="36"/>
    <x v="2617"/>
    <d v="2014-10-20T20:59:11"/>
    <x v="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s v="$205.3"/>
    <x v="2"/>
    <x v="36"/>
    <x v="2618"/>
    <d v="2015-12-01T20:01:01"/>
    <x v="12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s v="$35.55"/>
    <x v="2"/>
    <x v="36"/>
    <x v="2619"/>
    <d v="2015-10-23T11:00:00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s v="$74.64"/>
    <x v="2"/>
    <x v="36"/>
    <x v="2620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s v="$47.06"/>
    <x v="2"/>
    <x v="36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s v="$26.59"/>
    <x v="2"/>
    <x v="36"/>
    <x v="2622"/>
    <d v="2016-12-30T17:50:16"/>
    <x v="11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s v="$36.77"/>
    <x v="2"/>
    <x v="36"/>
    <x v="2623"/>
    <d v="2016-12-02T06:09:26"/>
    <x v="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s v="$31.82"/>
    <x v="2"/>
    <x v="36"/>
    <x v="2624"/>
    <d v="2012-09-13T10:07:02"/>
    <x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s v="$27.58"/>
    <x v="2"/>
    <x v="36"/>
    <x v="2625"/>
    <d v="2016-11-09T20:26:48"/>
    <x v="25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s v="$56"/>
    <x v="2"/>
    <x v="36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s v="$21.56"/>
    <x v="2"/>
    <x v="36"/>
    <x v="2627"/>
    <d v="2015-11-26T20:54:21"/>
    <x v="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s v="$44.1"/>
    <x v="2"/>
    <x v="36"/>
    <x v="2628"/>
    <d v="2014-11-30T23:11:07"/>
    <x v="18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s v="$63.87"/>
    <x v="2"/>
    <x v="36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s v="$38.99"/>
    <x v="2"/>
    <x v="36"/>
    <x v="2630"/>
    <d v="2016-06-30T10:00:00"/>
    <x v="14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s v="$80.19"/>
    <x v="2"/>
    <x v="36"/>
    <x v="2631"/>
    <d v="2015-08-30T04:03:47"/>
    <x v="33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s v="$34.9"/>
    <x v="2"/>
    <x v="36"/>
    <x v="2632"/>
    <d v="2016-05-29T01:28:59"/>
    <x v="25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s v="$89.1"/>
    <x v="2"/>
    <x v="36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s v="$39.44"/>
    <x v="2"/>
    <x v="36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s v="$136.9"/>
    <x v="2"/>
    <x v="36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s v="$37.46"/>
    <x v="2"/>
    <x v="36"/>
    <x v="2636"/>
    <d v="2016-10-16T01:00:00"/>
    <x v="24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s v="$31.96"/>
    <x v="2"/>
    <x v="36"/>
    <x v="2637"/>
    <d v="2016-10-12T13:11:15"/>
    <x v="3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s v="$25.21"/>
    <x v="2"/>
    <x v="36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s v="$10.04"/>
    <x v="2"/>
    <x v="36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s v="$45.94"/>
    <x v="2"/>
    <x v="36"/>
    <x v="2640"/>
    <d v="2015-06-08T03:51:14"/>
    <x v="12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s v="$15"/>
    <x v="2"/>
    <x v="36"/>
    <x v="2641"/>
    <d v="2014-09-15T20:09:00"/>
    <x v="42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s v="$223.58"/>
    <x v="2"/>
    <x v="36"/>
    <x v="2643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s v="$39.48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s v="$91.3"/>
    <x v="2"/>
    <x v="36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s v="$78.67"/>
    <x v="2"/>
    <x v="36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s v="$12"/>
    <x v="2"/>
    <x v="36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s v="$17.67"/>
    <x v="2"/>
    <x v="36"/>
    <x v="2648"/>
    <d v="2016-03-09T17:09:20"/>
    <x v="1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s v="$41.33"/>
    <x v="2"/>
    <x v="36"/>
    <x v="2649"/>
    <d v="2016-02-01T23:55:41"/>
    <x v="1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s v="$71.6"/>
    <x v="2"/>
    <x v="36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s v="$307.82"/>
    <x v="2"/>
    <x v="36"/>
    <x v="2651"/>
    <d v="2015-12-17T19:20:09"/>
    <x v="33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s v="$80.45"/>
    <x v="2"/>
    <x v="36"/>
    <x v="2652"/>
    <d v="2014-12-10T03:48:45"/>
    <x v="1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s v="$83.94"/>
    <x v="2"/>
    <x v="36"/>
    <x v="2653"/>
    <d v="2014-06-13T04:00:00"/>
    <x v="22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s v="$8.5"/>
    <x v="2"/>
    <x v="36"/>
    <x v="2654"/>
    <d v="2015-04-21T13:25:26"/>
    <x v="12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s v="$73.37"/>
    <x v="2"/>
    <x v="36"/>
    <x v="2655"/>
    <d v="2016-02-09T20:00:00"/>
    <x v="33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s v="$112.86"/>
    <x v="2"/>
    <x v="36"/>
    <x v="2656"/>
    <d v="2017-03-12T19:00:00"/>
    <x v="19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s v="$95.28"/>
    <x v="2"/>
    <x v="36"/>
    <x v="2657"/>
    <d v="2016-08-03T01:30:00"/>
    <x v="15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s v="$22.75"/>
    <x v="2"/>
    <x v="36"/>
    <x v="2658"/>
    <d v="2016-07-30T21:13:14"/>
    <x v="1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s v="$133.3"/>
    <x v="2"/>
    <x v="36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s v="$3.8"/>
    <x v="2"/>
    <x v="36"/>
    <x v="2660"/>
    <d v="2015-11-24T18:06:58"/>
    <x v="12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s v="$85.75"/>
    <x v="2"/>
    <x v="37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s v="$267"/>
    <x v="2"/>
    <x v="37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s v="$373.56"/>
    <x v="2"/>
    <x v="37"/>
    <x v="2663"/>
    <d v="2015-09-04T15:00:00"/>
    <x v="41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s v="$174.04"/>
    <x v="2"/>
    <x v="37"/>
    <x v="2664"/>
    <d v="2015-12-09T06:59:00"/>
    <x v="3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s v="$93.7"/>
    <x v="2"/>
    <x v="37"/>
    <x v="2665"/>
    <d v="2015-05-04T21:29:34"/>
    <x v="1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s v="$77.33"/>
    <x v="2"/>
    <x v="37"/>
    <x v="2666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s v="$92.22"/>
    <x v="2"/>
    <x v="37"/>
    <x v="2667"/>
    <d v="2016-02-10T22:13:36"/>
    <x v="1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s v="$60.96"/>
    <x v="2"/>
    <x v="37"/>
    <x v="2668"/>
    <d v="2015-11-09T14:32:00"/>
    <x v="16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s v="$91"/>
    <x v="2"/>
    <x v="37"/>
    <x v="2669"/>
    <d v="2016-01-10T00:51:36"/>
    <x v="1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s v="$41.58"/>
    <x v="2"/>
    <x v="37"/>
    <x v="2670"/>
    <d v="2014-07-29T00:29:40"/>
    <x v="3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s v="$33.76"/>
    <x v="2"/>
    <x v="37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s v="$70.62"/>
    <x v="2"/>
    <x v="37"/>
    <x v="2672"/>
    <d v="2015-12-28T06:00:00"/>
    <x v="21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s v="$167.15"/>
    <x v="2"/>
    <x v="37"/>
    <x v="2673"/>
    <d v="2014-10-29T22:45:00"/>
    <x v="41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s v="$128.62"/>
    <x v="2"/>
    <x v="37"/>
    <x v="2674"/>
    <d v="2016-07-05T04:59:00"/>
    <x v="1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s v="$65.41"/>
    <x v="2"/>
    <x v="37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s v="$117.56"/>
    <x v="2"/>
    <x v="37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s v="$126.48"/>
    <x v="2"/>
    <x v="37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s v="$550"/>
    <x v="2"/>
    <x v="37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s v="$44"/>
    <x v="2"/>
    <x v="37"/>
    <x v="2679"/>
    <d v="2015-02-28T00:01:34"/>
    <x v="1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s v="$69"/>
    <x v="2"/>
    <x v="37"/>
    <x v="2680"/>
    <d v="2016-04-06T04:04:51"/>
    <x v="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s v="$27.5"/>
    <x v="7"/>
    <x v="19"/>
    <x v="2681"/>
    <d v="2014-07-10T21:29:10"/>
    <x v="2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s v="$84.9"/>
    <x v="7"/>
    <x v="19"/>
    <x v="2682"/>
    <d v="2014-11-22T05:59:00"/>
    <x v="22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s v="$12"/>
    <x v="7"/>
    <x v="19"/>
    <x v="2683"/>
    <d v="2015-03-01T18:07:20"/>
    <x v="1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s v="$200"/>
    <x v="7"/>
    <x v="19"/>
    <x v="2684"/>
    <d v="2014-08-09T21:57:05"/>
    <x v="4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s v="$10"/>
    <x v="7"/>
    <x v="19"/>
    <x v="2685"/>
    <d v="2015-04-27T15:42:10"/>
    <x v="12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18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1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s v="$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s v="$1"/>
    <x v="7"/>
    <x v="19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s v="$72.76"/>
    <x v="7"/>
    <x v="19"/>
    <x v="2690"/>
    <d v="2015-06-03T02:31:16"/>
    <x v="11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s v="$17.5"/>
    <x v="7"/>
    <x v="19"/>
    <x v="2691"/>
    <d v="2015-05-10T17:22:37"/>
    <x v="1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s v="$25"/>
    <x v="7"/>
    <x v="19"/>
    <x v="2692"/>
    <d v="2015-03-25T07:01:00"/>
    <x v="1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s v="$13.33"/>
    <x v="7"/>
    <x v="19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s v="$1"/>
    <x v="7"/>
    <x v="19"/>
    <x v="2694"/>
    <d v="2014-09-26T03:22:19"/>
    <x v="1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s v="$23.67"/>
    <x v="7"/>
    <x v="19"/>
    <x v="2695"/>
    <d v="2015-04-14T03:21:58"/>
    <x v="12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s v="$89.21"/>
    <x v="7"/>
    <x v="19"/>
    <x v="2696"/>
    <d v="2014-12-25T20:16:00"/>
    <x v="35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s v="$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s v="$13.01"/>
    <x v="7"/>
    <x v="19"/>
    <x v="2698"/>
    <d v="2014-06-27T21:33:28"/>
    <x v="1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1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s v="$17.5"/>
    <x v="7"/>
    <x v="19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s v="$34.1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s v="$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s v="$922.22"/>
    <x v="1"/>
    <x v="38"/>
    <x v="2703"/>
    <d v="2017-03-22T15:33:50"/>
    <x v="12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s v="$163.57"/>
    <x v="1"/>
    <x v="38"/>
    <x v="2704"/>
    <d v="2017-04-05T19:41:54"/>
    <x v="4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s v="$217.38"/>
    <x v="1"/>
    <x v="38"/>
    <x v="2705"/>
    <d v="2017-03-24T20:59:18"/>
    <x v="1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s v="$149.44"/>
    <x v="1"/>
    <x v="38"/>
    <x v="2706"/>
    <d v="2014-10-16T06:59:00"/>
    <x v="41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s v="$71.24"/>
    <x v="1"/>
    <x v="38"/>
    <x v="2707"/>
    <d v="2013-05-27T06:59:00"/>
    <x v="1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s v="$44.46"/>
    <x v="1"/>
    <x v="38"/>
    <x v="2708"/>
    <d v="2016-07-21T16:45:26"/>
    <x v="1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s v="$164.94"/>
    <x v="1"/>
    <x v="38"/>
    <x v="2709"/>
    <d v="2016-10-04T03:59:00"/>
    <x v="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s v="$84.87"/>
    <x v="1"/>
    <x v="38"/>
    <x v="2710"/>
    <d v="2014-08-09T02:00:00"/>
    <x v="22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s v="$53.95"/>
    <x v="1"/>
    <x v="38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s v="$50.53"/>
    <x v="1"/>
    <x v="38"/>
    <x v="2712"/>
    <d v="2013-07-13T18:00:00"/>
    <x v="46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s v="$108"/>
    <x v="1"/>
    <x v="38"/>
    <x v="2713"/>
    <d v="2015-12-24T15:41:24"/>
    <x v="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s v="$95.37"/>
    <x v="1"/>
    <x v="38"/>
    <x v="2714"/>
    <d v="2016-10-14T23:00:00"/>
    <x v="33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s v="$57.63"/>
    <x v="1"/>
    <x v="38"/>
    <x v="2715"/>
    <d v="2016-02-21T09:33:48"/>
    <x v="3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s v="$64.16"/>
    <x v="1"/>
    <x v="38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s v="$92.39"/>
    <x v="1"/>
    <x v="38"/>
    <x v="2717"/>
    <d v="2014-12-06T22:57:29"/>
    <x v="11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s v="$125.98"/>
    <x v="1"/>
    <x v="38"/>
    <x v="2718"/>
    <d v="2016-05-03T23:00:00"/>
    <x v="33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s v="$94.64"/>
    <x v="1"/>
    <x v="38"/>
    <x v="2719"/>
    <d v="2016-04-17T23:44:54"/>
    <x v="1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s v="$170.7"/>
    <x v="1"/>
    <x v="38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s v="$40.76"/>
    <x v="2"/>
    <x v="30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s v="$68.25"/>
    <x v="2"/>
    <x v="30"/>
    <x v="2722"/>
    <d v="2017-01-29T20:34:13"/>
    <x v="1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s v="$95.49"/>
    <x v="2"/>
    <x v="30"/>
    <x v="2723"/>
    <d v="2014-12-31T21:08:08"/>
    <x v="12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s v="$7.19"/>
    <x v="2"/>
    <x v="30"/>
    <x v="2724"/>
    <d v="2015-08-15T07:50:59"/>
    <x v="22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s v="$511.65"/>
    <x v="2"/>
    <x v="30"/>
    <x v="2725"/>
    <d v="2017-03-01T17:52:15"/>
    <x v="38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s v="$261.75"/>
    <x v="2"/>
    <x v="30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s v="$69.76"/>
    <x v="2"/>
    <x v="30"/>
    <x v="2727"/>
    <d v="2015-08-07T16:14:23"/>
    <x v="25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s v="$77.23"/>
    <x v="2"/>
    <x v="30"/>
    <x v="2728"/>
    <d v="2015-12-30T14:23:54"/>
    <x v="6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s v="$340.57"/>
    <x v="2"/>
    <x v="30"/>
    <x v="2729"/>
    <d v="2015-05-01T05:46:37"/>
    <x v="1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s v="$67.42"/>
    <x v="2"/>
    <x v="30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s v="$845.7"/>
    <x v="2"/>
    <x v="30"/>
    <x v="2731"/>
    <d v="2014-10-18T04:00:00"/>
    <x v="4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s v="$97.19"/>
    <x v="2"/>
    <x v="30"/>
    <x v="2732"/>
    <d v="2013-05-28T00:00:00"/>
    <x v="2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s v="$451.84"/>
    <x v="2"/>
    <x v="30"/>
    <x v="2733"/>
    <d v="2015-04-10T05:32:54"/>
    <x v="1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s v="$138.67"/>
    <x v="2"/>
    <x v="30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s v="$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s v="$169.52"/>
    <x v="2"/>
    <x v="30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s v="$161.88"/>
    <x v="2"/>
    <x v="30"/>
    <x v="2737"/>
    <d v="2014-01-15T19:00:00"/>
    <x v="4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s v="$493.13"/>
    <x v="2"/>
    <x v="30"/>
    <x v="2738"/>
    <d v="2016-11-06T03:26:44"/>
    <x v="1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s v="$22.12"/>
    <x v="2"/>
    <x v="30"/>
    <x v="2739"/>
    <d v="2014-05-05T21:18:37"/>
    <x v="11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s v="$18.24"/>
    <x v="2"/>
    <x v="30"/>
    <x v="2740"/>
    <d v="2015-03-11T23:45:52"/>
    <x v="1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s v="$8.75"/>
    <x v="3"/>
    <x v="39"/>
    <x v="2741"/>
    <d v="2014-10-20T02:07:00"/>
    <x v="18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s v="$40.61"/>
    <x v="3"/>
    <x v="39"/>
    <x v="2742"/>
    <d v="2012-05-15T17:16:27"/>
    <x v="20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s v="$37.95"/>
    <x v="3"/>
    <x v="39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s v="$35.73"/>
    <x v="3"/>
    <x v="39"/>
    <x v="2745"/>
    <d v="2012-07-14T23:42:48"/>
    <x v="12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s v="$42.16"/>
    <x v="3"/>
    <x v="39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s v="$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s v="$13.25"/>
    <x v="3"/>
    <x v="39"/>
    <x v="2748"/>
    <d v="2016-09-02T17:03:22"/>
    <x v="1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s v="$55"/>
    <x v="3"/>
    <x v="39"/>
    <x v="2749"/>
    <d v="2015-04-04T18:10:37"/>
    <x v="1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6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1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s v="$39.29"/>
    <x v="3"/>
    <x v="39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s v="$47.5"/>
    <x v="3"/>
    <x v="39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s v="$17.33"/>
    <x v="3"/>
    <x v="39"/>
    <x v="2755"/>
    <d v="2015-04-08T18:58:47"/>
    <x v="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s v="$31.76"/>
    <x v="3"/>
    <x v="39"/>
    <x v="2756"/>
    <d v="2014-01-11T21:36:41"/>
    <x v="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s v="$5"/>
    <x v="3"/>
    <x v="39"/>
    <x v="2757"/>
    <d v="2016-08-06T15:45:32"/>
    <x v="1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s v="$39"/>
    <x v="3"/>
    <x v="39"/>
    <x v="2758"/>
    <d v="2016-10-10T10:36:23"/>
    <x v="2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s v="$52.5"/>
    <x v="3"/>
    <x v="39"/>
    <x v="2759"/>
    <d v="2016-07-16T08:47:46"/>
    <x v="4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1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s v="$9"/>
    <x v="3"/>
    <x v="39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s v="$25"/>
    <x v="3"/>
    <x v="39"/>
    <x v="2762"/>
    <d v="2012-03-18T23:53:15"/>
    <x v="12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s v="$30"/>
    <x v="3"/>
    <x v="39"/>
    <x v="2763"/>
    <d v="2013-05-24T13:54:44"/>
    <x v="11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s v="$11.25"/>
    <x v="3"/>
    <x v="39"/>
    <x v="2764"/>
    <d v="2012-05-30T19:00:00"/>
    <x v="41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3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s v="$25"/>
    <x v="3"/>
    <x v="39"/>
    <x v="2766"/>
    <d v="2011-08-11T16:01:58"/>
    <x v="1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s v="$11.33"/>
    <x v="3"/>
    <x v="39"/>
    <x v="2767"/>
    <d v="2015-08-16T23:00:50"/>
    <x v="12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s v="$29.47"/>
    <x v="3"/>
    <x v="39"/>
    <x v="2768"/>
    <d v="2012-03-29T13:45:23"/>
    <x v="1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s v="$1"/>
    <x v="3"/>
    <x v="39"/>
    <x v="2769"/>
    <d v="2014-06-05T19:49:50"/>
    <x v="38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s v="$63.1"/>
    <x v="3"/>
    <x v="39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13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s v="$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s v="$43.85"/>
    <x v="3"/>
    <x v="39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s v="$75"/>
    <x v="3"/>
    <x v="39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s v="$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s v="$10"/>
    <x v="3"/>
    <x v="39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s v="$93.67"/>
    <x v="3"/>
    <x v="39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s v="$53"/>
    <x v="3"/>
    <x v="39"/>
    <x v="2779"/>
    <d v="2015-11-22T15:03:41"/>
    <x v="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s v="$47"/>
    <x v="1"/>
    <x v="6"/>
    <x v="2781"/>
    <d v="2015-02-12T07:00:00"/>
    <x v="33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s v="$66.67"/>
    <x v="1"/>
    <x v="6"/>
    <x v="2782"/>
    <d v="2015-02-17T04:59:00"/>
    <x v="25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s v="$18.77"/>
    <x v="1"/>
    <x v="6"/>
    <x v="2783"/>
    <d v="2015-04-23T12:50:46"/>
    <x v="2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s v="$66.11"/>
    <x v="1"/>
    <x v="6"/>
    <x v="2784"/>
    <d v="2014-10-29T18:54:03"/>
    <x v="2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s v="$36.86"/>
    <x v="1"/>
    <x v="6"/>
    <x v="2785"/>
    <d v="2016-08-05T21:00:00"/>
    <x v="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s v="$39.81"/>
    <x v="1"/>
    <x v="6"/>
    <x v="2786"/>
    <d v="2014-07-09T13:39:40"/>
    <x v="2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s v="$31.5"/>
    <x v="1"/>
    <x v="6"/>
    <x v="2787"/>
    <d v="2014-07-18T04:45:52"/>
    <x v="1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s v="$102.5"/>
    <x v="1"/>
    <x v="6"/>
    <x v="2788"/>
    <d v="2016-07-29T16:50:43"/>
    <x v="1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s v="$126.46"/>
    <x v="1"/>
    <x v="6"/>
    <x v="2789"/>
    <d v="2015-03-12T04:00:00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s v="$47.88"/>
    <x v="1"/>
    <x v="6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s v="$73.21"/>
    <x v="1"/>
    <x v="6"/>
    <x v="2791"/>
    <d v="2016-09-09T04:00:00"/>
    <x v="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s v="$89.67"/>
    <x v="1"/>
    <x v="6"/>
    <x v="2792"/>
    <d v="2015-08-12T05:32:39"/>
    <x v="1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s v="$151.46"/>
    <x v="1"/>
    <x v="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s v="$25"/>
    <x v="1"/>
    <x v="6"/>
    <x v="2794"/>
    <d v="2016-03-03T19:00:00"/>
    <x v="3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s v="$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s v="$44"/>
    <x v="1"/>
    <x v="6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s v="$87.36"/>
    <x v="1"/>
    <x v="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s v="$36.47"/>
    <x v="1"/>
    <x v="6"/>
    <x v="2798"/>
    <d v="2015-07-31T16:00:00"/>
    <x v="13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s v="$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s v="$42.9"/>
    <x v="1"/>
    <x v="6"/>
    <x v="2800"/>
    <d v="2015-01-04T13:16:06"/>
    <x v="12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s v="$51.23"/>
    <x v="1"/>
    <x v="6"/>
    <x v="2801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s v="$33.94"/>
    <x v="1"/>
    <x v="6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s v="$90.74"/>
    <x v="1"/>
    <x v="6"/>
    <x v="2803"/>
    <d v="2015-07-16T00:00:00"/>
    <x v="4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s v="$50"/>
    <x v="1"/>
    <x v="6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s v="$24.44"/>
    <x v="1"/>
    <x v="6"/>
    <x v="2805"/>
    <d v="2015-08-22T12:07:53"/>
    <x v="2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s v="$44.25"/>
    <x v="1"/>
    <x v="6"/>
    <x v="2806"/>
    <d v="2015-08-05T11:00:00"/>
    <x v="8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s v="$67.74"/>
    <x v="1"/>
    <x v="6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s v="$65.38"/>
    <x v="1"/>
    <x v="6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s v="$121.9"/>
    <x v="1"/>
    <x v="6"/>
    <x v="2809"/>
    <d v="2016-03-30T14:39:00"/>
    <x v="3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s v="$47.46"/>
    <x v="1"/>
    <x v="6"/>
    <x v="2810"/>
    <d v="2014-06-01T03:59:00"/>
    <x v="22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s v="$92.84"/>
    <x v="1"/>
    <x v="6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s v="$68.25"/>
    <x v="1"/>
    <x v="6"/>
    <x v="2812"/>
    <d v="2015-04-06T04:00:00"/>
    <x v="11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s v="$37.21"/>
    <x v="1"/>
    <x v="6"/>
    <x v="2813"/>
    <d v="2016-12-14T17:49:21"/>
    <x v="25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s v="$25.25"/>
    <x v="1"/>
    <x v="6"/>
    <x v="2814"/>
    <d v="2015-05-09T09:35:15"/>
    <x v="1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s v="$43.21"/>
    <x v="1"/>
    <x v="6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s v="$25.13"/>
    <x v="1"/>
    <x v="6"/>
    <x v="2816"/>
    <d v="2015-08-02T16:00:00"/>
    <x v="1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s v="$23.64"/>
    <x v="1"/>
    <x v="6"/>
    <x v="2817"/>
    <d v="2015-02-28T15:14:22"/>
    <x v="4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s v="$103.95"/>
    <x v="1"/>
    <x v="6"/>
    <x v="2818"/>
    <d v="2015-09-23T14:21:26"/>
    <x v="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s v="$50.38"/>
    <x v="1"/>
    <x v="6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s v="$13.6"/>
    <x v="1"/>
    <x v="6"/>
    <x v="2820"/>
    <d v="2016-02-26T00:00:00"/>
    <x v="17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s v="$28.57"/>
    <x v="1"/>
    <x v="6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s v="$63.83"/>
    <x v="1"/>
    <x v="6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s v="$8.86"/>
    <x v="1"/>
    <x v="6"/>
    <x v="2823"/>
    <d v="2015-03-31T22:59:00"/>
    <x v="33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s v="$50.67"/>
    <x v="1"/>
    <x v="6"/>
    <x v="2824"/>
    <d v="2015-06-13T01:43:00"/>
    <x v="22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s v="$60.78"/>
    <x v="1"/>
    <x v="6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s v="$113.42"/>
    <x v="1"/>
    <x v="6"/>
    <x v="2826"/>
    <d v="2015-07-10T07:00:00"/>
    <x v="17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s v="$104.57"/>
    <x v="1"/>
    <x v="6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s v="$98.31"/>
    <x v="1"/>
    <x v="6"/>
    <x v="2828"/>
    <d v="2015-10-02T23:00:00"/>
    <x v="9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s v="$35.04"/>
    <x v="1"/>
    <x v="6"/>
    <x v="2829"/>
    <d v="2016-06-02T10:25:18"/>
    <x v="33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s v="$272.73"/>
    <x v="1"/>
    <x v="6"/>
    <x v="2830"/>
    <d v="2014-05-12T03:59:00"/>
    <x v="65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s v="$63.85"/>
    <x v="1"/>
    <x v="6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s v="$30.19"/>
    <x v="1"/>
    <x v="6"/>
    <x v="2832"/>
    <d v="2014-11-23T22:00:00"/>
    <x v="3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s v="$83.51"/>
    <x v="1"/>
    <x v="6"/>
    <x v="2833"/>
    <d v="2015-10-11T02:00:00"/>
    <x v="18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s v="$64.76"/>
    <x v="1"/>
    <x v="6"/>
    <x v="2834"/>
    <d v="2015-01-30T23:02:10"/>
    <x v="13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s v="$20.12"/>
    <x v="1"/>
    <x v="6"/>
    <x v="2835"/>
    <d v="2015-12-05T00:00:00"/>
    <x v="4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s v="$44.09"/>
    <x v="1"/>
    <x v="6"/>
    <x v="2836"/>
    <d v="2017-02-18T04:59:00"/>
    <x v="5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s v="$40.48"/>
    <x v="1"/>
    <x v="6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s v="$44.54"/>
    <x v="1"/>
    <x v="6"/>
    <x v="2838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s v="$125.81"/>
    <x v="1"/>
    <x v="6"/>
    <x v="2839"/>
    <d v="2014-08-25T04:59:00"/>
    <x v="2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s v="$19.7"/>
    <x v="1"/>
    <x v="6"/>
    <x v="2840"/>
    <d v="2015-03-18T17:00:00"/>
    <x v="24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s v="$10"/>
    <x v="1"/>
    <x v="6"/>
    <x v="2841"/>
    <d v="2015-12-13T18:44:57"/>
    <x v="12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14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s v="$30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s v="$60.67"/>
    <x v="1"/>
    <x v="6"/>
    <x v="2845"/>
    <d v="2015-06-08T00:23:53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11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s v="$23.33"/>
    <x v="1"/>
    <x v="6"/>
    <x v="2848"/>
    <d v="2015-05-29T15:34:19"/>
    <x v="1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s v="$5"/>
    <x v="1"/>
    <x v="6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s v="$23.92"/>
    <x v="1"/>
    <x v="6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6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s v="$15.83"/>
    <x v="1"/>
    <x v="6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12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s v="$29.79"/>
    <x v="1"/>
    <x v="6"/>
    <x v="2854"/>
    <d v="2015-05-07T17:11:59"/>
    <x v="18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s v="$60"/>
    <x v="1"/>
    <x v="6"/>
    <x v="2855"/>
    <d v="2016-01-29T23:34:00"/>
    <x v="4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s v="$24.33"/>
    <x v="1"/>
    <x v="6"/>
    <x v="2856"/>
    <d v="2015-08-08T21:34:00"/>
    <x v="1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s v="$500"/>
    <x v="1"/>
    <x v="6"/>
    <x v="2857"/>
    <d v="2017-02-20T18:00:00"/>
    <x v="12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17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s v="$35"/>
    <x v="1"/>
    <x v="6"/>
    <x v="2859"/>
    <d v="2015-10-16T08:41:44"/>
    <x v="12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s v="$29.56"/>
    <x v="1"/>
    <x v="6"/>
    <x v="2860"/>
    <d v="2016-06-19T19:12:56"/>
    <x v="1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s v="$26.67"/>
    <x v="1"/>
    <x v="6"/>
    <x v="2861"/>
    <d v="2015-09-24T14:10:48"/>
    <x v="2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s v="$18.33"/>
    <x v="1"/>
    <x v="6"/>
    <x v="2862"/>
    <d v="2014-06-24T18:57:09"/>
    <x v="1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s v="$20"/>
    <x v="1"/>
    <x v="6"/>
    <x v="2863"/>
    <d v="2014-09-09T16:12:03"/>
    <x v="12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s v="$13.33"/>
    <x v="1"/>
    <x v="6"/>
    <x v="2864"/>
    <d v="2015-07-17T13:18:00"/>
    <x v="1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12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s v="$22.5"/>
    <x v="1"/>
    <x v="6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s v="$50.4"/>
    <x v="1"/>
    <x v="6"/>
    <x v="2867"/>
    <d v="2016-07-04T04:00:00"/>
    <x v="1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s v="$105.03"/>
    <x v="1"/>
    <x v="6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s v="$35.4"/>
    <x v="1"/>
    <x v="6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s v="$83.33"/>
    <x v="1"/>
    <x v="6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s v="$35.92"/>
    <x v="1"/>
    <x v="6"/>
    <x v="2871"/>
    <d v="2014-12-21T17:43:33"/>
    <x v="18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1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s v="$119.13"/>
    <x v="1"/>
    <x v="6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s v="$90.33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s v="$2.33"/>
    <x v="1"/>
    <x v="6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s v="$108.33"/>
    <x v="1"/>
    <x v="6"/>
    <x v="2877"/>
    <d v="2016-11-30T17:00:00"/>
    <x v="2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s v="$15.75"/>
    <x v="1"/>
    <x v="6"/>
    <x v="2878"/>
    <d v="2015-07-03T14:46:35"/>
    <x v="12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s v="$29"/>
    <x v="1"/>
    <x v="6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s v="$96.55"/>
    <x v="1"/>
    <x v="6"/>
    <x v="2880"/>
    <d v="2015-08-20T17:05:00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12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s v="$63"/>
    <x v="1"/>
    <x v="6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s v="$381.6"/>
    <x v="1"/>
    <x v="6"/>
    <x v="2883"/>
    <d v="2016-02-06T04:59:00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s v="$46.25"/>
    <x v="1"/>
    <x v="6"/>
    <x v="2884"/>
    <d v="2014-12-05T17:27:15"/>
    <x v="1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s v="$26"/>
    <x v="1"/>
    <x v="6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s v="$10"/>
    <x v="1"/>
    <x v="6"/>
    <x v="2886"/>
    <d v="2015-09-19T03:59:00"/>
    <x v="7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s v="$5"/>
    <x v="1"/>
    <x v="6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s v="$81.57"/>
    <x v="1"/>
    <x v="6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s v="$7"/>
    <x v="1"/>
    <x v="6"/>
    <x v="2890"/>
    <d v="2014-08-09T03:00:00"/>
    <x v="3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s v="$27.3"/>
    <x v="1"/>
    <x v="6"/>
    <x v="2891"/>
    <d v="2016-04-15T20:12:08"/>
    <x v="12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s v="$29.41"/>
    <x v="1"/>
    <x v="6"/>
    <x v="2892"/>
    <d v="2014-08-25T21:00:00"/>
    <x v="5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s v="$12.5"/>
    <x v="1"/>
    <x v="6"/>
    <x v="2893"/>
    <d v="2015-01-09T02:00:00"/>
    <x v="5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12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s v="$5.75"/>
    <x v="1"/>
    <x v="6"/>
    <x v="2895"/>
    <d v="2014-06-22T21:00:00"/>
    <x v="7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s v="$52.08"/>
    <x v="1"/>
    <x v="6"/>
    <x v="2896"/>
    <d v="2016-12-12T06:00:00"/>
    <x v="2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s v="$183.33"/>
    <x v="1"/>
    <x v="6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s v="$26.33"/>
    <x v="1"/>
    <x v="6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1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s v="$486.43"/>
    <x v="1"/>
    <x v="6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s v="$3"/>
    <x v="1"/>
    <x v="6"/>
    <x v="2901"/>
    <d v="2015-02-07T21:42:19"/>
    <x v="12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s v="$25"/>
    <x v="1"/>
    <x v="6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s v="$9.75"/>
    <x v="1"/>
    <x v="6"/>
    <x v="2903"/>
    <d v="2015-09-09T04:00:18"/>
    <x v="12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s v="$18.75"/>
    <x v="1"/>
    <x v="6"/>
    <x v="2904"/>
    <d v="2014-11-09T12:00:00"/>
    <x v="65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s v="$36.59"/>
    <x v="1"/>
    <x v="6"/>
    <x v="2905"/>
    <d v="2016-09-07T01:21:53"/>
    <x v="2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s v="$80.71"/>
    <x v="1"/>
    <x v="6"/>
    <x v="2906"/>
    <d v="2015-08-01T01:00:00"/>
    <x v="4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s v="$1"/>
    <x v="1"/>
    <x v="6"/>
    <x v="2907"/>
    <d v="2016-05-14T21:03:57"/>
    <x v="1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s v="$52.8"/>
    <x v="1"/>
    <x v="6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s v="$20"/>
    <x v="1"/>
    <x v="6"/>
    <x v="2909"/>
    <d v="2014-11-25T19:46:00"/>
    <x v="4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s v="$1"/>
    <x v="1"/>
    <x v="6"/>
    <x v="2910"/>
    <d v="2015-06-12T20:11:27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s v="$46.93"/>
    <x v="1"/>
    <x v="6"/>
    <x v="2911"/>
    <d v="2015-06-27T18:27:06"/>
    <x v="4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s v="$78.08"/>
    <x v="1"/>
    <x v="6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s v="$1"/>
    <x v="1"/>
    <x v="6"/>
    <x v="2913"/>
    <d v="2014-09-06T22:08:59"/>
    <x v="12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s v="$1"/>
    <x v="1"/>
    <x v="6"/>
    <x v="2914"/>
    <d v="2015-03-14T20:46:34"/>
    <x v="12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s v="$203.67"/>
    <x v="1"/>
    <x v="6"/>
    <x v="2915"/>
    <d v="2016-03-16T08:33:10"/>
    <x v="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s v="$20.71"/>
    <x v="1"/>
    <x v="6"/>
    <x v="2916"/>
    <d v="2014-05-19T11:26:29"/>
    <x v="2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s v="$48.56"/>
    <x v="1"/>
    <x v="6"/>
    <x v="2917"/>
    <d v="2015-09-16T05:37:27"/>
    <x v="1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s v="$68.1"/>
    <x v="1"/>
    <x v="6"/>
    <x v="2918"/>
    <d v="2015-10-29T15:06:47"/>
    <x v="33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s v="$8.5"/>
    <x v="1"/>
    <x v="6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s v="$51.62"/>
    <x v="1"/>
    <x v="6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s v="$43"/>
    <x v="1"/>
    <x v="40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s v="$83.33"/>
    <x v="1"/>
    <x v="40"/>
    <x v="2922"/>
    <d v="2015-05-18T20:58:47"/>
    <x v="11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s v="$30"/>
    <x v="1"/>
    <x v="40"/>
    <x v="2923"/>
    <d v="2015-01-24T03:00:00"/>
    <x v="13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s v="$175.51"/>
    <x v="1"/>
    <x v="40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s v="$231.66"/>
    <x v="1"/>
    <x v="40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s v="$75"/>
    <x v="1"/>
    <x v="40"/>
    <x v="2926"/>
    <d v="2015-02-23T18:22:59"/>
    <x v="2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s v="$112.14"/>
    <x v="1"/>
    <x v="40"/>
    <x v="2927"/>
    <d v="2014-07-15T05:00:00"/>
    <x v="41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s v="$41.67"/>
    <x v="1"/>
    <x v="40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s v="$255.17"/>
    <x v="1"/>
    <x v="40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s v="$162.77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s v="$88.33"/>
    <x v="1"/>
    <x v="40"/>
    <x v="2931"/>
    <d v="2014-09-15T06:08:00"/>
    <x v="2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s v="$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s v="$47.57"/>
    <x v="1"/>
    <x v="40"/>
    <x v="2933"/>
    <d v="2016-06-04T22:57:33"/>
    <x v="1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s v="$72.97"/>
    <x v="1"/>
    <x v="40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s v="$90.54"/>
    <x v="1"/>
    <x v="40"/>
    <x v="2935"/>
    <d v="2016-08-29T17:00:00"/>
    <x v="44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s v="$37.65"/>
    <x v="1"/>
    <x v="40"/>
    <x v="2936"/>
    <d v="2014-10-13T04:59:00"/>
    <x v="58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s v="$36.36"/>
    <x v="1"/>
    <x v="40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s v="$126.72"/>
    <x v="1"/>
    <x v="40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s v="$329.2"/>
    <x v="1"/>
    <x v="40"/>
    <x v="2939"/>
    <d v="2014-08-28T01:00:00"/>
    <x v="1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s v="$81.24"/>
    <x v="1"/>
    <x v="40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s v="$1"/>
    <x v="1"/>
    <x v="38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s v="$202.23"/>
    <x v="1"/>
    <x v="38"/>
    <x v="2942"/>
    <d v="2015-12-16T20:18:00"/>
    <x v="1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1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s v="$100"/>
    <x v="1"/>
    <x v="38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s v="$1"/>
    <x v="1"/>
    <x v="38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s v="$82.46"/>
    <x v="1"/>
    <x v="38"/>
    <x v="2947"/>
    <d v="2016-11-24T17:11:00"/>
    <x v="45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s v="$2.67"/>
    <x v="1"/>
    <x v="38"/>
    <x v="2948"/>
    <d v="2015-06-02T15:34:53"/>
    <x v="12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s v="$12.5"/>
    <x v="1"/>
    <x v="38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s v="$18.9"/>
    <x v="1"/>
    <x v="38"/>
    <x v="2951"/>
    <d v="2014-10-05T19:16:1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s v="$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s v="$201.67"/>
    <x v="1"/>
    <x v="38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1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s v="$65"/>
    <x v="1"/>
    <x v="38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s v="$66.1"/>
    <x v="1"/>
    <x v="38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s v="$93.33"/>
    <x v="1"/>
    <x v="38"/>
    <x v="2957"/>
    <d v="2015-03-27T23:16:12"/>
    <x v="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1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s v="$50.75"/>
    <x v="1"/>
    <x v="6"/>
    <x v="2961"/>
    <d v="2015-03-26T04:00:00"/>
    <x v="33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s v="$60.9"/>
    <x v="1"/>
    <x v="6"/>
    <x v="2962"/>
    <d v="2015-03-01T06:59:00"/>
    <x v="33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s v="$109.03"/>
    <x v="1"/>
    <x v="6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s v="$25.69"/>
    <x v="1"/>
    <x v="6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s v="$41.92"/>
    <x v="1"/>
    <x v="6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s v="$88.77"/>
    <x v="1"/>
    <x v="6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s v="$80.23"/>
    <x v="1"/>
    <x v="6"/>
    <x v="2967"/>
    <d v="2015-03-09T03:44:52"/>
    <x v="1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s v="$78.94"/>
    <x v="1"/>
    <x v="6"/>
    <x v="2968"/>
    <d v="2016-08-17T03:59:00"/>
    <x v="2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s v="$95.59"/>
    <x v="1"/>
    <x v="6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s v="$69.89"/>
    <x v="1"/>
    <x v="6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s v="$74.53"/>
    <x v="1"/>
    <x v="6"/>
    <x v="2971"/>
    <d v="2014-08-31T15:47:58"/>
    <x v="1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s v="$123.94"/>
    <x v="1"/>
    <x v="6"/>
    <x v="2972"/>
    <d v="2016-12-05T01:00:00"/>
    <x v="13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s v="$264.85"/>
    <x v="1"/>
    <x v="6"/>
    <x v="2973"/>
    <d v="2016-01-01T04:00:00"/>
    <x v="3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s v="$58.62"/>
    <x v="1"/>
    <x v="6"/>
    <x v="2974"/>
    <d v="2014-09-26T01:35:00"/>
    <x v="3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s v="$70.88"/>
    <x v="1"/>
    <x v="6"/>
    <x v="2975"/>
    <d v="2014-11-27T03:00:00"/>
    <x v="33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s v="$8.57"/>
    <x v="1"/>
    <x v="6"/>
    <x v="2976"/>
    <d v="2016-03-13T12:00:00"/>
    <x v="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s v="$113.57"/>
    <x v="1"/>
    <x v="6"/>
    <x v="2977"/>
    <d v="2015-03-23T02:14:00"/>
    <x v="5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s v="$60.69"/>
    <x v="1"/>
    <x v="6"/>
    <x v="2978"/>
    <d v="2014-10-20T05:59:00"/>
    <x v="2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s v="$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s v="$136.46"/>
    <x v="1"/>
    <x v="6"/>
    <x v="2980"/>
    <d v="2015-08-24T02:00:00"/>
    <x v="18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s v="$53.16"/>
    <x v="1"/>
    <x v="38"/>
    <x v="2981"/>
    <d v="2015-09-23T13:25:56"/>
    <x v="11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s v="$86.49"/>
    <x v="1"/>
    <x v="38"/>
    <x v="2982"/>
    <d v="2016-02-11T16:29:03"/>
    <x v="1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s v="$155.24"/>
    <x v="1"/>
    <x v="38"/>
    <x v="2983"/>
    <d v="2014-11-11T16:10:36"/>
    <x v="12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s v="$115.08"/>
    <x v="1"/>
    <x v="38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s v="$109.59"/>
    <x v="1"/>
    <x v="38"/>
    <x v="2985"/>
    <d v="2016-10-31T04:00:00"/>
    <x v="23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s v="$45.21"/>
    <x v="1"/>
    <x v="38"/>
    <x v="2986"/>
    <d v="2016-05-01T11:00:06"/>
    <x v="1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s v="$104.15"/>
    <x v="1"/>
    <x v="38"/>
    <x v="2987"/>
    <d v="2016-10-13T00:00:00"/>
    <x v="41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s v="$35.71"/>
    <x v="1"/>
    <x v="38"/>
    <x v="2988"/>
    <d v="2016-06-20T08:41:21"/>
    <x v="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s v="$97"/>
    <x v="1"/>
    <x v="38"/>
    <x v="2989"/>
    <d v="2015-12-21T04:59:00"/>
    <x v="24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s v="$370.37"/>
    <x v="1"/>
    <x v="38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s v="$94.41"/>
    <x v="1"/>
    <x v="38"/>
    <x v="2991"/>
    <d v="2017-01-27T20:05:30"/>
    <x v="24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s v="$48.98"/>
    <x v="1"/>
    <x v="38"/>
    <x v="2992"/>
    <d v="2016-10-09T18:25:10"/>
    <x v="1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s v="$45.59"/>
    <x v="1"/>
    <x v="38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s v="$23.28"/>
    <x v="1"/>
    <x v="3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s v="$63.23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s v="$153.52"/>
    <x v="1"/>
    <x v="38"/>
    <x v="2996"/>
    <d v="2015-05-26T21:54:00"/>
    <x v="1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s v="$90.2"/>
    <x v="1"/>
    <x v="38"/>
    <x v="2997"/>
    <d v="2017-02-27T04:59:00"/>
    <x v="4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s v="$118.97"/>
    <x v="1"/>
    <x v="38"/>
    <x v="2998"/>
    <d v="2014-06-16T04:25:00"/>
    <x v="33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s v="$80.25"/>
    <x v="1"/>
    <x v="38"/>
    <x v="2999"/>
    <d v="2017-03-01T02:00:00"/>
    <x v="2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s v="$62.5"/>
    <x v="1"/>
    <x v="38"/>
    <x v="3000"/>
    <d v="2017-01-31T18:00:00"/>
    <x v="2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s v="$131.38"/>
    <x v="1"/>
    <x v="38"/>
    <x v="3001"/>
    <d v="2016-07-13T21:29:42"/>
    <x v="1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s v="$73.03"/>
    <x v="1"/>
    <x v="38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s v="$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s v="$162.91"/>
    <x v="1"/>
    <x v="38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s v="$108.24"/>
    <x v="1"/>
    <x v="38"/>
    <x v="3005"/>
    <d v="2014-10-06T16:11:45"/>
    <x v="1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s v="$88.87"/>
    <x v="1"/>
    <x v="38"/>
    <x v="3006"/>
    <d v="2014-12-14T18:09:51"/>
    <x v="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s v="$54"/>
    <x v="1"/>
    <x v="38"/>
    <x v="3007"/>
    <d v="2015-04-25T05:11:23"/>
    <x v="2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s v="$116.73"/>
    <x v="1"/>
    <x v="38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s v="$233.9"/>
    <x v="1"/>
    <x v="38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s v="$158"/>
    <x v="1"/>
    <x v="38"/>
    <x v="3010"/>
    <d v="2015-02-21T19:58:39"/>
    <x v="12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s v="$14.84"/>
    <x v="1"/>
    <x v="38"/>
    <x v="3011"/>
    <d v="2015-12-23T22:59:00"/>
    <x v="14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s v="$85.18"/>
    <x v="1"/>
    <x v="38"/>
    <x v="3012"/>
    <d v="2015-02-10T16:52:10"/>
    <x v="2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s v="$146.69"/>
    <x v="1"/>
    <x v="38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s v="$50.76"/>
    <x v="1"/>
    <x v="38"/>
    <x v="3014"/>
    <d v="2014-11-05T05:00:00"/>
    <x v="33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s v="$87.7"/>
    <x v="1"/>
    <x v="38"/>
    <x v="3015"/>
    <d v="2014-06-11T04:00:00"/>
    <x v="1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s v="$242.28"/>
    <x v="1"/>
    <x v="38"/>
    <x v="3016"/>
    <d v="2014-07-18T13:09:12"/>
    <x v="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s v="$146.45"/>
    <x v="1"/>
    <x v="38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s v="$103.17"/>
    <x v="1"/>
    <x v="38"/>
    <x v="3018"/>
    <d v="2015-07-20T22:00:00"/>
    <x v="4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s v="$80.46"/>
    <x v="1"/>
    <x v="38"/>
    <x v="3019"/>
    <d v="2014-05-27T03:00:00"/>
    <x v="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s v="$234.67"/>
    <x v="1"/>
    <x v="38"/>
    <x v="3020"/>
    <d v="2015-08-14T20:18:53"/>
    <x v="12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s v="$50.69"/>
    <x v="1"/>
    <x v="38"/>
    <x v="3021"/>
    <d v="2016-11-22T05:59:00"/>
    <x v="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s v="$162.71"/>
    <x v="1"/>
    <x v="38"/>
    <x v="3022"/>
    <d v="2016-08-27T22:53:29"/>
    <x v="11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s v="$120.17"/>
    <x v="1"/>
    <x v="38"/>
    <x v="3023"/>
    <d v="2015-06-11T16:13:06"/>
    <x v="11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s v="$67.7"/>
    <x v="1"/>
    <x v="38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s v="$52.1"/>
    <x v="1"/>
    <x v="38"/>
    <x v="3025"/>
    <d v="2014-05-30T16:00:00"/>
    <x v="3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s v="$51.6"/>
    <x v="1"/>
    <x v="38"/>
    <x v="3026"/>
    <d v="2017-03-03T11:01:32"/>
    <x v="20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s v="$164.3"/>
    <x v="1"/>
    <x v="38"/>
    <x v="3027"/>
    <d v="2015-03-20T15:54:11"/>
    <x v="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s v="$84.86"/>
    <x v="1"/>
    <x v="38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s v="$94.55"/>
    <x v="1"/>
    <x v="38"/>
    <x v="3029"/>
    <d v="2014-11-18T04:35:00"/>
    <x v="3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s v="$45.54"/>
    <x v="1"/>
    <x v="38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s v="$51.72"/>
    <x v="1"/>
    <x v="38"/>
    <x v="3031"/>
    <d v="2016-10-14T21:10:47"/>
    <x v="1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s v="$50.88"/>
    <x v="1"/>
    <x v="3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s v="$191.13"/>
    <x v="1"/>
    <x v="38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s v="$89.31"/>
    <x v="1"/>
    <x v="38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s v="$88.59"/>
    <x v="1"/>
    <x v="38"/>
    <x v="3035"/>
    <d v="2013-05-04T13:26:49"/>
    <x v="1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s v="$96.3"/>
    <x v="1"/>
    <x v="38"/>
    <x v="3036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s v="$33.31"/>
    <x v="1"/>
    <x v="38"/>
    <x v="3037"/>
    <d v="2010-10-02T04:59:00"/>
    <x v="3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s v="$37.22"/>
    <x v="1"/>
    <x v="38"/>
    <x v="3038"/>
    <d v="2016-03-04T06:03:17"/>
    <x v="1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s v="$92.13"/>
    <x v="1"/>
    <x v="38"/>
    <x v="3039"/>
    <d v="2013-12-29T07:59:00"/>
    <x v="1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s v="$76.79"/>
    <x v="1"/>
    <x v="38"/>
    <x v="3040"/>
    <d v="2015-06-26T23:00:00"/>
    <x v="29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s v="$96.53"/>
    <x v="1"/>
    <x v="38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s v="$51.89"/>
    <x v="1"/>
    <x v="38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s v="$128.91"/>
    <x v="1"/>
    <x v="38"/>
    <x v="3043"/>
    <d v="2015-04-16T02:50:00"/>
    <x v="14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s v="$84.11"/>
    <x v="1"/>
    <x v="38"/>
    <x v="3044"/>
    <d v="2016-02-02T17:26:38"/>
    <x v="13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s v="$82.94"/>
    <x v="1"/>
    <x v="38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s v="$259.95"/>
    <x v="1"/>
    <x v="38"/>
    <x v="3046"/>
    <d v="2014-09-10T04:52:00"/>
    <x v="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s v="$37.25"/>
    <x v="1"/>
    <x v="38"/>
    <x v="3047"/>
    <d v="2016-04-27T13:16:00"/>
    <x v="7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s v="$177.02"/>
    <x v="1"/>
    <x v="38"/>
    <x v="3048"/>
    <d v="2014-12-31T21:22:00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s v="$74.07"/>
    <x v="1"/>
    <x v="38"/>
    <x v="3049"/>
    <d v="2015-06-14T00:20:55"/>
    <x v="1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s v="$70.67"/>
    <x v="1"/>
    <x v="38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s v="$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s v="$37.5"/>
    <x v="1"/>
    <x v="38"/>
    <x v="3052"/>
    <d v="2015-05-28T15:59:00"/>
    <x v="1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s v="$13.33"/>
    <x v="1"/>
    <x v="38"/>
    <x v="3053"/>
    <d v="2014-10-02T03:59:00"/>
    <x v="67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46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s v="$1"/>
    <x v="1"/>
    <x v="38"/>
    <x v="3055"/>
    <d v="2015-01-09T22:59:50"/>
    <x v="12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12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s v="$1"/>
    <x v="1"/>
    <x v="38"/>
    <x v="3058"/>
    <d v="2016-05-20T08:59:00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s v="$41"/>
    <x v="1"/>
    <x v="38"/>
    <x v="3059"/>
    <d v="2014-08-08T22:27:26"/>
    <x v="1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s v="$55.83"/>
    <x v="1"/>
    <x v="38"/>
    <x v="3060"/>
    <d v="2015-09-28T06:35:34"/>
    <x v="1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s v="$99.76"/>
    <x v="1"/>
    <x v="38"/>
    <x v="3062"/>
    <d v="2015-09-30T18:00:00"/>
    <x v="41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s v="$25.52"/>
    <x v="1"/>
    <x v="38"/>
    <x v="3063"/>
    <d v="2016-10-22T22:08:58"/>
    <x v="6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s v="$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s v="$5"/>
    <x v="1"/>
    <x v="38"/>
    <x v="3065"/>
    <d v="2014-07-30T01:19:32"/>
    <x v="2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s v="$2796.67"/>
    <x v="1"/>
    <x v="38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s v="$200"/>
    <x v="1"/>
    <x v="38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s v="$87.5"/>
    <x v="1"/>
    <x v="38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s v="$20.14"/>
    <x v="1"/>
    <x v="38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s v="$20.88"/>
    <x v="1"/>
    <x v="38"/>
    <x v="3070"/>
    <d v="2016-12-07T17:36:09"/>
    <x v="2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s v="$61.31"/>
    <x v="1"/>
    <x v="38"/>
    <x v="307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s v="$1"/>
    <x v="1"/>
    <x v="38"/>
    <x v="3072"/>
    <d v="2016-10-30T01:46:00"/>
    <x v="2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s v="$92.14"/>
    <x v="1"/>
    <x v="38"/>
    <x v="3073"/>
    <d v="2015-06-14T19:19:00"/>
    <x v="4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s v="$7.33"/>
    <x v="1"/>
    <x v="38"/>
    <x v="3074"/>
    <d v="2016-03-10T13:42:39"/>
    <x v="1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s v="$64.8"/>
    <x v="1"/>
    <x v="38"/>
    <x v="3075"/>
    <d v="2016-08-19T02:27:20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s v="$30.12"/>
    <x v="1"/>
    <x v="38"/>
    <x v="3076"/>
    <d v="2015-10-09T15:38:43"/>
    <x v="1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s v="$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s v="$23.67"/>
    <x v="1"/>
    <x v="38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s v="$415.78"/>
    <x v="1"/>
    <x v="38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s v="$53.71"/>
    <x v="1"/>
    <x v="38"/>
    <x v="3080"/>
    <d v="2014-12-27T01:40:44"/>
    <x v="1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s v="$420.6"/>
    <x v="1"/>
    <x v="38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s v="$18.67"/>
    <x v="1"/>
    <x v="38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s v="$78.33"/>
    <x v="1"/>
    <x v="38"/>
    <x v="3084"/>
    <d v="2015-05-05T18:48:00"/>
    <x v="4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s v="$67.78"/>
    <x v="1"/>
    <x v="3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s v="$16.67"/>
    <x v="1"/>
    <x v="38"/>
    <x v="3086"/>
    <d v="2015-08-17T16:05:5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s v="$62.5"/>
    <x v="1"/>
    <x v="38"/>
    <x v="3087"/>
    <d v="2016-12-21T04:36:30"/>
    <x v="1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s v="$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s v="$130.09"/>
    <x v="1"/>
    <x v="38"/>
    <x v="3089"/>
    <d v="2016-07-09T01:59:00"/>
    <x v="2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s v="$1270.22"/>
    <x v="1"/>
    <x v="38"/>
    <x v="3090"/>
    <d v="2015-05-01T18:39:05"/>
    <x v="12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s v="$88.44"/>
    <x v="1"/>
    <x v="38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s v="$56.34"/>
    <x v="1"/>
    <x v="38"/>
    <x v="309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s v="$53.53"/>
    <x v="1"/>
    <x v="38"/>
    <x v="3093"/>
    <d v="2014-06-01T03:59:00"/>
    <x v="1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s v="$25"/>
    <x v="1"/>
    <x v="38"/>
    <x v="3094"/>
    <d v="2015-09-20T19:05:56"/>
    <x v="12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s v="$50"/>
    <x v="1"/>
    <x v="38"/>
    <x v="3095"/>
    <d v="2016-08-01T00:36:20"/>
    <x v="1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s v="$56.79"/>
    <x v="1"/>
    <x v="38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s v="$40.83"/>
    <x v="1"/>
    <x v="38"/>
    <x v="3097"/>
    <d v="2016-10-07T14:00:00"/>
    <x v="2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s v="$65.11"/>
    <x v="1"/>
    <x v="38"/>
    <x v="3098"/>
    <d v="2016-02-08T00:17:00"/>
    <x v="6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s v="$55.6"/>
    <x v="1"/>
    <x v="38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s v="$140.54"/>
    <x v="1"/>
    <x v="38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s v="$25"/>
    <x v="1"/>
    <x v="38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s v="$69.53"/>
    <x v="1"/>
    <x v="38"/>
    <x v="3102"/>
    <d v="2016-08-23T08:10:18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s v="$5.5"/>
    <x v="1"/>
    <x v="38"/>
    <x v="3103"/>
    <d v="2015-06-12T03:45:06"/>
    <x v="12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s v="$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s v="$79.87"/>
    <x v="1"/>
    <x v="38"/>
    <x v="3105"/>
    <d v="2014-10-19T05:00:00"/>
    <x v="5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s v="$10.25"/>
    <x v="1"/>
    <x v="38"/>
    <x v="3106"/>
    <d v="2015-09-16T22:00:00"/>
    <x v="24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s v="$272.59"/>
    <x v="1"/>
    <x v="38"/>
    <x v="3107"/>
    <d v="2015-05-11T19:32:31"/>
    <x v="5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s v="$13"/>
    <x v="1"/>
    <x v="38"/>
    <x v="3108"/>
    <d v="2015-04-28T15:19:54"/>
    <x v="1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s v="$58.18"/>
    <x v="1"/>
    <x v="38"/>
    <x v="3109"/>
    <d v="2014-08-28T03:00:10"/>
    <x v="6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s v="$10"/>
    <x v="1"/>
    <x v="38"/>
    <x v="3110"/>
    <d v="2017-02-19T00:45:19"/>
    <x v="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s v="$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s v="$57.89"/>
    <x v="1"/>
    <x v="38"/>
    <x v="3112"/>
    <d v="2016-11-01T02:55:34"/>
    <x v="1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s v="$125.27"/>
    <x v="1"/>
    <x v="38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12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s v="$300"/>
    <x v="1"/>
    <x v="38"/>
    <x v="3115"/>
    <d v="2016-06-05T10:43:47"/>
    <x v="1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s v="$43"/>
    <x v="1"/>
    <x v="38"/>
    <x v="3116"/>
    <d v="2015-04-01T12:22:05"/>
    <x v="2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s v="$1"/>
    <x v="1"/>
    <x v="38"/>
    <x v="3117"/>
    <d v="2016-05-27T13:12:00"/>
    <x v="36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s v="$775"/>
    <x v="1"/>
    <x v="38"/>
    <x v="3118"/>
    <d v="2016-07-02T15:35:23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s v="$5"/>
    <x v="1"/>
    <x v="38"/>
    <x v="3119"/>
    <d v="2015-03-27T00:05:32"/>
    <x v="1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s v="$12.8"/>
    <x v="1"/>
    <x v="38"/>
    <x v="3120"/>
    <d v="2016-05-05T21:36:36"/>
    <x v="1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s v="$10"/>
    <x v="1"/>
    <x v="38"/>
    <x v="3121"/>
    <d v="2014-09-26T16:18:55"/>
    <x v="12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s v="$58"/>
    <x v="1"/>
    <x v="38"/>
    <x v="3122"/>
    <d v="2016-11-09T23:22:12"/>
    <x v="7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s v="$244.8"/>
    <x v="1"/>
    <x v="38"/>
    <x v="3123"/>
    <d v="2016-07-09T23:49:58"/>
    <x v="1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s v="$6.5"/>
    <x v="1"/>
    <x v="38"/>
    <x v="3124"/>
    <d v="2015-02-02T18:43:21"/>
    <x v="12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s v="$61.18"/>
    <x v="1"/>
    <x v="38"/>
    <x v="3126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s v="$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s v="$10"/>
    <x v="1"/>
    <x v="6"/>
    <x v="3129"/>
    <d v="2017-04-18T19:13:39"/>
    <x v="4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s v="$93.75"/>
    <x v="1"/>
    <x v="6"/>
    <x v="3130"/>
    <d v="2017-04-14T04:59:00"/>
    <x v="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s v="$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s v="$10"/>
    <x v="1"/>
    <x v="6"/>
    <x v="3132"/>
    <d v="2017-04-21T07:24:20"/>
    <x v="1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s v="$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s v="$18.75"/>
    <x v="1"/>
    <x v="6"/>
    <x v="3134"/>
    <d v="2017-03-27T16:16:59"/>
    <x v="2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s v="$23.14"/>
    <x v="1"/>
    <x v="6"/>
    <x v="3135"/>
    <d v="2017-04-04T03:38:41"/>
    <x v="24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s v="$29.05"/>
    <x v="1"/>
    <x v="6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s v="$50"/>
    <x v="1"/>
    <x v="6"/>
    <x v="3137"/>
    <d v="2017-05-03T19:12:00"/>
    <x v="6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23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s v="$450"/>
    <x v="1"/>
    <x v="6"/>
    <x v="3139"/>
    <d v="2017-03-25T04:33:00"/>
    <x v="35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s v="$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s v="$32.25"/>
    <x v="1"/>
    <x v="6"/>
    <x v="3141"/>
    <d v="2017-04-16T20:00:00"/>
    <x v="43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s v="$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s v="$251.33"/>
    <x v="1"/>
    <x v="6"/>
    <x v="3144"/>
    <d v="2017-03-19T06:00:00"/>
    <x v="42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12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s v="$437.5"/>
    <x v="1"/>
    <x v="6"/>
    <x v="3146"/>
    <d v="2017-04-16T15:22:46"/>
    <x v="1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s v="$110.35"/>
    <x v="1"/>
    <x v="6"/>
    <x v="3147"/>
    <d v="2014-11-07T00:15:55"/>
    <x v="4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s v="$41.42"/>
    <x v="1"/>
    <x v="6"/>
    <x v="3148"/>
    <d v="2014-10-01T04:00:00"/>
    <x v="24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s v="$52"/>
    <x v="1"/>
    <x v="6"/>
    <x v="3149"/>
    <d v="2012-12-07T02:00:00"/>
    <x v="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s v="$33.99"/>
    <x v="1"/>
    <x v="6"/>
    <x v="3150"/>
    <d v="2011-01-25T04:00:00"/>
    <x v="3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s v="$103.35"/>
    <x v="1"/>
    <x v="6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s v="$34.79"/>
    <x v="1"/>
    <x v="6"/>
    <x v="3152"/>
    <d v="2013-11-02T20:49:27"/>
    <x v="1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s v="$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s v="$64.27"/>
    <x v="1"/>
    <x v="6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s v="$31.21"/>
    <x v="1"/>
    <x v="6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s v="$62.92"/>
    <x v="1"/>
    <x v="6"/>
    <x v="3156"/>
    <d v="2012-06-01T22:52:24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s v="$98.54"/>
    <x v="1"/>
    <x v="6"/>
    <x v="3157"/>
    <d v="2014-07-19T05:00:00"/>
    <x v="6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s v="$82.61"/>
    <x v="1"/>
    <x v="6"/>
    <x v="3158"/>
    <d v="2013-07-22T20:09:12"/>
    <x v="1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s v="$38.5"/>
    <x v="1"/>
    <x v="6"/>
    <x v="3159"/>
    <d v="2012-01-18T23:00:00"/>
    <x v="4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s v="$80.16"/>
    <x v="1"/>
    <x v="6"/>
    <x v="3160"/>
    <d v="2014-08-13T04:59:00"/>
    <x v="2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s v="$28.41"/>
    <x v="1"/>
    <x v="6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s v="$80.73"/>
    <x v="1"/>
    <x v="6"/>
    <x v="3162"/>
    <d v="2014-07-07T02:00:00"/>
    <x v="14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s v="$200.69"/>
    <x v="1"/>
    <x v="6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s v="$37.59"/>
    <x v="1"/>
    <x v="6"/>
    <x v="3164"/>
    <d v="2014-06-09T19:20:15"/>
    <x v="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s v="$58.1"/>
    <x v="1"/>
    <x v="6"/>
    <x v="3165"/>
    <d v="2011-05-03T03:59:00"/>
    <x v="24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s v="$60.3"/>
    <x v="1"/>
    <x v="6"/>
    <x v="3166"/>
    <d v="2014-11-26T07:59:00"/>
    <x v="41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s v="$63.36"/>
    <x v="1"/>
    <x v="6"/>
    <x v="3167"/>
    <d v="2014-08-02T04:13:01"/>
    <x v="2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s v="$50.9"/>
    <x v="1"/>
    <x v="6"/>
    <x v="3168"/>
    <d v="2014-06-13T22:00:00"/>
    <x v="22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s v="$100.5"/>
    <x v="1"/>
    <x v="6"/>
    <x v="3169"/>
    <d v="2013-12-13T04:59:00"/>
    <x v="41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s v="$31.62"/>
    <x v="1"/>
    <x v="6"/>
    <x v="3170"/>
    <d v="2014-07-02T04:00:00"/>
    <x v="15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s v="$65.1"/>
    <x v="1"/>
    <x v="6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s v="$79.31"/>
    <x v="1"/>
    <x v="6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s v="$139.19"/>
    <x v="1"/>
    <x v="6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s v="$131.91"/>
    <x v="1"/>
    <x v="6"/>
    <x v="3174"/>
    <d v="2014-08-25T20:45:08"/>
    <x v="20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s v="$91.3"/>
    <x v="1"/>
    <x v="6"/>
    <x v="3175"/>
    <d v="2011-02-17T21:17:07"/>
    <x v="12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s v="$39.67"/>
    <x v="1"/>
    <x v="6"/>
    <x v="3176"/>
    <d v="2013-08-18T15:00:00"/>
    <x v="1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s v="$57.55"/>
    <x v="1"/>
    <x v="6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s v="$33.03"/>
    <x v="1"/>
    <x v="6"/>
    <x v="3178"/>
    <d v="2014-07-16T14:31:15"/>
    <x v="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s v="$77.34"/>
    <x v="1"/>
    <x v="6"/>
    <x v="3179"/>
    <d v="2013-05-06T16:51:11"/>
    <x v="25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s v="$31.93"/>
    <x v="1"/>
    <x v="6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s v="$36.33"/>
    <x v="1"/>
    <x v="6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s v="$46.77"/>
    <x v="1"/>
    <x v="6"/>
    <x v="3182"/>
    <d v="2012-01-31T17:00:00"/>
    <x v="53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s v="$40.07"/>
    <x v="1"/>
    <x v="6"/>
    <x v="3183"/>
    <d v="2013-08-23T19:04:29"/>
    <x v="10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s v="$100.22"/>
    <x v="1"/>
    <x v="6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s v="$41.67"/>
    <x v="1"/>
    <x v="6"/>
    <x v="3185"/>
    <d v="2014-07-16T23:27:21"/>
    <x v="5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s v="$46.71"/>
    <x v="1"/>
    <x v="6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s v="$71.49"/>
    <x v="1"/>
    <x v="6"/>
    <x v="3187"/>
    <d v="2014-08-04T15:59:33"/>
    <x v="18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s v="$14.44"/>
    <x v="1"/>
    <x v="40"/>
    <x v="3188"/>
    <d v="2015-06-10T09:58:22"/>
    <x v="2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s v="$356.84"/>
    <x v="1"/>
    <x v="40"/>
    <x v="3189"/>
    <d v="2015-05-24T08:18:52"/>
    <x v="1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s v="$37.75"/>
    <x v="1"/>
    <x v="40"/>
    <x v="3191"/>
    <d v="2016-08-16T18:07:49"/>
    <x v="1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s v="$12.75"/>
    <x v="1"/>
    <x v="40"/>
    <x v="3192"/>
    <d v="2015-02-28T22:00:00"/>
    <x v="1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s v="$24.46"/>
    <x v="1"/>
    <x v="40"/>
    <x v="3193"/>
    <d v="2015-02-20T23:14:16"/>
    <x v="1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s v="$53.08"/>
    <x v="1"/>
    <x v="40"/>
    <x v="3195"/>
    <d v="2015-02-12T14:15:42"/>
    <x v="1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s v="$300"/>
    <x v="1"/>
    <x v="40"/>
    <x v="3196"/>
    <d v="2015-08-01T14:00:00"/>
    <x v="12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s v="$286.25"/>
    <x v="1"/>
    <x v="40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s v="$36.67"/>
    <x v="1"/>
    <x v="40"/>
    <x v="3198"/>
    <d v="2015-02-16T10:11:17"/>
    <x v="52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s v="$49.21"/>
    <x v="1"/>
    <x v="40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s v="$1"/>
    <x v="1"/>
    <x v="40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s v="$12.5"/>
    <x v="1"/>
    <x v="40"/>
    <x v="3201"/>
    <d v="2014-08-31T18:24:37"/>
    <x v="2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s v="$109.04"/>
    <x v="1"/>
    <x v="40"/>
    <x v="3202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s v="$41.67"/>
    <x v="1"/>
    <x v="40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s v="$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s v="$70.83"/>
    <x v="1"/>
    <x v="40"/>
    <x v="3207"/>
    <d v="2015-04-23T05:40:07"/>
    <x v="12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s v="$63.11"/>
    <x v="1"/>
    <x v="6"/>
    <x v="3208"/>
    <d v="2014-07-28T14:31:17"/>
    <x v="2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s v="$50.16"/>
    <x v="1"/>
    <x v="6"/>
    <x v="3209"/>
    <d v="2014-06-20T23:00:00"/>
    <x v="2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s v="$62.88"/>
    <x v="1"/>
    <x v="6"/>
    <x v="3210"/>
    <d v="2012-06-01T03:59:00"/>
    <x v="54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s v="$85.53"/>
    <x v="1"/>
    <x v="6"/>
    <x v="3211"/>
    <d v="2014-08-15T02:00:00"/>
    <x v="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s v="$53.72"/>
    <x v="1"/>
    <x v="6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s v="$127.81"/>
    <x v="1"/>
    <x v="6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s v="$106.57"/>
    <x v="1"/>
    <x v="6"/>
    <x v="3214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s v="$262.11"/>
    <x v="1"/>
    <x v="6"/>
    <x v="3215"/>
    <d v="2015-09-10T03:59:00"/>
    <x v="52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s v="$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s v="$50.2"/>
    <x v="1"/>
    <x v="6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s v="$66.59"/>
    <x v="1"/>
    <x v="6"/>
    <x v="3218"/>
    <d v="2014-12-31T00:00:00"/>
    <x v="15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s v="$168.25"/>
    <x v="1"/>
    <x v="6"/>
    <x v="3219"/>
    <d v="2015-03-22T22:35:47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s v="$256.37"/>
    <x v="1"/>
    <x v="6"/>
    <x v="3220"/>
    <d v="2017-03-12T21:00:00"/>
    <x v="35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s v="$36.61"/>
    <x v="1"/>
    <x v="6"/>
    <x v="3221"/>
    <d v="2015-07-05T16:43:23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s v="$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s v="$45.88"/>
    <x v="1"/>
    <x v="6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s v="$141.71"/>
    <x v="1"/>
    <x v="6"/>
    <x v="3224"/>
    <d v="2017-01-10T05:00:00"/>
    <x v="5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s v="$52.49"/>
    <x v="1"/>
    <x v="6"/>
    <x v="3225"/>
    <d v="2016-06-03T21:00:00"/>
    <x v="21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s v="$59.52"/>
    <x v="1"/>
    <x v="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s v="$50"/>
    <x v="1"/>
    <x v="6"/>
    <x v="3227"/>
    <d v="2017-01-17T21:10:36"/>
    <x v="1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s v="$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s v="$106.8"/>
    <x v="1"/>
    <x v="6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s v="$77.22"/>
    <x v="1"/>
    <x v="6"/>
    <x v="3230"/>
    <d v="2014-10-01T03:59:00"/>
    <x v="1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s v="$57.5"/>
    <x v="1"/>
    <x v="6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s v="$50.46"/>
    <x v="1"/>
    <x v="6"/>
    <x v="3232"/>
    <d v="2016-05-04T03:59:00"/>
    <x v="1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s v="$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s v="$34.92"/>
    <x v="1"/>
    <x v="6"/>
    <x v="3234"/>
    <d v="2017-02-01T23:31:00"/>
    <x v="15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s v="$85.53"/>
    <x v="1"/>
    <x v="6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s v="$182.91"/>
    <x v="1"/>
    <x v="6"/>
    <x v="3236"/>
    <d v="2016-12-28T22:00:33"/>
    <x v="1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s v="$131.14"/>
    <x v="1"/>
    <x v="6"/>
    <x v="3237"/>
    <d v="2015-09-29T03:59:00"/>
    <x v="1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s v="$39.81"/>
    <x v="1"/>
    <x v="6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s v="$59.7"/>
    <x v="1"/>
    <x v="6"/>
    <x v="3239"/>
    <d v="2015-10-25T23:59:00"/>
    <x v="2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s v="$88.74"/>
    <x v="1"/>
    <x v="6"/>
    <x v="3240"/>
    <d v="2017-02-16T23:00:00"/>
    <x v="33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s v="$58.69"/>
    <x v="1"/>
    <x v="6"/>
    <x v="3241"/>
    <d v="2014-10-14T06:59:00"/>
    <x v="15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s v="$69.57"/>
    <x v="1"/>
    <x v="6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s v="$115.87"/>
    <x v="1"/>
    <x v="6"/>
    <x v="3243"/>
    <d v="2015-10-09T00:00:00"/>
    <x v="17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s v="$23.87"/>
    <x v="1"/>
    <x v="6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s v="$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s v="$57.63"/>
    <x v="1"/>
    <x v="6"/>
    <x v="3246"/>
    <d v="2015-09-12T03:59:00"/>
    <x v="4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s v="$46.43"/>
    <x v="1"/>
    <x v="6"/>
    <x v="3247"/>
    <d v="2015-07-12T10:25:12"/>
    <x v="1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s v="$60.48"/>
    <x v="1"/>
    <x v="6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s v="$65.58"/>
    <x v="1"/>
    <x v="6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s v="$119.19"/>
    <x v="1"/>
    <x v="6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s v="$83.05"/>
    <x v="1"/>
    <x v="6"/>
    <x v="3251"/>
    <d v="2015-06-21T17:32:46"/>
    <x v="1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s v="$57.52"/>
    <x v="1"/>
    <x v="6"/>
    <x v="3252"/>
    <d v="2016-09-07T11:20:40"/>
    <x v="1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s v="$177.09"/>
    <x v="1"/>
    <x v="6"/>
    <x v="3253"/>
    <d v="2016-09-08T03:45:00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s v="$70.77"/>
    <x v="1"/>
    <x v="6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s v="$29.17"/>
    <x v="1"/>
    <x v="6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s v="$72.76"/>
    <x v="1"/>
    <x v="6"/>
    <x v="3256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s v="$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s v="$98.2"/>
    <x v="1"/>
    <x v="6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s v="$251.74"/>
    <x v="1"/>
    <x v="6"/>
    <x v="3259"/>
    <d v="2016-10-01T03:59:00"/>
    <x v="4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s v="$74.82"/>
    <x v="1"/>
    <x v="6"/>
    <x v="3260"/>
    <d v="2015-11-30T17:08:38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s v="$67.65"/>
    <x v="1"/>
    <x v="6"/>
    <x v="3261"/>
    <d v="2015-07-16T17:24:36"/>
    <x v="1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s v="$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s v="$41.24"/>
    <x v="1"/>
    <x v="6"/>
    <x v="3263"/>
    <d v="2015-10-30T21:00:00"/>
    <x v="2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s v="$52.55"/>
    <x v="1"/>
    <x v="6"/>
    <x v="3264"/>
    <d v="2015-01-28T22:00:00"/>
    <x v="3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s v="$70.29"/>
    <x v="1"/>
    <x v="6"/>
    <x v="3265"/>
    <d v="2015-12-03T17:00:00"/>
    <x v="1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s v="$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s v="$53.18"/>
    <x v="1"/>
    <x v="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s v="$60.95"/>
    <x v="1"/>
    <x v="6"/>
    <x v="326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s v="$116"/>
    <x v="1"/>
    <x v="6"/>
    <x v="3269"/>
    <d v="2015-06-16T11:00:00"/>
    <x v="3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s v="$61"/>
    <x v="1"/>
    <x v="6"/>
    <x v="3270"/>
    <d v="2015-07-12T12:47:45"/>
    <x v="1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s v="$38.24"/>
    <x v="1"/>
    <x v="6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s v="$106.5"/>
    <x v="1"/>
    <x v="6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s v="$204.57"/>
    <x v="1"/>
    <x v="6"/>
    <x v="3273"/>
    <d v="2016-09-14T19:00:00"/>
    <x v="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s v="$54.91"/>
    <x v="1"/>
    <x v="6"/>
    <x v="3274"/>
    <d v="2016-03-15T21:00:00"/>
    <x v="7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s v="$150.42"/>
    <x v="1"/>
    <x v="6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s v="$52.58"/>
    <x v="1"/>
    <x v="6"/>
    <x v="3276"/>
    <d v="2016-04-01T03:59:00"/>
    <x v="35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s v="$54.3"/>
    <x v="1"/>
    <x v="6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s v="$76.03"/>
    <x v="1"/>
    <x v="6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s v="$105.21"/>
    <x v="1"/>
    <x v="6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s v="$68.67"/>
    <x v="1"/>
    <x v="6"/>
    <x v="3280"/>
    <d v="2015-06-01T05:00:00"/>
    <x v="35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s v="$129.36"/>
    <x v="1"/>
    <x v="6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s v="$134.26"/>
    <x v="1"/>
    <x v="6"/>
    <x v="3282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s v="$17.83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s v="$203.2"/>
    <x v="1"/>
    <x v="6"/>
    <x v="3284"/>
    <d v="2016-01-29T05:59:00"/>
    <x v="4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s v="$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s v="$125.12"/>
    <x v="1"/>
    <x v="6"/>
    <x v="3286"/>
    <d v="2016-08-15T20:09:42"/>
    <x v="1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s v="$73.53"/>
    <x v="1"/>
    <x v="6"/>
    <x v="3287"/>
    <d v="2015-11-28T18:00:28"/>
    <x v="2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s v="$48.44"/>
    <x v="1"/>
    <x v="6"/>
    <x v="3288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s v="$26.61"/>
    <x v="1"/>
    <x v="6"/>
    <x v="3289"/>
    <d v="2017-02-20T08:50:02"/>
    <x v="33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s v="$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s v="$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s v="$19.27"/>
    <x v="1"/>
    <x v="6"/>
    <x v="3292"/>
    <d v="2015-12-04T19:29:08"/>
    <x v="1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s v="$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s v="$29.58"/>
    <x v="1"/>
    <x v="6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s v="$26.67"/>
    <x v="1"/>
    <x v="6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s v="$45.98"/>
    <x v="1"/>
    <x v="6"/>
    <x v="3296"/>
    <d v="2015-11-22T22:00:00"/>
    <x v="21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s v="$125.09"/>
    <x v="1"/>
    <x v="6"/>
    <x v="3297"/>
    <d v="2015-07-27T22:59:00"/>
    <x v="23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s v="$141.29"/>
    <x v="1"/>
    <x v="6"/>
    <x v="3298"/>
    <d v="2015-09-13T00:00:00"/>
    <x v="1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s v="$55.33"/>
    <x v="1"/>
    <x v="6"/>
    <x v="3299"/>
    <d v="2015-10-14T22:01:03"/>
    <x v="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s v="$46.42"/>
    <x v="1"/>
    <x v="6"/>
    <x v="3300"/>
    <d v="2015-04-29T17:51:02"/>
    <x v="2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s v="$57.2"/>
    <x v="1"/>
    <x v="6"/>
    <x v="3301"/>
    <d v="2016-08-01T06:59:00"/>
    <x v="11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s v="$173.7"/>
    <x v="1"/>
    <x v="6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s v="$59.6"/>
    <x v="1"/>
    <x v="6"/>
    <x v="3303"/>
    <d v="2015-03-28T14:38:04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s v="$89.59"/>
    <x v="1"/>
    <x v="6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s v="$204.05"/>
    <x v="1"/>
    <x v="6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s v="$48.7"/>
    <x v="1"/>
    <x v="6"/>
    <x v="3306"/>
    <d v="2016-06-10T03:00:00"/>
    <x v="5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s v="$53.34"/>
    <x v="1"/>
    <x v="6"/>
    <x v="3307"/>
    <d v="2016-05-15T01:22:19"/>
    <x v="1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s v="$75.09"/>
    <x v="1"/>
    <x v="6"/>
    <x v="3308"/>
    <d v="2016-04-13T21:02:45"/>
    <x v="21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s v="$18"/>
    <x v="1"/>
    <x v="6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s v="$209.84"/>
    <x v="1"/>
    <x v="6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s v="$61.02"/>
    <x v="1"/>
    <x v="6"/>
    <x v="3311"/>
    <d v="2015-10-17T07:00:10"/>
    <x v="1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s v="$61"/>
    <x v="1"/>
    <x v="6"/>
    <x v="3312"/>
    <d v="2016-11-11T22:00:00"/>
    <x v="2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s v="$80.03"/>
    <x v="1"/>
    <x v="6"/>
    <x v="3313"/>
    <d v="2016-01-27T01:00:00"/>
    <x v="2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s v="$29.07"/>
    <x v="1"/>
    <x v="6"/>
    <x v="3314"/>
    <d v="2015-05-08T20:05:00"/>
    <x v="33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s v="$49.44"/>
    <x v="1"/>
    <x v="6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s v="$93.98"/>
    <x v="1"/>
    <x v="6"/>
    <x v="3316"/>
    <d v="2014-08-08T13:54:00"/>
    <x v="15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s v="$61.94"/>
    <x v="1"/>
    <x v="6"/>
    <x v="3317"/>
    <d v="2016-06-08T00:57:04"/>
    <x v="1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s v="$78.5"/>
    <x v="1"/>
    <x v="6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s v="$33.75"/>
    <x v="1"/>
    <x v="6"/>
    <x v="3319"/>
    <d v="2015-01-31T14:03:06"/>
    <x v="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s v="$66.45"/>
    <x v="1"/>
    <x v="6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s v="$35.8"/>
    <x v="1"/>
    <x v="6"/>
    <x v="3321"/>
    <d v="2014-10-16T03:59:00"/>
    <x v="2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s v="$145.65"/>
    <x v="1"/>
    <x v="6"/>
    <x v="3322"/>
    <d v="2016-06-22T03:55:00"/>
    <x v="2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s v="$25.69"/>
    <x v="1"/>
    <x v="6"/>
    <x v="3323"/>
    <d v="2016-09-25T08:46:48"/>
    <x v="1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s v="$152.5"/>
    <x v="1"/>
    <x v="6"/>
    <x v="3324"/>
    <d v="2016-06-05T13:59:50"/>
    <x v="2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s v="$30"/>
    <x v="1"/>
    <x v="6"/>
    <x v="3325"/>
    <d v="2015-04-05T17:51:17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s v="$142.28"/>
    <x v="1"/>
    <x v="6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s v="$24.55"/>
    <x v="1"/>
    <x v="6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s v="$292.78"/>
    <x v="1"/>
    <x v="6"/>
    <x v="3328"/>
    <d v="2014-07-05T01:00:00"/>
    <x v="74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s v="$44.92"/>
    <x v="1"/>
    <x v="6"/>
    <x v="3329"/>
    <d v="2014-07-27T23:00:00"/>
    <x v="55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s v="$23.1"/>
    <x v="1"/>
    <x v="6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s v="$80.4"/>
    <x v="1"/>
    <x v="6"/>
    <x v="3331"/>
    <d v="2015-10-06T16:44:46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s v="$72.29"/>
    <x v="1"/>
    <x v="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s v="$32.97"/>
    <x v="1"/>
    <x v="6"/>
    <x v="3333"/>
    <d v="2015-06-15T16:14:40"/>
    <x v="24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s v="$116.65"/>
    <x v="1"/>
    <x v="6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s v="$79.62"/>
    <x v="1"/>
    <x v="6"/>
    <x v="3335"/>
    <d v="2014-08-03T23:00:00"/>
    <x v="14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s v="$27.78"/>
    <x v="1"/>
    <x v="6"/>
    <x v="3336"/>
    <d v="2016-04-05T08:34:06"/>
    <x v="33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s v="$81.03"/>
    <x v="1"/>
    <x v="6"/>
    <x v="3337"/>
    <d v="2014-10-10T21:00:00"/>
    <x v="24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s v="$136.85"/>
    <x v="1"/>
    <x v="6"/>
    <x v="3338"/>
    <d v="2017-02-24T13:48:00"/>
    <x v="2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s v="$177.62"/>
    <x v="1"/>
    <x v="6"/>
    <x v="3339"/>
    <d v="2016-07-28T15:58:38"/>
    <x v="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s v="$109.08"/>
    <x v="1"/>
    <x v="6"/>
    <x v="3340"/>
    <d v="2016-12-06T23:22:34"/>
    <x v="25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s v="$119.64"/>
    <x v="1"/>
    <x v="6"/>
    <x v="3341"/>
    <d v="2016-06-12T17:00:00"/>
    <x v="2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s v="$78.21"/>
    <x v="1"/>
    <x v="6"/>
    <x v="3342"/>
    <d v="2015-04-01T04:59:00"/>
    <x v="15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s v="$52.17"/>
    <x v="1"/>
    <x v="6"/>
    <x v="3343"/>
    <d v="2016-04-13T13:18:00"/>
    <x v="21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s v="$114.13"/>
    <x v="1"/>
    <x v="6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s v="$50"/>
    <x v="1"/>
    <x v="6"/>
    <x v="3345"/>
    <d v="2015-04-18T00:37:00"/>
    <x v="5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s v="$91.67"/>
    <x v="1"/>
    <x v="6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s v="$108.59"/>
    <x v="1"/>
    <x v="6"/>
    <x v="3347"/>
    <d v="2016-05-08T21:00:00"/>
    <x v="2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s v="$69.82"/>
    <x v="1"/>
    <x v="6"/>
    <x v="3348"/>
    <d v="2016-04-30T03:59:00"/>
    <x v="17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s v="$109.57"/>
    <x v="1"/>
    <x v="6"/>
    <x v="3349"/>
    <d v="2016-06-13T17:00:00"/>
    <x v="24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s v="$71.67"/>
    <x v="1"/>
    <x v="6"/>
    <x v="3350"/>
    <d v="2015-11-29T23:00:00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s v="$93.61"/>
    <x v="1"/>
    <x v="6"/>
    <x v="3351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s v="$76.8"/>
    <x v="1"/>
    <x v="6"/>
    <x v="3352"/>
    <d v="2016-07-01T23:00:00"/>
    <x v="39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s v="$35.8"/>
    <x v="1"/>
    <x v="6"/>
    <x v="3353"/>
    <d v="2016-05-02T23:00:00"/>
    <x v="2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s v="$55.6"/>
    <x v="1"/>
    <x v="6"/>
    <x v="3354"/>
    <d v="2015-10-29T04:01:00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s v="$147.33"/>
    <x v="1"/>
    <x v="6"/>
    <x v="3355"/>
    <d v="2016-05-10T11:17:00"/>
    <x v="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s v="$56.33"/>
    <x v="1"/>
    <x v="6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s v="$96.19"/>
    <x v="1"/>
    <x v="6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s v="$63.57"/>
    <x v="1"/>
    <x v="6"/>
    <x v="3358"/>
    <d v="2014-11-19T08:27:59"/>
    <x v="1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s v="$184.78"/>
    <x v="1"/>
    <x v="6"/>
    <x v="3359"/>
    <d v="2017-02-25T01:22:14"/>
    <x v="1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s v="$126.72"/>
    <x v="1"/>
    <x v="6"/>
    <x v="3360"/>
    <d v="2016-12-14T15:59:00"/>
    <x v="24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s v="$83.43"/>
    <x v="1"/>
    <x v="6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s v="$54.5"/>
    <x v="1"/>
    <x v="6"/>
    <x v="3362"/>
    <d v="2015-03-07T04:55:00"/>
    <x v="2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s v="$302.31"/>
    <x v="1"/>
    <x v="6"/>
    <x v="3363"/>
    <d v="2014-08-19T16:00:00"/>
    <x v="2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s v="$44.14"/>
    <x v="1"/>
    <x v="6"/>
    <x v="3364"/>
    <d v="2016-03-15T21:00:00"/>
    <x v="2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s v="$866.67"/>
    <x v="1"/>
    <x v="6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s v="$61.39"/>
    <x v="1"/>
    <x v="6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s v="$29.67"/>
    <x v="1"/>
    <x v="6"/>
    <x v="3367"/>
    <d v="2015-08-01T22:24:54"/>
    <x v="25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s v="$45.48"/>
    <x v="1"/>
    <x v="6"/>
    <x v="3368"/>
    <d v="2015-01-01T05:00:00"/>
    <x v="8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s v="$96.2"/>
    <x v="1"/>
    <x v="6"/>
    <x v="3369"/>
    <d v="2017-01-15T00:59:40"/>
    <x v="1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s v="$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s v="$30.78"/>
    <x v="1"/>
    <x v="6"/>
    <x v="3371"/>
    <d v="2015-12-02T20:59:25"/>
    <x v="33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s v="$38.33"/>
    <x v="1"/>
    <x v="6"/>
    <x v="3372"/>
    <d v="2014-08-25T04:59:00"/>
    <x v="21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s v="$66.83"/>
    <x v="1"/>
    <x v="6"/>
    <x v="3373"/>
    <d v="2015-07-18T16:00:00"/>
    <x v="17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s v="$71.73"/>
    <x v="1"/>
    <x v="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s v="$176.47"/>
    <x v="1"/>
    <x v="6"/>
    <x v="3375"/>
    <d v="2014-05-18T14:39:33"/>
    <x v="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s v="$421.11"/>
    <x v="1"/>
    <x v="6"/>
    <x v="3376"/>
    <d v="2015-04-25T15:49:54"/>
    <x v="12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s v="$104.99"/>
    <x v="1"/>
    <x v="6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s v="$28.19"/>
    <x v="1"/>
    <x v="6"/>
    <x v="3378"/>
    <d v="2014-08-31T13:08:00"/>
    <x v="17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s v="$54.55"/>
    <x v="1"/>
    <x v="6"/>
    <x v="3379"/>
    <d v="2015-08-26T23:00:00"/>
    <x v="42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s v="$111.89"/>
    <x v="1"/>
    <x v="6"/>
    <x v="3380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s v="$85.21"/>
    <x v="1"/>
    <x v="6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s v="$76.65"/>
    <x v="1"/>
    <x v="6"/>
    <x v="3382"/>
    <d v="2016-08-01T22:59:00"/>
    <x v="25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s v="$65.17"/>
    <x v="1"/>
    <x v="6"/>
    <x v="3383"/>
    <d v="2016-06-23T18:47:00"/>
    <x v="18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s v="$93.76"/>
    <x v="1"/>
    <x v="6"/>
    <x v="3384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s v="$133.33"/>
    <x v="1"/>
    <x v="6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s v="$51.22"/>
    <x v="1"/>
    <x v="6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s v="$100.17"/>
    <x v="1"/>
    <x v="6"/>
    <x v="3387"/>
    <d v="2014-12-14T18:18:08"/>
    <x v="4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s v="$34.6"/>
    <x v="1"/>
    <x v="6"/>
    <x v="3388"/>
    <d v="2015-06-18T11:04:01"/>
    <x v="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s v="$184.68"/>
    <x v="1"/>
    <x v="6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s v="$69.82"/>
    <x v="1"/>
    <x v="6"/>
    <x v="3390"/>
    <d v="2014-07-10T18:35:45"/>
    <x v="1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s v="$61.94"/>
    <x v="1"/>
    <x v="6"/>
    <x v="3391"/>
    <d v="2014-08-08T22:28:00"/>
    <x v="4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s v="$41.67"/>
    <x v="1"/>
    <x v="6"/>
    <x v="3392"/>
    <d v="2016-05-06T20:17:35"/>
    <x v="38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s v="$36.07"/>
    <x v="1"/>
    <x v="6"/>
    <x v="3393"/>
    <d v="2014-11-06T00:46:00"/>
    <x v="25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s v="$29"/>
    <x v="1"/>
    <x v="6"/>
    <x v="3394"/>
    <d v="2014-07-27T14:17:25"/>
    <x v="1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s v="$24.21"/>
    <x v="1"/>
    <x v="6"/>
    <x v="3395"/>
    <d v="2015-05-30T18:10:00"/>
    <x v="2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s v="$55.89"/>
    <x v="1"/>
    <x v="6"/>
    <x v="3396"/>
    <d v="2014-06-01T03:59:00"/>
    <x v="14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s v="$11.67"/>
    <x v="1"/>
    <x v="6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s v="$68.35"/>
    <x v="1"/>
    <x v="6"/>
    <x v="3398"/>
    <d v="2014-11-21T17:00:00"/>
    <x v="2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s v="$27.07"/>
    <x v="1"/>
    <x v="6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s v="$118.13"/>
    <x v="1"/>
    <x v="6"/>
    <x v="3400"/>
    <d v="2014-08-28T22:53:34"/>
    <x v="11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s v="$44.76"/>
    <x v="1"/>
    <x v="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s v="$99.79"/>
    <x v="1"/>
    <x v="6"/>
    <x v="3402"/>
    <d v="2015-11-12T02:31:00"/>
    <x v="4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s v="$117.65"/>
    <x v="1"/>
    <x v="6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s v="$203.33"/>
    <x v="1"/>
    <x v="6"/>
    <x v="3404"/>
    <d v="2015-06-17T12:05:02"/>
    <x v="18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s v="$28.32"/>
    <x v="1"/>
    <x v="6"/>
    <x v="3405"/>
    <d v="2016-03-01T23:59:00"/>
    <x v="21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s v="$110.23"/>
    <x v="1"/>
    <x v="6"/>
    <x v="3406"/>
    <d v="2014-07-16T11:49:36"/>
    <x v="11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s v="$31.97"/>
    <x v="1"/>
    <x v="6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s v="$58.61"/>
    <x v="1"/>
    <x v="6"/>
    <x v="3408"/>
    <d v="2014-07-18T23:48:24"/>
    <x v="1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s v="$29.43"/>
    <x v="1"/>
    <x v="6"/>
    <x v="3409"/>
    <d v="2016-07-31T20:58:00"/>
    <x v="5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s v="$81.38"/>
    <x v="1"/>
    <x v="6"/>
    <x v="3410"/>
    <d v="2016-06-06T07:00:00"/>
    <x v="14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s v="$199.17"/>
    <x v="1"/>
    <x v="6"/>
    <x v="3411"/>
    <d v="2015-10-08T00:32:52"/>
    <x v="18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s v="$115.38"/>
    <x v="1"/>
    <x v="6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s v="$46.43"/>
    <x v="1"/>
    <x v="6"/>
    <x v="3413"/>
    <d v="2015-02-28T04:59:00"/>
    <x v="6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s v="$70.57"/>
    <x v="1"/>
    <x v="6"/>
    <x v="3414"/>
    <d v="2016-12-01T07:59:00"/>
    <x v="1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s v="$22.22"/>
    <x v="1"/>
    <x v="6"/>
    <x v="3415"/>
    <d v="2016-04-17T23:30:00"/>
    <x v="5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s v="$159.47"/>
    <x v="1"/>
    <x v="6"/>
    <x v="3416"/>
    <d v="2015-04-23T18:30:00"/>
    <x v="33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s v="$37.78"/>
    <x v="1"/>
    <x v="6"/>
    <x v="3417"/>
    <d v="2014-10-26T00:43:00"/>
    <x v="4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s v="$72.05"/>
    <x v="1"/>
    <x v="6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s v="$63.7"/>
    <x v="1"/>
    <x v="6"/>
    <x v="3419"/>
    <d v="2016-04-06T21:30:00"/>
    <x v="1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s v="$28.41"/>
    <x v="1"/>
    <x v="6"/>
    <x v="3420"/>
    <d v="2016-02-14T00:00:00"/>
    <x v="6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s v="$103.21"/>
    <x v="1"/>
    <x v="6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s v="$71.15"/>
    <x v="1"/>
    <x v="6"/>
    <x v="3422"/>
    <d v="2015-12-14T00:00:00"/>
    <x v="33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s v="$35"/>
    <x v="1"/>
    <x v="6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s v="$81.78"/>
    <x v="1"/>
    <x v="6"/>
    <x v="3424"/>
    <d v="2015-02-05T06:59:00"/>
    <x v="24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s v="$297.03"/>
    <x v="1"/>
    <x v="6"/>
    <x v="3425"/>
    <d v="2014-10-04T14:48:56"/>
    <x v="22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s v="$46.61"/>
    <x v="1"/>
    <x v="6"/>
    <x v="3426"/>
    <d v="2014-09-21T02:00:00"/>
    <x v="2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s v="$51.72"/>
    <x v="1"/>
    <x v="6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s v="$40.29"/>
    <x v="1"/>
    <x v="6"/>
    <x v="3428"/>
    <d v="2015-02-28T17:00:00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s v="$16.25"/>
    <x v="1"/>
    <x v="6"/>
    <x v="3429"/>
    <d v="2016-11-02T00:31:01"/>
    <x v="20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s v="$30.15"/>
    <x v="1"/>
    <x v="6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s v="$95.24"/>
    <x v="1"/>
    <x v="6"/>
    <x v="3431"/>
    <d v="2014-08-18T17:32:33"/>
    <x v="1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s v="$52.21"/>
    <x v="1"/>
    <x v="6"/>
    <x v="3432"/>
    <d v="2016-02-05T22:00:00"/>
    <x v="25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s v="$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s v="$62.83"/>
    <x v="1"/>
    <x v="6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s v="$58.95"/>
    <x v="1"/>
    <x v="6"/>
    <x v="3435"/>
    <d v="2016-08-07T03:00:00"/>
    <x v="4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s v="$143.11"/>
    <x v="1"/>
    <x v="6"/>
    <x v="3436"/>
    <d v="2014-08-21T16:28:00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s v="$84.17"/>
    <x v="1"/>
    <x v="6"/>
    <x v="3437"/>
    <d v="2015-08-19T17:03:40"/>
    <x v="1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s v="$186.07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s v="$89.79"/>
    <x v="1"/>
    <x v="6"/>
    <x v="3439"/>
    <d v="2016-01-19T04:59:00"/>
    <x v="58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s v="$64.16"/>
    <x v="1"/>
    <x v="6"/>
    <x v="3440"/>
    <d v="2014-07-11T16:15:00"/>
    <x v="2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s v="$59.65"/>
    <x v="1"/>
    <x v="6"/>
    <x v="3441"/>
    <d v="2015-11-13T20:17:00"/>
    <x v="14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s v="$31.25"/>
    <x v="1"/>
    <x v="6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s v="$41.22"/>
    <x v="1"/>
    <x v="6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s v="$43.35"/>
    <x v="1"/>
    <x v="6"/>
    <x v="3444"/>
    <d v="2016-06-08T13:59:00"/>
    <x v="3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s v="$64.52"/>
    <x v="1"/>
    <x v="6"/>
    <x v="3445"/>
    <d v="2015-10-23T12:43:56"/>
    <x v="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s v="$43.28"/>
    <x v="1"/>
    <x v="6"/>
    <x v="3446"/>
    <d v="2015-02-05T12:20:00"/>
    <x v="17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s v="$77"/>
    <x v="1"/>
    <x v="6"/>
    <x v="3447"/>
    <d v="2016-03-18T20:20:12"/>
    <x v="11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s v="$51.22"/>
    <x v="1"/>
    <x v="6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s v="$68.25"/>
    <x v="1"/>
    <x v="6"/>
    <x v="3449"/>
    <d v="2016-07-09T04:00:00"/>
    <x v="33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s v="$19.49"/>
    <x v="1"/>
    <x v="6"/>
    <x v="3450"/>
    <d v="2015-04-02T15:54:31"/>
    <x v="12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s v="$41.13"/>
    <x v="1"/>
    <x v="6"/>
    <x v="3451"/>
    <d v="2015-04-21T17:22:07"/>
    <x v="14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s v="$41.41"/>
    <x v="1"/>
    <x v="6"/>
    <x v="3452"/>
    <d v="2014-07-23T03:59:00"/>
    <x v="2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s v="$27.5"/>
    <x v="1"/>
    <x v="6"/>
    <x v="3453"/>
    <d v="2016-08-13T23:29:16"/>
    <x v="1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s v="$33.57"/>
    <x v="1"/>
    <x v="6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s v="$145.87"/>
    <x v="1"/>
    <x v="6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s v="$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s v="$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s v="$45.04"/>
    <x v="1"/>
    <x v="6"/>
    <x v="3458"/>
    <d v="2015-02-03T04:27:00"/>
    <x v="1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s v="$17.53"/>
    <x v="1"/>
    <x v="6"/>
    <x v="3459"/>
    <d v="2016-05-20T11:31:00"/>
    <x v="1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s v="$50"/>
    <x v="1"/>
    <x v="6"/>
    <x v="3460"/>
    <d v="2014-08-15T12:39:12"/>
    <x v="2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s v="$57.92"/>
    <x v="1"/>
    <x v="6"/>
    <x v="3461"/>
    <d v="2016-10-29T03:00:00"/>
    <x v="33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s v="$29.71"/>
    <x v="1"/>
    <x v="6"/>
    <x v="3462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s v="$90.68"/>
    <x v="1"/>
    <x v="6"/>
    <x v="3463"/>
    <d v="2016-10-11T03:59:00"/>
    <x v="43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s v="$55.01"/>
    <x v="1"/>
    <x v="6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s v="$57.22"/>
    <x v="1"/>
    <x v="6"/>
    <x v="3465"/>
    <d v="2015-08-09T16:00:00"/>
    <x v="25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s v="$72.95"/>
    <x v="1"/>
    <x v="6"/>
    <x v="3466"/>
    <d v="2016-04-19T23:27:30"/>
    <x v="1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s v="$64.47"/>
    <x v="1"/>
    <x v="6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s v="$716.35"/>
    <x v="1"/>
    <x v="6"/>
    <x v="3468"/>
    <d v="2016-09-21T03:00:00"/>
    <x v="33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s v="$50.4"/>
    <x v="1"/>
    <x v="6"/>
    <x v="3469"/>
    <d v="2016-04-28T15:24:05"/>
    <x v="1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s v="$41.67"/>
    <x v="1"/>
    <x v="6"/>
    <x v="3470"/>
    <d v="2016-07-15T21:38:00"/>
    <x v="5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s v="$35.77"/>
    <x v="1"/>
    <x v="6"/>
    <x v="3471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s v="$88.74"/>
    <x v="1"/>
    <x v="6"/>
    <x v="3472"/>
    <d v="2014-11-06T05:59:00"/>
    <x v="21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s v="$148.48"/>
    <x v="1"/>
    <x v="6"/>
    <x v="3473"/>
    <d v="2015-03-20T20:27:00"/>
    <x v="2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s v="$51.79"/>
    <x v="1"/>
    <x v="6"/>
    <x v="3474"/>
    <d v="2016-07-20T12:02:11"/>
    <x v="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s v="$20"/>
    <x v="1"/>
    <x v="6"/>
    <x v="3475"/>
    <d v="2014-11-03T00:00:00"/>
    <x v="1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s v="$52"/>
    <x v="1"/>
    <x v="6"/>
    <x v="3476"/>
    <d v="2014-10-27T03:00:00"/>
    <x v="1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s v="$53.23"/>
    <x v="1"/>
    <x v="6"/>
    <x v="3477"/>
    <d v="2015-05-17T03:00:00"/>
    <x v="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s v="$39.6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s v="$34.25"/>
    <x v="1"/>
    <x v="6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s v="$164.62"/>
    <x v="1"/>
    <x v="6"/>
    <x v="3480"/>
    <d v="2015-07-10T21:00:00"/>
    <x v="25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s v="$125.05"/>
    <x v="1"/>
    <x v="6"/>
    <x v="3481"/>
    <d v="2015-01-02T05:56:28"/>
    <x v="42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s v="$51.88"/>
    <x v="1"/>
    <x v="6"/>
    <x v="3482"/>
    <d v="2014-07-06T18:31:06"/>
    <x v="1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s v="$40.29"/>
    <x v="1"/>
    <x v="6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s v="$64.91"/>
    <x v="1"/>
    <x v="6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s v="$55.33"/>
    <x v="1"/>
    <x v="6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s v="$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s v="$38.71"/>
    <x v="1"/>
    <x v="6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s v="$125.38"/>
    <x v="1"/>
    <x v="6"/>
    <x v="3488"/>
    <d v="2015-04-17T16:00:00"/>
    <x v="17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s v="$78.26"/>
    <x v="1"/>
    <x v="6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s v="$47.22"/>
    <x v="1"/>
    <x v="6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s v="$79.1"/>
    <x v="1"/>
    <x v="6"/>
    <x v="3491"/>
    <d v="2015-05-18T05:59:44"/>
    <x v="2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s v="$114.29"/>
    <x v="1"/>
    <x v="6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s v="$51.72"/>
    <x v="1"/>
    <x v="6"/>
    <x v="3493"/>
    <d v="2014-08-17T05:11:00"/>
    <x v="2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s v="$30.77"/>
    <x v="1"/>
    <x v="6"/>
    <x v="3494"/>
    <d v="2016-11-26T06:00:00"/>
    <x v="55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s v="$74.21"/>
    <x v="1"/>
    <x v="6"/>
    <x v="3495"/>
    <d v="2014-11-01T17:18:00"/>
    <x v="41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s v="$47.85"/>
    <x v="1"/>
    <x v="6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s v="$34.41"/>
    <x v="1"/>
    <x v="6"/>
    <x v="3497"/>
    <d v="2016-06-02T22:00:00"/>
    <x v="6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s v="$40.24"/>
    <x v="1"/>
    <x v="6"/>
    <x v="3498"/>
    <d v="2016-05-28T21:44:00"/>
    <x v="1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s v="$60.29"/>
    <x v="1"/>
    <x v="6"/>
    <x v="3499"/>
    <d v="2015-07-01T06:59:00"/>
    <x v="5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s v="$25.31"/>
    <x v="1"/>
    <x v="6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s v="$35.95"/>
    <x v="1"/>
    <x v="6"/>
    <x v="3501"/>
    <d v="2015-09-11T18:19:55"/>
    <x v="2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s v="$136"/>
    <x v="1"/>
    <x v="6"/>
    <x v="3502"/>
    <d v="2016-03-16T03:59:00"/>
    <x v="2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s v="$70.76"/>
    <x v="1"/>
    <x v="6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s v="$125"/>
    <x v="1"/>
    <x v="6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s v="$66.51"/>
    <x v="1"/>
    <x v="6"/>
    <x v="3505"/>
    <d v="2014-05-13T04:00:00"/>
    <x v="5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s v="$105"/>
    <x v="1"/>
    <x v="6"/>
    <x v="3506"/>
    <d v="2014-08-23T17:37:20"/>
    <x v="11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s v="$145"/>
    <x v="1"/>
    <x v="6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s v="$12"/>
    <x v="1"/>
    <x v="6"/>
    <x v="3508"/>
    <d v="2016-05-10T21:00:00"/>
    <x v="2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s v="$96.67"/>
    <x v="1"/>
    <x v="6"/>
    <x v="3509"/>
    <d v="2014-11-21T04:55:00"/>
    <x v="58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s v="$60.33"/>
    <x v="1"/>
    <x v="6"/>
    <x v="3510"/>
    <d v="2014-07-02T14:54:06"/>
    <x v="1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s v="$79.89"/>
    <x v="1"/>
    <x v="6"/>
    <x v="3511"/>
    <d v="2014-11-07T18:30:00"/>
    <x v="2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s v="$58.82"/>
    <x v="1"/>
    <x v="6"/>
    <x v="3512"/>
    <d v="2015-04-23T11:53:12"/>
    <x v="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s v="$75.34"/>
    <x v="1"/>
    <x v="6"/>
    <x v="3513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s v="$55"/>
    <x v="1"/>
    <x v="6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s v="$66.96"/>
    <x v="1"/>
    <x v="6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s v="$227.27"/>
    <x v="1"/>
    <x v="6"/>
    <x v="3516"/>
    <d v="2014-09-08T03:00:00"/>
    <x v="35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s v="$307.69"/>
    <x v="1"/>
    <x v="6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s v="$50.02"/>
    <x v="1"/>
    <x v="6"/>
    <x v="3518"/>
    <d v="2014-10-02T14:21:00"/>
    <x v="21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s v="$72.39"/>
    <x v="1"/>
    <x v="6"/>
    <x v="3519"/>
    <d v="2015-03-04T14:22:30"/>
    <x v="1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s v="$95.95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s v="$45.62"/>
    <x v="1"/>
    <x v="6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s v="$41.03"/>
    <x v="1"/>
    <x v="6"/>
    <x v="3522"/>
    <d v="2015-09-15T10:06:00"/>
    <x v="33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s v="$56.83"/>
    <x v="1"/>
    <x v="6"/>
    <x v="3523"/>
    <d v="2016-09-25T23:00:00"/>
    <x v="44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s v="$137.24"/>
    <x v="1"/>
    <x v="6"/>
    <x v="3524"/>
    <d v="2014-09-13T04:00:00"/>
    <x v="2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s v="$75.71"/>
    <x v="1"/>
    <x v="6"/>
    <x v="3525"/>
    <d v="2015-08-09T16:00:00"/>
    <x v="55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s v="$99"/>
    <x v="1"/>
    <x v="6"/>
    <x v="3526"/>
    <d v="2016-04-28T05:59:00"/>
    <x v="3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s v="$81.57"/>
    <x v="1"/>
    <x v="6"/>
    <x v="3527"/>
    <d v="2015-07-11T03:59:00"/>
    <x v="41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s v="$45.11"/>
    <x v="1"/>
    <x v="6"/>
    <x v="3528"/>
    <d v="2017-01-18T12:01:58"/>
    <x v="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s v="$36.67"/>
    <x v="1"/>
    <x v="6"/>
    <x v="3529"/>
    <d v="2015-07-13T01:00:00"/>
    <x v="18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s v="$125"/>
    <x v="1"/>
    <x v="6"/>
    <x v="3530"/>
    <d v="2016-04-10T20:00:00"/>
    <x v="33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s v="$49.23"/>
    <x v="1"/>
    <x v="6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s v="$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s v="$78.88"/>
    <x v="1"/>
    <x v="6"/>
    <x v="3533"/>
    <d v="2015-11-11T19:16:07"/>
    <x v="1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s v="$38.28"/>
    <x v="1"/>
    <x v="6"/>
    <x v="3534"/>
    <d v="2015-10-01T15:00:23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s v="$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s v="$13.53"/>
    <x v="1"/>
    <x v="6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s v="$43.5"/>
    <x v="1"/>
    <x v="6"/>
    <x v="3537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s v="$30.95"/>
    <x v="1"/>
    <x v="6"/>
    <x v="3538"/>
    <d v="2016-08-17T10:05:40"/>
    <x v="33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s v="$55.23"/>
    <x v="1"/>
    <x v="6"/>
    <x v="3539"/>
    <d v="2016-09-08T18:08:42"/>
    <x v="2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s v="$46.13"/>
    <x v="1"/>
    <x v="6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s v="$39.38"/>
    <x v="1"/>
    <x v="6"/>
    <x v="3541"/>
    <d v="2015-08-31T17:31:15"/>
    <x v="2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s v="$66.15"/>
    <x v="1"/>
    <x v="6"/>
    <x v="3542"/>
    <d v="2014-09-07T14:23:42"/>
    <x v="1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s v="$54.14"/>
    <x v="1"/>
    <x v="6"/>
    <x v="3543"/>
    <d v="2015-06-25T18:07:39"/>
    <x v="1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s v="$104.17"/>
    <x v="1"/>
    <x v="6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s v="$31.38"/>
    <x v="1"/>
    <x v="6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s v="$59.21"/>
    <x v="1"/>
    <x v="6"/>
    <x v="3546"/>
    <d v="2015-04-01T03:59:00"/>
    <x v="2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s v="$119.18"/>
    <x v="1"/>
    <x v="6"/>
    <x v="3547"/>
    <d v="2016-05-14T03:59:00"/>
    <x v="17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s v="$164.62"/>
    <x v="1"/>
    <x v="6"/>
    <x v="3548"/>
    <d v="2016-03-05T01:00:00"/>
    <x v="2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s v="$24.29"/>
    <x v="1"/>
    <x v="6"/>
    <x v="3549"/>
    <d v="2015-09-04T09:27:53"/>
    <x v="3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s v="$40.94"/>
    <x v="1"/>
    <x v="6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s v="$61.1"/>
    <x v="1"/>
    <x v="6"/>
    <x v="3551"/>
    <d v="2014-05-22T22:07:00"/>
    <x v="3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s v="$38.65"/>
    <x v="1"/>
    <x v="6"/>
    <x v="3552"/>
    <d v="2014-06-28T14:05:24"/>
    <x v="1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s v="$56.2"/>
    <x v="1"/>
    <x v="6"/>
    <x v="3553"/>
    <d v="2015-08-12T00:00:00"/>
    <x v="22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s v="$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s v="$171.43"/>
    <x v="1"/>
    <x v="6"/>
    <x v="3555"/>
    <d v="2016-11-17T11:36:34"/>
    <x v="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s v="$110.5"/>
    <x v="1"/>
    <x v="6"/>
    <x v="3556"/>
    <d v="2014-08-17T15:35:24"/>
    <x v="1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s v="$179.28"/>
    <x v="1"/>
    <x v="6"/>
    <x v="3557"/>
    <d v="2014-05-05T06:38:31"/>
    <x v="35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s v="$22.91"/>
    <x v="1"/>
    <x v="6"/>
    <x v="3558"/>
    <d v="2015-06-26T21:00:00"/>
    <x v="1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s v="$43.13"/>
    <x v="1"/>
    <x v="6"/>
    <x v="3559"/>
    <d v="2015-07-31T08:58:00"/>
    <x v="24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s v="$46.89"/>
    <x v="1"/>
    <x v="6"/>
    <x v="3560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s v="$47.41"/>
    <x v="1"/>
    <x v="6"/>
    <x v="3561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s v="$15.13"/>
    <x v="1"/>
    <x v="6"/>
    <x v="3562"/>
    <d v="2016-03-13T22:00:00"/>
    <x v="6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s v="$21.1"/>
    <x v="1"/>
    <x v="6"/>
    <x v="3563"/>
    <d v="2016-08-01T19:00:00"/>
    <x v="33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s v="$59.12"/>
    <x v="1"/>
    <x v="6"/>
    <x v="3564"/>
    <d v="2015-10-05T16:00:00"/>
    <x v="32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s v="$97.92"/>
    <x v="1"/>
    <x v="6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s v="$55.13"/>
    <x v="1"/>
    <x v="6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s v="$26.54"/>
    <x v="1"/>
    <x v="6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s v="$58.42"/>
    <x v="1"/>
    <x v="6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s v="$122.54"/>
    <x v="1"/>
    <x v="6"/>
    <x v="3569"/>
    <d v="2015-01-08T16:31:36"/>
    <x v="1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s v="$87.96"/>
    <x v="1"/>
    <x v="6"/>
    <x v="3570"/>
    <d v="2014-12-31T07:00:00"/>
    <x v="3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s v="$73.24"/>
    <x v="1"/>
    <x v="6"/>
    <x v="3571"/>
    <d v="2014-10-30T20:36:53"/>
    <x v="1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s v="$55.56"/>
    <x v="1"/>
    <x v="6"/>
    <x v="3572"/>
    <d v="2015-06-21T13:41:22"/>
    <x v="1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s v="$39.54"/>
    <x v="1"/>
    <x v="6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s v="$136.78"/>
    <x v="1"/>
    <x v="6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s v="$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s v="$20"/>
    <x v="1"/>
    <x v="6"/>
    <x v="3576"/>
    <d v="2016-12-05T14:10:54"/>
    <x v="1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s v="$28.89"/>
    <x v="1"/>
    <x v="6"/>
    <x v="3577"/>
    <d v="2015-04-26T06:28:00"/>
    <x v="9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s v="$40.55"/>
    <x v="1"/>
    <x v="6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s v="$35.71"/>
    <x v="1"/>
    <x v="6"/>
    <x v="3579"/>
    <d v="2016-03-31T17:17:36"/>
    <x v="1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s v="$37.96"/>
    <x v="1"/>
    <x v="6"/>
    <x v="3580"/>
    <d v="2015-03-01T04:59:00"/>
    <x v="5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s v="$33.33"/>
    <x v="1"/>
    <x v="6"/>
    <x v="3581"/>
    <d v="2014-07-30T11:18:30"/>
    <x v="2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s v="$58.57"/>
    <x v="1"/>
    <x v="6"/>
    <x v="3582"/>
    <d v="2016-04-05T02:18:02"/>
    <x v="20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s v="$135.63"/>
    <x v="1"/>
    <x v="6"/>
    <x v="3583"/>
    <d v="2016-04-18T09:13:25"/>
    <x v="1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s v="$30.94"/>
    <x v="1"/>
    <x v="6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s v="$176.09"/>
    <x v="1"/>
    <x v="6"/>
    <x v="3585"/>
    <d v="2014-12-21T17:11:30"/>
    <x v="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s v="$151.98"/>
    <x v="1"/>
    <x v="6"/>
    <x v="3586"/>
    <d v="2016-09-23T16:44:30"/>
    <x v="1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s v="$22.61"/>
    <x v="1"/>
    <x v="6"/>
    <x v="3587"/>
    <d v="2016-06-27T19:00:00"/>
    <x v="11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s v="$18.27"/>
    <x v="1"/>
    <x v="6"/>
    <x v="3588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s v="$82.26"/>
    <x v="1"/>
    <x v="6"/>
    <x v="3589"/>
    <d v="2015-05-26T15:32:27"/>
    <x v="2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s v="$68.53"/>
    <x v="1"/>
    <x v="6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s v="$68.06"/>
    <x v="1"/>
    <x v="6"/>
    <x v="3591"/>
    <d v="2015-01-24T04:59:00"/>
    <x v="1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s v="$72.71"/>
    <x v="1"/>
    <x v="6"/>
    <x v="3592"/>
    <d v="2015-02-11T04:59:00"/>
    <x v="39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s v="$77.19"/>
    <x v="1"/>
    <x v="6"/>
    <x v="3593"/>
    <d v="2015-01-05T20:26:00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s v="$55.97"/>
    <x v="1"/>
    <x v="6"/>
    <x v="3594"/>
    <d v="2016-09-04T01:36:22"/>
    <x v="25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s v="$49.69"/>
    <x v="1"/>
    <x v="6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s v="$79"/>
    <x v="1"/>
    <x v="6"/>
    <x v="3596"/>
    <d v="2014-08-26T17:09:42"/>
    <x v="21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s v="$77.73"/>
    <x v="1"/>
    <x v="6"/>
    <x v="3597"/>
    <d v="2016-03-03T05:59:00"/>
    <x v="1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s v="$40.78"/>
    <x v="1"/>
    <x v="6"/>
    <x v="3598"/>
    <d v="2014-09-03T04:59:00"/>
    <x v="1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s v="$59.41"/>
    <x v="1"/>
    <x v="6"/>
    <x v="3599"/>
    <d v="2015-08-30T00:00:00"/>
    <x v="2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s v="$3.25"/>
    <x v="1"/>
    <x v="6"/>
    <x v="3600"/>
    <d v="2016-10-13T20:22:44"/>
    <x v="33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s v="$39.38"/>
    <x v="1"/>
    <x v="6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s v="$81.67"/>
    <x v="1"/>
    <x v="6"/>
    <x v="3602"/>
    <d v="2016-05-17T21:27:59"/>
    <x v="1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s v="$44.91"/>
    <x v="1"/>
    <x v="6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s v="$49.06"/>
    <x v="1"/>
    <x v="6"/>
    <x v="3604"/>
    <d v="2016-04-29T06:59:00"/>
    <x v="69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s v="$30.67"/>
    <x v="1"/>
    <x v="6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s v="$61.06"/>
    <x v="1"/>
    <x v="6"/>
    <x v="3606"/>
    <d v="2016-08-14T14:30:57"/>
    <x v="1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s v="$29"/>
    <x v="1"/>
    <x v="6"/>
    <x v="3607"/>
    <d v="2015-12-15T00:00:00"/>
    <x v="2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s v="$29.63"/>
    <x v="1"/>
    <x v="6"/>
    <x v="3608"/>
    <d v="2016-06-17T14:00:00"/>
    <x v="2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s v="$143.1"/>
    <x v="1"/>
    <x v="6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s v="$52.35"/>
    <x v="1"/>
    <x v="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s v="$66.67"/>
    <x v="1"/>
    <x v="6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s v="$126.67"/>
    <x v="1"/>
    <x v="6"/>
    <x v="3612"/>
    <d v="2014-06-09T17:26:51"/>
    <x v="2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s v="$62.5"/>
    <x v="1"/>
    <x v="6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s v="$35.49"/>
    <x v="1"/>
    <x v="6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s v="$37.08"/>
    <x v="1"/>
    <x v="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s v="$69.33"/>
    <x v="1"/>
    <x v="6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s v="$17.25"/>
    <x v="1"/>
    <x v="6"/>
    <x v="3617"/>
    <d v="2017-02-28T00:00:00"/>
    <x v="2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s v="$36.07"/>
    <x v="1"/>
    <x v="6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s v="$66.47"/>
    <x v="1"/>
    <x v="6"/>
    <x v="3619"/>
    <d v="2016-11-19T22:00:00"/>
    <x v="1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s v="$56.07"/>
    <x v="1"/>
    <x v="6"/>
    <x v="3620"/>
    <d v="2015-03-05T04:00:00"/>
    <x v="1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s v="$47.03"/>
    <x v="1"/>
    <x v="6"/>
    <x v="3621"/>
    <d v="2016-09-30T21:00:00"/>
    <x v="1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s v="$47.67"/>
    <x v="1"/>
    <x v="6"/>
    <x v="3622"/>
    <d v="2014-09-28T03:23:00"/>
    <x v="15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s v="$88.24"/>
    <x v="1"/>
    <x v="6"/>
    <x v="3623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s v="$80.72"/>
    <x v="1"/>
    <x v="6"/>
    <x v="3624"/>
    <d v="2016-08-23T18:34:50"/>
    <x v="1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s v="$39.49"/>
    <x v="1"/>
    <x v="6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s v="$84.85"/>
    <x v="1"/>
    <x v="6"/>
    <x v="3626"/>
    <d v="2014-08-16T16:00:57"/>
    <x v="2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s v="$68.97"/>
    <x v="1"/>
    <x v="6"/>
    <x v="3627"/>
    <d v="2016-05-21T03:59:00"/>
    <x v="38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12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s v="$1"/>
    <x v="1"/>
    <x v="40"/>
    <x v="3629"/>
    <d v="2016-05-05T17:00:00"/>
    <x v="5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s v="$1"/>
    <x v="1"/>
    <x v="40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s v="$147.88"/>
    <x v="1"/>
    <x v="40"/>
    <x v="3631"/>
    <d v="2014-09-23T03:59:00"/>
    <x v="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s v="$100"/>
    <x v="1"/>
    <x v="40"/>
    <x v="3632"/>
    <d v="2014-11-23T22:29:09"/>
    <x v="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s v="$56.84"/>
    <x v="1"/>
    <x v="40"/>
    <x v="3633"/>
    <d v="2016-11-19T01:00:00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s v="$176.94"/>
    <x v="1"/>
    <x v="40"/>
    <x v="3634"/>
    <d v="2017-01-14T03:59:00"/>
    <x v="64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s v="$127.6"/>
    <x v="1"/>
    <x v="40"/>
    <x v="3635"/>
    <d v="2016-04-20T21:11:16"/>
    <x v="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s v="$66.14"/>
    <x v="1"/>
    <x v="40"/>
    <x v="3637"/>
    <d v="2015-01-01T16:48:55"/>
    <x v="1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s v="$108"/>
    <x v="1"/>
    <x v="40"/>
    <x v="3638"/>
    <d v="2015-04-19T15:08:52"/>
    <x v="1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s v="$1"/>
    <x v="1"/>
    <x v="40"/>
    <x v="3639"/>
    <d v="2016-10-07T15:11:00"/>
    <x v="1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s v="$18.33"/>
    <x v="1"/>
    <x v="40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1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s v="$7.5"/>
    <x v="1"/>
    <x v="40"/>
    <x v="3642"/>
    <d v="2015-11-30T17:00:00"/>
    <x v="43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s v="$68.42"/>
    <x v="1"/>
    <x v="40"/>
    <x v="3644"/>
    <d v="2016-03-08T04:59:00"/>
    <x v="33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s v="$1"/>
    <x v="1"/>
    <x v="40"/>
    <x v="3645"/>
    <d v="2016-11-22T00:17:18"/>
    <x v="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s v="$60.13"/>
    <x v="1"/>
    <x v="40"/>
    <x v="3646"/>
    <d v="2015-06-16T23:30:00"/>
    <x v="2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s v="$15"/>
    <x v="1"/>
    <x v="40"/>
    <x v="3647"/>
    <d v="2016-09-30T17:58:47"/>
    <x v="11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s v="$550.04"/>
    <x v="1"/>
    <x v="6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s v="$97.5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s v="$29.41"/>
    <x v="1"/>
    <x v="6"/>
    <x v="3650"/>
    <d v="2016-02-02T11:29:44"/>
    <x v="2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s v="$57.78"/>
    <x v="1"/>
    <x v="6"/>
    <x v="3651"/>
    <d v="2014-08-10T15:59:00"/>
    <x v="15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s v="$44.24"/>
    <x v="1"/>
    <x v="6"/>
    <x v="3652"/>
    <d v="2016-08-25T03:59:00"/>
    <x v="55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s v="$60.91"/>
    <x v="1"/>
    <x v="6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s v="$68.84"/>
    <x v="1"/>
    <x v="6"/>
    <x v="3654"/>
    <d v="2016-04-03T17:00:00"/>
    <x v="2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s v="$73.58"/>
    <x v="1"/>
    <x v="6"/>
    <x v="3655"/>
    <d v="2015-07-18T06:59:00"/>
    <x v="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s v="$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s v="$110.75"/>
    <x v="1"/>
    <x v="6"/>
    <x v="3657"/>
    <d v="2016-06-01T21:42:00"/>
    <x v="2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s v="$75.5"/>
    <x v="1"/>
    <x v="6"/>
    <x v="3658"/>
    <d v="2014-07-02T03:59:00"/>
    <x v="32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s v="$235.46"/>
    <x v="1"/>
    <x v="6"/>
    <x v="3659"/>
    <d v="2015-03-19T14:39:00"/>
    <x v="14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s v="$11.36"/>
    <x v="1"/>
    <x v="6"/>
    <x v="3660"/>
    <d v="2014-12-23T21:08:45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s v="$92.5"/>
    <x v="1"/>
    <x v="6"/>
    <x v="3661"/>
    <d v="2016-04-10T04:00:00"/>
    <x v="24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s v="$202.85"/>
    <x v="1"/>
    <x v="6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s v="$26"/>
    <x v="1"/>
    <x v="6"/>
    <x v="3663"/>
    <d v="2016-12-21T11:50:30"/>
    <x v="1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s v="$46.05"/>
    <x v="1"/>
    <x v="6"/>
    <x v="3664"/>
    <d v="2016-06-16T05:58:09"/>
    <x v="2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s v="$51"/>
    <x v="1"/>
    <x v="6"/>
    <x v="3665"/>
    <d v="2015-10-28T19:54:00"/>
    <x v="55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s v="$31.58"/>
    <x v="1"/>
    <x v="6"/>
    <x v="3666"/>
    <d v="2014-07-24T07:00:00"/>
    <x v="21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s v="$53.36"/>
    <x v="1"/>
    <x v="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s v="$36.96"/>
    <x v="1"/>
    <x v="6"/>
    <x v="3668"/>
    <d v="2015-07-23T18:33:00"/>
    <x v="2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s v="$81.29"/>
    <x v="1"/>
    <x v="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s v="$20.08"/>
    <x v="1"/>
    <x v="6"/>
    <x v="3670"/>
    <d v="2015-05-31T23:00:00"/>
    <x v="58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s v="$88.25"/>
    <x v="1"/>
    <x v="6"/>
    <x v="3671"/>
    <d v="2014-07-21T03:59:00"/>
    <x v="2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s v="$53.44"/>
    <x v="1"/>
    <x v="6"/>
    <x v="3672"/>
    <d v="2014-09-26T22:43:04"/>
    <x v="1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s v="$39.87"/>
    <x v="1"/>
    <x v="6"/>
    <x v="3673"/>
    <d v="2014-11-05T12:52:00"/>
    <x v="35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s v="$145.16"/>
    <x v="1"/>
    <x v="6"/>
    <x v="3674"/>
    <d v="2016-09-03T20:57:09"/>
    <x v="1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s v="$23.33"/>
    <x v="1"/>
    <x v="6"/>
    <x v="3675"/>
    <d v="2016-05-15T23:00:00"/>
    <x v="6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s v="$64.38"/>
    <x v="1"/>
    <x v="6"/>
    <x v="3676"/>
    <d v="2014-09-12T19:34:44"/>
    <x v="10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s v="$62.05"/>
    <x v="1"/>
    <x v="6"/>
    <x v="3677"/>
    <d v="2014-07-03T03:59:00"/>
    <x v="21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s v="$66.13"/>
    <x v="1"/>
    <x v="6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s v="$73.4"/>
    <x v="1"/>
    <x v="6"/>
    <x v="3679"/>
    <d v="2014-07-01T04:59:00"/>
    <x v="3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s v="$99.5"/>
    <x v="1"/>
    <x v="6"/>
    <x v="3680"/>
    <d v="2016-10-05T10:53:54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s v="$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s v="$62.33"/>
    <x v="1"/>
    <x v="6"/>
    <x v="3682"/>
    <d v="2014-06-16T06:59:00"/>
    <x v="35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s v="$58.79"/>
    <x v="1"/>
    <x v="6"/>
    <x v="3683"/>
    <d v="2016-10-20T02:48:16"/>
    <x v="1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s v="$45.35"/>
    <x v="1"/>
    <x v="6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s v="$41.94"/>
    <x v="1"/>
    <x v="6"/>
    <x v="3685"/>
    <d v="2014-05-19T21:00:00"/>
    <x v="25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s v="$59.17"/>
    <x v="1"/>
    <x v="6"/>
    <x v="3686"/>
    <d v="2015-08-29T03:59:00"/>
    <x v="1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s v="$200.49"/>
    <x v="1"/>
    <x v="6"/>
    <x v="3687"/>
    <d v="2014-06-27T05:14:15"/>
    <x v="1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s v="$83.97"/>
    <x v="1"/>
    <x v="6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s v="$57.26"/>
    <x v="1"/>
    <x v="6"/>
    <x v="3689"/>
    <d v="2015-06-21T22:25:00"/>
    <x v="41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s v="$58.06"/>
    <x v="1"/>
    <x v="6"/>
    <x v="3690"/>
    <d v="2014-11-27T15:21:23"/>
    <x v="1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s v="$186.8"/>
    <x v="1"/>
    <x v="6"/>
    <x v="3691"/>
    <d v="2015-03-02T04:59:00"/>
    <x v="11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s v="$74.12"/>
    <x v="1"/>
    <x v="6"/>
    <x v="3692"/>
    <d v="2014-09-19T00:00:00"/>
    <x v="6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s v="$30.71"/>
    <x v="1"/>
    <x v="6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s v="$62.67"/>
    <x v="1"/>
    <x v="6"/>
    <x v="3694"/>
    <d v="2016-06-06T02:00:00"/>
    <x v="4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s v="$121.36"/>
    <x v="1"/>
    <x v="6"/>
    <x v="3695"/>
    <d v="2015-01-11T20:53:30"/>
    <x v="18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s v="$39.74"/>
    <x v="1"/>
    <x v="6"/>
    <x v="3696"/>
    <d v="2015-02-13T14:48:36"/>
    <x v="1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s v="$72"/>
    <x v="1"/>
    <x v="6"/>
    <x v="3697"/>
    <d v="2016-05-10T11:10:48"/>
    <x v="2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s v="$40.63"/>
    <x v="1"/>
    <x v="6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s v="$63"/>
    <x v="1"/>
    <x v="6"/>
    <x v="3699"/>
    <d v="2014-10-15T14:26:56"/>
    <x v="1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s v="$33.67"/>
    <x v="1"/>
    <x v="6"/>
    <x v="3700"/>
    <d v="2014-09-30T16:00:00"/>
    <x v="1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s v="$38.59"/>
    <x v="1"/>
    <x v="6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s v="$155.95"/>
    <x v="1"/>
    <x v="6"/>
    <x v="3702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s v="$43.2"/>
    <x v="1"/>
    <x v="6"/>
    <x v="3703"/>
    <d v="2016-08-13T06:59:00"/>
    <x v="1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s v="$15.15"/>
    <x v="1"/>
    <x v="6"/>
    <x v="3704"/>
    <d v="2016-05-31T16:33:14"/>
    <x v="12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s v="$83.57"/>
    <x v="1"/>
    <x v="6"/>
    <x v="3705"/>
    <d v="2014-06-23T18:00:00"/>
    <x v="2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s v="$140"/>
    <x v="1"/>
    <x v="6"/>
    <x v="3706"/>
    <d v="2014-09-12T21:55:49"/>
    <x v="1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s v="$80.87"/>
    <x v="1"/>
    <x v="6"/>
    <x v="3707"/>
    <d v="2016-07-22T05:26:00"/>
    <x v="21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s v="$53.85"/>
    <x v="1"/>
    <x v="6"/>
    <x v="3708"/>
    <d v="2014-07-04T03:24:46"/>
    <x v="20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s v="$30.93"/>
    <x v="1"/>
    <x v="6"/>
    <x v="3709"/>
    <d v="2014-06-25T16:59:06"/>
    <x v="1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s v="$67.96"/>
    <x v="1"/>
    <x v="6"/>
    <x v="3710"/>
    <d v="2015-04-03T13:49:48"/>
    <x v="2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s v="$27.14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s v="$110.87"/>
    <x v="1"/>
    <x v="6"/>
    <x v="3712"/>
    <d v="2015-05-31T06:59:00"/>
    <x v="2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s v="$106.84"/>
    <x v="1"/>
    <x v="6"/>
    <x v="3713"/>
    <d v="2016-06-04T17:42:46"/>
    <x v="1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s v="$105.52"/>
    <x v="1"/>
    <x v="6"/>
    <x v="3714"/>
    <d v="2015-05-26T03:59:00"/>
    <x v="22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s v="$132.96"/>
    <x v="1"/>
    <x v="6"/>
    <x v="3715"/>
    <d v="2015-03-31T12:52:00"/>
    <x v="44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s v="$51.92"/>
    <x v="1"/>
    <x v="6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s v="$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s v="$26.02"/>
    <x v="1"/>
    <x v="6"/>
    <x v="3718"/>
    <d v="2015-02-27T17:11:15"/>
    <x v="1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s v="$105"/>
    <x v="1"/>
    <x v="6"/>
    <x v="3719"/>
    <d v="2015-06-22T17:31:06"/>
    <x v="1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s v="$86.23"/>
    <x v="1"/>
    <x v="6"/>
    <x v="3720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s v="$114.55"/>
    <x v="1"/>
    <x v="6"/>
    <x v="3721"/>
    <d v="2014-11-05T23:28:04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s v="$47.66"/>
    <x v="1"/>
    <x v="6"/>
    <x v="3722"/>
    <d v="2016-02-11T22:59:00"/>
    <x v="1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s v="$72.89"/>
    <x v="1"/>
    <x v="6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s v="$49.55"/>
    <x v="1"/>
    <x v="6"/>
    <x v="3724"/>
    <d v="2016-05-04T23:00:00"/>
    <x v="4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s v="$25.4"/>
    <x v="1"/>
    <x v="6"/>
    <x v="3725"/>
    <d v="2016-02-18T21:30:00"/>
    <x v="4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s v="$62.59"/>
    <x v="1"/>
    <x v="6"/>
    <x v="3726"/>
    <d v="2016-04-29T21:00:00"/>
    <x v="33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s v="$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s v="$60.06"/>
    <x v="1"/>
    <x v="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s v="$72.4"/>
    <x v="1"/>
    <x v="6"/>
    <x v="3729"/>
    <d v="2015-03-23T03:55:12"/>
    <x v="11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s v="$100"/>
    <x v="1"/>
    <x v="6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s v="$51.67"/>
    <x v="1"/>
    <x v="6"/>
    <x v="3731"/>
    <d v="2015-01-10T03:23:00"/>
    <x v="1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s v="$32.75"/>
    <x v="1"/>
    <x v="6"/>
    <x v="3732"/>
    <d v="2015-01-24T12:00:00"/>
    <x v="12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s v="$61"/>
    <x v="1"/>
    <x v="6"/>
    <x v="3734"/>
    <d v="2015-05-25T21:38:16"/>
    <x v="12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s v="$10"/>
    <x v="1"/>
    <x v="6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s v="$10"/>
    <x v="1"/>
    <x v="6"/>
    <x v="3736"/>
    <d v="2015-03-23T18:00:00"/>
    <x v="52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s v="$37.5"/>
    <x v="1"/>
    <x v="6"/>
    <x v="3737"/>
    <d v="2015-11-12T06:59:00"/>
    <x v="2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s v="$45"/>
    <x v="1"/>
    <x v="6"/>
    <x v="3738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s v="$100.63"/>
    <x v="1"/>
    <x v="6"/>
    <x v="3739"/>
    <d v="2016-07-17T10:47:48"/>
    <x v="1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s v="$25.57"/>
    <x v="1"/>
    <x v="6"/>
    <x v="3740"/>
    <d v="2014-08-12T01:53:58"/>
    <x v="1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s v="$25"/>
    <x v="1"/>
    <x v="6"/>
    <x v="3742"/>
    <d v="2014-09-06T05:09:04"/>
    <x v="1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s v="$10"/>
    <x v="1"/>
    <x v="6"/>
    <x v="3745"/>
    <d v="2014-08-10T16:45:02"/>
    <x v="1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s v="$202"/>
    <x v="1"/>
    <x v="6"/>
    <x v="3746"/>
    <d v="2016-10-08T09:20:39"/>
    <x v="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s v="$25"/>
    <x v="1"/>
    <x v="6"/>
    <x v="3747"/>
    <d v="2015-07-05T22:59:00"/>
    <x v="14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s v="$99.54"/>
    <x v="1"/>
    <x v="40"/>
    <x v="3748"/>
    <d v="2016-02-16T05:59:00"/>
    <x v="21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s v="$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s v="$215.25"/>
    <x v="1"/>
    <x v="40"/>
    <x v="3750"/>
    <d v="2015-02-10T07:59:00"/>
    <x v="33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s v="$120.55"/>
    <x v="1"/>
    <x v="40"/>
    <x v="3751"/>
    <d v="2016-04-02T23:51:13"/>
    <x v="1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s v="$37.67"/>
    <x v="1"/>
    <x v="40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s v="$172.23"/>
    <x v="1"/>
    <x v="40"/>
    <x v="3753"/>
    <d v="2015-06-03T00:00:00"/>
    <x v="41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s v="$111.11"/>
    <x v="1"/>
    <x v="40"/>
    <x v="3754"/>
    <d v="2014-07-26T04:59:00"/>
    <x v="46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s v="$25.46"/>
    <x v="1"/>
    <x v="40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s v="$267.65"/>
    <x v="1"/>
    <x v="40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s v="$75.96"/>
    <x v="1"/>
    <x v="40"/>
    <x v="3757"/>
    <d v="2014-12-01T20:25:15"/>
    <x v="18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s v="$59.04"/>
    <x v="1"/>
    <x v="40"/>
    <x v="3758"/>
    <d v="2014-05-19T05:00:00"/>
    <x v="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s v="$50.11"/>
    <x v="1"/>
    <x v="40"/>
    <x v="3759"/>
    <d v="2015-08-26T02:35:53"/>
    <x v="12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s v="$55.5"/>
    <x v="1"/>
    <x v="40"/>
    <x v="3760"/>
    <d v="2014-05-05T12:36:26"/>
    <x v="2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s v="$166.67"/>
    <x v="1"/>
    <x v="40"/>
    <x v="3761"/>
    <d v="2015-08-10T23:00:00"/>
    <x v="28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s v="$47.43"/>
    <x v="1"/>
    <x v="40"/>
    <x v="3762"/>
    <d v="2015-08-02T19:31:29"/>
    <x v="25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s v="$64.94"/>
    <x v="1"/>
    <x v="40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s v="$55.56"/>
    <x v="1"/>
    <x v="40"/>
    <x v="3764"/>
    <d v="2016-05-29T00:36:00"/>
    <x v="23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s v="$74.22"/>
    <x v="1"/>
    <x v="40"/>
    <x v="3765"/>
    <d v="2014-07-30T18:38:02"/>
    <x v="1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s v="$106.93"/>
    <x v="1"/>
    <x v="40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s v="$41.7"/>
    <x v="1"/>
    <x v="40"/>
    <x v="3767"/>
    <d v="2015-03-01T04:59:00"/>
    <x v="2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s v="$74.24"/>
    <x v="1"/>
    <x v="40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s v="$73.33"/>
    <x v="1"/>
    <x v="40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s v="$100"/>
    <x v="1"/>
    <x v="40"/>
    <x v="3770"/>
    <d v="2015-06-13T22:20:10"/>
    <x v="1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s v="$38.42"/>
    <x v="1"/>
    <x v="40"/>
    <x v="3771"/>
    <d v="2016-05-18T00:00:00"/>
    <x v="2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s v="$166.97"/>
    <x v="1"/>
    <x v="40"/>
    <x v="3772"/>
    <d v="2016-11-29T06:00:00"/>
    <x v="21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s v="$94.91"/>
    <x v="1"/>
    <x v="40"/>
    <x v="3773"/>
    <d v="2016-11-15T02:08:00"/>
    <x v="15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s v="$100"/>
    <x v="1"/>
    <x v="40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s v="$143.21"/>
    <x v="1"/>
    <x v="40"/>
    <x v="3775"/>
    <d v="2015-04-09T04:00:00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s v="$90.82"/>
    <x v="1"/>
    <x v="40"/>
    <x v="3776"/>
    <d v="2014-08-01T01:00:00"/>
    <x v="52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s v="$48.54"/>
    <x v="1"/>
    <x v="40"/>
    <x v="3777"/>
    <d v="2014-09-27T04:00:00"/>
    <x v="24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s v="$70.03"/>
    <x v="1"/>
    <x v="40"/>
    <x v="3778"/>
    <d v="2015-02-14T19:39:40"/>
    <x v="1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s v="$135.63"/>
    <x v="1"/>
    <x v="40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s v="$100"/>
    <x v="1"/>
    <x v="40"/>
    <x v="3780"/>
    <d v="2015-07-13T20:06:00"/>
    <x v="1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s v="$94.9"/>
    <x v="1"/>
    <x v="40"/>
    <x v="3781"/>
    <d v="2014-09-08T21:11:25"/>
    <x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s v="$75.37"/>
    <x v="1"/>
    <x v="40"/>
    <x v="3782"/>
    <d v="2016-07-24T23:00:00"/>
    <x v="4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s v="$64.46"/>
    <x v="1"/>
    <x v="40"/>
    <x v="3783"/>
    <d v="2016-03-15T16:00:00"/>
    <x v="25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s v="$115"/>
    <x v="1"/>
    <x v="40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s v="$100.5"/>
    <x v="1"/>
    <x v="40"/>
    <x v="3785"/>
    <d v="2016-08-02T10:03:00"/>
    <x v="8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s v="$93.77"/>
    <x v="1"/>
    <x v="40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s v="$35.1"/>
    <x v="1"/>
    <x v="40"/>
    <x v="3787"/>
    <d v="2015-07-11T03:59:00"/>
    <x v="4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s v="$500"/>
    <x v="1"/>
    <x v="40"/>
    <x v="3788"/>
    <d v="2015-12-23T16:18:00"/>
    <x v="33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s v="$29"/>
    <x v="1"/>
    <x v="40"/>
    <x v="3789"/>
    <d v="2015-06-15T19:10:18"/>
    <x v="2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1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s v="$17.5"/>
    <x v="1"/>
    <x v="40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s v="$174"/>
    <x v="1"/>
    <x v="40"/>
    <x v="3793"/>
    <d v="2014-12-16T22:32:09"/>
    <x v="2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s v="$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s v="$5"/>
    <x v="1"/>
    <x v="40"/>
    <x v="3795"/>
    <d v="2015-08-28T22:30:00"/>
    <x v="7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s v="$1"/>
    <x v="1"/>
    <x v="40"/>
    <x v="3796"/>
    <d v="2017-01-14T00:42:36"/>
    <x v="1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s v="$145.41"/>
    <x v="1"/>
    <x v="40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s v="$205"/>
    <x v="1"/>
    <x v="40"/>
    <x v="3798"/>
    <d v="2014-08-10T17:20:48"/>
    <x v="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s v="$100.5"/>
    <x v="1"/>
    <x v="40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s v="$55.06"/>
    <x v="1"/>
    <x v="40"/>
    <x v="3800"/>
    <d v="2015-01-11T04:59:00"/>
    <x v="22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s v="$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1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s v="$58.95"/>
    <x v="1"/>
    <x v="40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s v="$1.5"/>
    <x v="1"/>
    <x v="40"/>
    <x v="3805"/>
    <d v="2014-09-27T21:17:20"/>
    <x v="12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s v="$5"/>
    <x v="1"/>
    <x v="40"/>
    <x v="3806"/>
    <d v="2014-06-29T06:13:01"/>
    <x v="18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s v="$50.56"/>
    <x v="1"/>
    <x v="40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s v="$41.67"/>
    <x v="1"/>
    <x v="6"/>
    <x v="3808"/>
    <d v="2015-04-25T09:53:39"/>
    <x v="12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s v="$53.29"/>
    <x v="1"/>
    <x v="6"/>
    <x v="3809"/>
    <d v="2014-07-30T23:00:00"/>
    <x v="38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s v="$70.23"/>
    <x v="1"/>
    <x v="6"/>
    <x v="3810"/>
    <d v="2015-03-21T19:22:38"/>
    <x v="1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s v="$43.42"/>
    <x v="1"/>
    <x v="6"/>
    <x v="3811"/>
    <d v="2016-05-31T11:00:00"/>
    <x v="35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s v="$199.18"/>
    <x v="1"/>
    <x v="6"/>
    <x v="3812"/>
    <d v="2015-06-01T03:59:00"/>
    <x v="32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s v="$78.52"/>
    <x v="1"/>
    <x v="6"/>
    <x v="3813"/>
    <d v="2016-06-14T21:43:00"/>
    <x v="19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s v="$61.82"/>
    <x v="1"/>
    <x v="6"/>
    <x v="3814"/>
    <d v="2015-04-01T03:59:00"/>
    <x v="8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s v="$50"/>
    <x v="1"/>
    <x v="6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s v="$48.34"/>
    <x v="1"/>
    <x v="6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s v="$107.25"/>
    <x v="1"/>
    <x v="6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s v="$57"/>
    <x v="1"/>
    <x v="6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s v="$40.92"/>
    <x v="1"/>
    <x v="6"/>
    <x v="3819"/>
    <d v="2015-07-17T21:02:00"/>
    <x v="23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s v="$21.5"/>
    <x v="1"/>
    <x v="6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s v="$79.54"/>
    <x v="1"/>
    <x v="6"/>
    <x v="3821"/>
    <d v="2016-01-04T04:20:07"/>
    <x v="2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s v="$72.38"/>
    <x v="1"/>
    <x v="6"/>
    <x v="3822"/>
    <d v="2016-01-19T22:59:00"/>
    <x v="5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s v="$64.63"/>
    <x v="1"/>
    <x v="6"/>
    <x v="3823"/>
    <d v="2015-07-20T03:59:00"/>
    <x v="35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s v="$38.57"/>
    <x v="1"/>
    <x v="6"/>
    <x v="3824"/>
    <d v="2016-08-01T13:41:00"/>
    <x v="6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s v="$107.57"/>
    <x v="1"/>
    <x v="6"/>
    <x v="3825"/>
    <d v="2015-06-17T01:40:14"/>
    <x v="2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s v="$27.5"/>
    <x v="1"/>
    <x v="6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s v="$70.46"/>
    <x v="1"/>
    <x v="6"/>
    <x v="3827"/>
    <d v="2015-03-27T00:00:00"/>
    <x v="5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s v="$178.57"/>
    <x v="1"/>
    <x v="6"/>
    <x v="3828"/>
    <d v="2014-12-31T13:39:47"/>
    <x v="12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s v="$62.63"/>
    <x v="1"/>
    <x v="6"/>
    <x v="3829"/>
    <d v="2016-08-31T20:46:11"/>
    <x v="18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s v="$75"/>
    <x v="1"/>
    <x v="6"/>
    <x v="3830"/>
    <d v="2016-05-27T17:46:51"/>
    <x v="2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s v="$58.9"/>
    <x v="1"/>
    <x v="6"/>
    <x v="3831"/>
    <d v="2014-11-05T21:22:25"/>
    <x v="2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s v="$139.56"/>
    <x v="1"/>
    <x v="6"/>
    <x v="3832"/>
    <d v="2016-02-20T02:45:35"/>
    <x v="11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s v="$70"/>
    <x v="1"/>
    <x v="6"/>
    <x v="3833"/>
    <d v="2014-12-01T19:09:00"/>
    <x v="55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s v="$57.39"/>
    <x v="1"/>
    <x v="6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s v="$40"/>
    <x v="1"/>
    <x v="6"/>
    <x v="3835"/>
    <d v="2016-04-21T22:36:48"/>
    <x v="2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s v="$64.29"/>
    <x v="1"/>
    <x v="6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s v="$120.12"/>
    <x v="1"/>
    <x v="6"/>
    <x v="3837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s v="$1008.24"/>
    <x v="1"/>
    <x v="6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s v="$63.28"/>
    <x v="1"/>
    <x v="6"/>
    <x v="3839"/>
    <d v="2015-07-30T03:25:24"/>
    <x v="12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s v="$21.67"/>
    <x v="1"/>
    <x v="6"/>
    <x v="3840"/>
    <d v="2016-03-28T15:50:29"/>
    <x v="25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s v="$25.65"/>
    <x v="1"/>
    <x v="6"/>
    <x v="3841"/>
    <d v="2014-07-20T18:51:27"/>
    <x v="1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s v="$47.7"/>
    <x v="1"/>
    <x v="6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s v="$56.05"/>
    <x v="1"/>
    <x v="6"/>
    <x v="3843"/>
    <d v="2014-06-01T01:44:24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s v="$81.32"/>
    <x v="1"/>
    <x v="6"/>
    <x v="3844"/>
    <d v="2014-06-03T06:59:00"/>
    <x v="1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s v="$70.17"/>
    <x v="1"/>
    <x v="6"/>
    <x v="3845"/>
    <d v="2015-10-01T15:02:54"/>
    <x v="1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s v="$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s v="$188.56"/>
    <x v="1"/>
    <x v="6"/>
    <x v="3847"/>
    <d v="2015-07-19T05:23:11"/>
    <x v="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s v="$49.51"/>
    <x v="1"/>
    <x v="6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s v="$75.46"/>
    <x v="1"/>
    <x v="6"/>
    <x v="3849"/>
    <d v="2015-06-11T18:24:44"/>
    <x v="1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s v="$9.5"/>
    <x v="1"/>
    <x v="6"/>
    <x v="3850"/>
    <d v="2015-01-01T02:59:03"/>
    <x v="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s v="$35.5"/>
    <x v="1"/>
    <x v="6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s v="$10"/>
    <x v="1"/>
    <x v="6"/>
    <x v="3852"/>
    <d v="2015-03-27T03:34:36"/>
    <x v="25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s v="$13"/>
    <x v="1"/>
    <x v="6"/>
    <x v="3853"/>
    <d v="2014-09-01T20:09:38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s v="$89.4"/>
    <x v="1"/>
    <x v="6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s v="$25"/>
    <x v="1"/>
    <x v="6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s v="$1"/>
    <x v="1"/>
    <x v="6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s v="$65"/>
    <x v="1"/>
    <x v="6"/>
    <x v="3857"/>
    <d v="2014-08-01T17:12:00"/>
    <x v="2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s v="$10"/>
    <x v="1"/>
    <x v="6"/>
    <x v="3858"/>
    <d v="2015-05-22T21:00:00"/>
    <x v="1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s v="$1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s v="$81.54"/>
    <x v="1"/>
    <x v="6"/>
    <x v="3860"/>
    <d v="2014-08-12T15:51:50"/>
    <x v="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s v="$100"/>
    <x v="1"/>
    <x v="6"/>
    <x v="3861"/>
    <d v="2014-11-12T21:47:00"/>
    <x v="43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s v="$1"/>
    <x v="1"/>
    <x v="6"/>
    <x v="3862"/>
    <d v="2016-09-12T16:59:00"/>
    <x v="2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12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s v="$20"/>
    <x v="1"/>
    <x v="6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s v="$46.43"/>
    <x v="1"/>
    <x v="6"/>
    <x v="3865"/>
    <d v="2014-08-30T05:30:00"/>
    <x v="4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s v="$5.5"/>
    <x v="1"/>
    <x v="6"/>
    <x v="3866"/>
    <d v="2016-03-23T03:29:00"/>
    <x v="45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s v="$50.2"/>
    <x v="1"/>
    <x v="6"/>
    <x v="3867"/>
    <d v="2016-06-18T19:32:19"/>
    <x v="1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s v="$10"/>
    <x v="1"/>
    <x v="40"/>
    <x v="3868"/>
    <d v="2014-09-08T15:50:05"/>
    <x v="2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s v="$30.13"/>
    <x v="1"/>
    <x v="40"/>
    <x v="3869"/>
    <d v="2015-03-14T03:11:00"/>
    <x v="41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s v="$150"/>
    <x v="1"/>
    <x v="40"/>
    <x v="3870"/>
    <d v="2014-07-03T04:07:58"/>
    <x v="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s v="$13.33"/>
    <x v="1"/>
    <x v="40"/>
    <x v="3871"/>
    <d v="2017-03-29T17:44:10"/>
    <x v="1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38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2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73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s v="$44.76"/>
    <x v="1"/>
    <x v="40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s v="$88.64"/>
    <x v="1"/>
    <x v="40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s v="$10"/>
    <x v="1"/>
    <x v="40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s v="$57.65"/>
    <x v="1"/>
    <x v="40"/>
    <x v="3880"/>
    <d v="2014-07-30T23:00:00"/>
    <x v="6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s v="$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14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2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s v="$17.5"/>
    <x v="1"/>
    <x v="40"/>
    <x v="3887"/>
    <d v="2015-05-01T22:00:00"/>
    <x v="32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s v="$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s v="$13.11"/>
    <x v="1"/>
    <x v="6"/>
    <x v="3889"/>
    <d v="2015-01-04T23:26:00"/>
    <x v="22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s v="$315.5"/>
    <x v="1"/>
    <x v="6"/>
    <x v="3890"/>
    <d v="2015-08-15T18:12:24"/>
    <x v="12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s v="$37.14"/>
    <x v="1"/>
    <x v="6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s v="$128.27"/>
    <x v="1"/>
    <x v="6"/>
    <x v="3893"/>
    <d v="2014-07-01T06:00:00"/>
    <x v="1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s v="$47.27"/>
    <x v="1"/>
    <x v="6"/>
    <x v="3894"/>
    <d v="2016-12-06T04:59:00"/>
    <x v="1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s v="$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s v="$42.5"/>
    <x v="1"/>
    <x v="6"/>
    <x v="3896"/>
    <d v="2014-06-17T04:36:18"/>
    <x v="2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s v="$44"/>
    <x v="1"/>
    <x v="6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s v="$50.88"/>
    <x v="1"/>
    <x v="6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s v="$62.5"/>
    <x v="1"/>
    <x v="6"/>
    <x v="3899"/>
    <d v="2014-08-12T18:36:01"/>
    <x v="18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s v="$27"/>
    <x v="1"/>
    <x v="6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s v="$25"/>
    <x v="1"/>
    <x v="6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s v="$47.26"/>
    <x v="1"/>
    <x v="6"/>
    <x v="3902"/>
    <d v="2016-11-14T12:14:02"/>
    <x v="25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11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s v="$1.5"/>
    <x v="1"/>
    <x v="6"/>
    <x v="3904"/>
    <d v="2015-04-15T05:04:00"/>
    <x v="2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s v="$24.71"/>
    <x v="1"/>
    <x v="6"/>
    <x v="3905"/>
    <d v="2015-06-11T23:00:00"/>
    <x v="1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s v="$63.13"/>
    <x v="1"/>
    <x v="6"/>
    <x v="3906"/>
    <d v="2015-06-26T13:25:00"/>
    <x v="52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s v="$38.25"/>
    <x v="1"/>
    <x v="6"/>
    <x v="3907"/>
    <d v="2014-10-26T20:08:00"/>
    <x v="22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s v="$16.25"/>
    <x v="1"/>
    <x v="6"/>
    <x v="3908"/>
    <d v="2014-07-29T03:14:56"/>
    <x v="13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s v="$33.75"/>
    <x v="1"/>
    <x v="6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s v="$61.67"/>
    <x v="1"/>
    <x v="6"/>
    <x v="3910"/>
    <d v="2015-09-07T18:09:57"/>
    <x v="1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s v="$83.14"/>
    <x v="1"/>
    <x v="6"/>
    <x v="3911"/>
    <d v="2014-11-26T20:29:37"/>
    <x v="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s v="$1"/>
    <x v="1"/>
    <x v="6"/>
    <x v="3912"/>
    <d v="2015-04-25T04:35:00"/>
    <x v="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s v="$142.86"/>
    <x v="1"/>
    <x v="6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s v="$33.67"/>
    <x v="1"/>
    <x v="6"/>
    <x v="3914"/>
    <d v="2015-05-10T22:59:00"/>
    <x v="18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s v="$5"/>
    <x v="1"/>
    <x v="6"/>
    <x v="3915"/>
    <d v="2016-06-01T23:38:29"/>
    <x v="1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s v="$10"/>
    <x v="1"/>
    <x v="6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s v="$40"/>
    <x v="1"/>
    <x v="6"/>
    <x v="3918"/>
    <d v="2014-08-04T16:00:00"/>
    <x v="65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s v="$30"/>
    <x v="1"/>
    <x v="6"/>
    <x v="3919"/>
    <d v="2016-01-18T00:00:00"/>
    <x v="3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s v="$45"/>
    <x v="1"/>
    <x v="6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6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s v="$10.17"/>
    <x v="1"/>
    <x v="6"/>
    <x v="3922"/>
    <d v="2015-03-02T23:00:00"/>
    <x v="11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s v="$81.41"/>
    <x v="1"/>
    <x v="6"/>
    <x v="3923"/>
    <d v="2015-04-09T23:31:11"/>
    <x v="3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s v="$57.25"/>
    <x v="1"/>
    <x v="6"/>
    <x v="3924"/>
    <d v="2014-06-26T23:02:02"/>
    <x v="1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s v="$5"/>
    <x v="1"/>
    <x v="6"/>
    <x v="3925"/>
    <d v="2014-07-30T20:53:59"/>
    <x v="1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s v="$15"/>
    <x v="1"/>
    <x v="6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s v="$12.5"/>
    <x v="1"/>
    <x v="6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s v="$93"/>
    <x v="1"/>
    <x v="6"/>
    <x v="3928"/>
    <d v="2015-10-16T04:59:00"/>
    <x v="3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s v="$32.36"/>
    <x v="1"/>
    <x v="6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33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s v="$1"/>
    <x v="1"/>
    <x v="6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s v="$91.83"/>
    <x v="1"/>
    <x v="6"/>
    <x v="3933"/>
    <d v="2016-07-17T00:43:00"/>
    <x v="41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s v="$45.83"/>
    <x v="1"/>
    <x v="6"/>
    <x v="3934"/>
    <d v="2015-10-01T13:00:00"/>
    <x v="11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s v="$57.17"/>
    <x v="1"/>
    <x v="6"/>
    <x v="3935"/>
    <d v="2015-10-04T15:45:46"/>
    <x v="12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s v="$248.5"/>
    <x v="1"/>
    <x v="6"/>
    <x v="3937"/>
    <d v="2016-07-11T15:09:20"/>
    <x v="33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s v="$79.4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s v="$5"/>
    <x v="1"/>
    <x v="6"/>
    <x v="3939"/>
    <d v="2014-10-07T04:30:00"/>
    <x v="2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s v="$5.5"/>
    <x v="1"/>
    <x v="6"/>
    <x v="3940"/>
    <d v="2015-01-02T11:49:11"/>
    <x v="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s v="$25"/>
    <x v="1"/>
    <x v="6"/>
    <x v="3941"/>
    <d v="2014-11-25T01:00:00"/>
    <x v="14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1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s v="$137.08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s v="$5"/>
    <x v="1"/>
    <x v="6"/>
    <x v="3945"/>
    <d v="2015-05-15T19:14:28"/>
    <x v="1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s v="$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s v="$50.5"/>
    <x v="1"/>
    <x v="6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s v="$49.28"/>
    <x v="1"/>
    <x v="6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s v="$25"/>
    <x v="1"/>
    <x v="6"/>
    <x v="3950"/>
    <d v="2016-04-08T18:35:00"/>
    <x v="41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s v="$1"/>
    <x v="1"/>
    <x v="6"/>
    <x v="3951"/>
    <d v="2016-05-03T18:49:02"/>
    <x v="1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s v="$25"/>
    <x v="1"/>
    <x v="6"/>
    <x v="3952"/>
    <d v="2015-10-26T18:58:10"/>
    <x v="1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12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s v="$53.13"/>
    <x v="1"/>
    <x v="6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14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s v="$7"/>
    <x v="1"/>
    <x v="6"/>
    <x v="3957"/>
    <d v="2016-07-08T23:25:54"/>
    <x v="3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s v="$40.06"/>
    <x v="1"/>
    <x v="6"/>
    <x v="3958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s v="$24.33"/>
    <x v="1"/>
    <x v="6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s v="$11.25"/>
    <x v="1"/>
    <x v="6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s v="$10.5"/>
    <x v="1"/>
    <x v="6"/>
    <x v="3961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s v="$15"/>
    <x v="1"/>
    <x v="6"/>
    <x v="3962"/>
    <d v="2015-11-28T14:54:54"/>
    <x v="2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s v="$42"/>
    <x v="1"/>
    <x v="6"/>
    <x v="3964"/>
    <d v="2015-04-19T16:19:46"/>
    <x v="1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s v="$71.25"/>
    <x v="1"/>
    <x v="6"/>
    <x v="3965"/>
    <d v="2016-04-14T04:39:40"/>
    <x v="1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s v="$22.5"/>
    <x v="1"/>
    <x v="6"/>
    <x v="3966"/>
    <d v="2014-07-24T02:59:00"/>
    <x v="1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s v="$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s v="$47.91"/>
    <x v="1"/>
    <x v="6"/>
    <x v="3968"/>
    <d v="2016-05-22T19:34:33"/>
    <x v="1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s v="$35.17"/>
    <x v="1"/>
    <x v="6"/>
    <x v="3969"/>
    <d v="2016-08-29T03:55:00"/>
    <x v="6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s v="$5.5"/>
    <x v="1"/>
    <x v="6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s v="$22.67"/>
    <x v="1"/>
    <x v="6"/>
    <x v="3971"/>
    <d v="2014-07-21T12:52:06"/>
    <x v="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s v="$26.38"/>
    <x v="1"/>
    <x v="6"/>
    <x v="3972"/>
    <d v="2015-02-06T01:37:14"/>
    <x v="1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s v="$105.54"/>
    <x v="1"/>
    <x v="6"/>
    <x v="3973"/>
    <d v="2016-05-09T04:00:00"/>
    <x v="41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s v="$29.09"/>
    <x v="1"/>
    <x v="6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s v="$62"/>
    <x v="1"/>
    <x v="6"/>
    <x v="3976"/>
    <d v="2014-08-01T07:00:00"/>
    <x v="2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s v="$217.5"/>
    <x v="1"/>
    <x v="6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s v="$26.75"/>
    <x v="1"/>
    <x v="6"/>
    <x v="3978"/>
    <d v="2015-01-31T15:25:53"/>
    <x v="12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s v="$18.33"/>
    <x v="1"/>
    <x v="6"/>
    <x v="3979"/>
    <d v="2015-03-29T20:00:00"/>
    <x v="2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s v="$64.29"/>
    <x v="1"/>
    <x v="6"/>
    <x v="3980"/>
    <d v="2014-07-05T14:22:27"/>
    <x v="1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s v="$175"/>
    <x v="1"/>
    <x v="6"/>
    <x v="3981"/>
    <d v="2016-07-17T04:19:09"/>
    <x v="1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s v="$34"/>
    <x v="1"/>
    <x v="6"/>
    <x v="3982"/>
    <d v="2015-07-07T19:26:20"/>
    <x v="1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s v="$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s v="$9.5"/>
    <x v="1"/>
    <x v="6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s v="$33.74"/>
    <x v="1"/>
    <x v="6"/>
    <x v="3985"/>
    <d v="2016-02-20T21:05:00"/>
    <x v="21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s v="$37.54"/>
    <x v="1"/>
    <x v="6"/>
    <x v="3986"/>
    <d v="2016-05-06T13:04:00"/>
    <x v="41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s v="$11.62"/>
    <x v="1"/>
    <x v="6"/>
    <x v="3987"/>
    <d v="2014-05-16T22:11:30"/>
    <x v="2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s v="$8"/>
    <x v="1"/>
    <x v="6"/>
    <x v="3988"/>
    <d v="2015-08-29T01:56:53"/>
    <x v="1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s v="$23"/>
    <x v="1"/>
    <x v="6"/>
    <x v="3990"/>
    <d v="2016-03-02T16:08:13"/>
    <x v="1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s v="$100"/>
    <x v="1"/>
    <x v="6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s v="$60.11"/>
    <x v="1"/>
    <x v="6"/>
    <x v="3992"/>
    <d v="2015-12-11T23:34:19"/>
    <x v="1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s v="$3"/>
    <x v="1"/>
    <x v="6"/>
    <x v="3993"/>
    <d v="2015-05-13T20:45:12"/>
    <x v="1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s v="$5"/>
    <x v="1"/>
    <x v="6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s v="$17.5"/>
    <x v="1"/>
    <x v="6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s v="$29.24"/>
    <x v="1"/>
    <x v="6"/>
    <x v="3996"/>
    <d v="2014-11-20T16:04:00"/>
    <x v="58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s v="$59.58"/>
    <x v="1"/>
    <x v="6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s v="$82.57"/>
    <x v="1"/>
    <x v="6"/>
    <x v="3999"/>
    <d v="2014-08-31T19:51:49"/>
    <x v="4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s v="$10"/>
    <x v="1"/>
    <x v="6"/>
    <x v="4000"/>
    <d v="2016-05-07T14:29:18"/>
    <x v="1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s v="$32.36"/>
    <x v="1"/>
    <x v="6"/>
    <x v="4001"/>
    <d v="2017-03-01T19:00:00"/>
    <x v="1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s v="$5.75"/>
    <x v="1"/>
    <x v="6"/>
    <x v="4002"/>
    <d v="2014-09-27T01:02:41"/>
    <x v="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s v="$100.5"/>
    <x v="1"/>
    <x v="6"/>
    <x v="4003"/>
    <d v="2015-02-15T14:05:47"/>
    <x v="1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s v="$1"/>
    <x v="1"/>
    <x v="6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s v="$20"/>
    <x v="1"/>
    <x v="6"/>
    <x v="4005"/>
    <d v="2014-10-20T19:23:05"/>
    <x v="12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s v="$2"/>
    <x v="1"/>
    <x v="6"/>
    <x v="4006"/>
    <d v="2016-02-16T18:33:07"/>
    <x v="2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s v="$5"/>
    <x v="1"/>
    <x v="6"/>
    <x v="4007"/>
    <d v="2014-08-26T16:28:00"/>
    <x v="4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s v="$15"/>
    <x v="1"/>
    <x v="6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s v="$25"/>
    <x v="1"/>
    <x v="6"/>
    <x v="4009"/>
    <d v="2014-09-09T16:49:20"/>
    <x v="4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s v="$45.84"/>
    <x v="1"/>
    <x v="6"/>
    <x v="4010"/>
    <d v="2014-10-26T18:29:26"/>
    <x v="42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s v="$4.75"/>
    <x v="1"/>
    <x v="6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s v="$13"/>
    <x v="1"/>
    <x v="6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1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s v="$1"/>
    <x v="1"/>
    <x v="6"/>
    <x v="4015"/>
    <d v="2015-07-19T18:44:23"/>
    <x v="1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s v="$10"/>
    <x v="1"/>
    <x v="6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s v="$52.5"/>
    <x v="1"/>
    <x v="6"/>
    <x v="4017"/>
    <d v="2014-09-04T16:07:54"/>
    <x v="1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s v="$32.5"/>
    <x v="1"/>
    <x v="6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s v="$7.25"/>
    <x v="1"/>
    <x v="6"/>
    <x v="4019"/>
    <d v="2016-04-15T16:28:00"/>
    <x v="44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s v="$33.33"/>
    <x v="1"/>
    <x v="6"/>
    <x v="4020"/>
    <d v="2015-03-24T03:34:59"/>
    <x v="1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s v="$62.5"/>
    <x v="1"/>
    <x v="6"/>
    <x v="4021"/>
    <d v="2014-10-26T21:52:38"/>
    <x v="12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s v="$63.56"/>
    <x v="1"/>
    <x v="6"/>
    <x v="4022"/>
    <d v="2015-02-01T02:54:00"/>
    <x v="32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11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s v="$10"/>
    <x v="1"/>
    <x v="6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s v="$62.5"/>
    <x v="1"/>
    <x v="6"/>
    <x v="4025"/>
    <d v="2015-07-26T05:42:16"/>
    <x v="12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12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s v="$30.71"/>
    <x v="1"/>
    <x v="6"/>
    <x v="4027"/>
    <d v="2017-02-23T01:00:00"/>
    <x v="18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s v="$51"/>
    <x v="1"/>
    <x v="6"/>
    <x v="4028"/>
    <d v="2014-06-05T22:31:40"/>
    <x v="1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s v="$66.67"/>
    <x v="1"/>
    <x v="6"/>
    <x v="4030"/>
    <d v="2016-02-03T18:49:00"/>
    <x v="4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38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s v="$59"/>
    <x v="1"/>
    <x v="6"/>
    <x v="4032"/>
    <d v="2015-12-15T20:25:16"/>
    <x v="1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s v="$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s v="$100"/>
    <x v="1"/>
    <x v="6"/>
    <x v="4034"/>
    <d v="2015-04-03T21:44:10"/>
    <x v="1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s v="$147.4"/>
    <x v="1"/>
    <x v="6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s v="$166.06"/>
    <x v="1"/>
    <x v="6"/>
    <x v="4036"/>
    <d v="2014-07-01T22:30:00"/>
    <x v="42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s v="$40"/>
    <x v="1"/>
    <x v="6"/>
    <x v="4037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s v="$75.25"/>
    <x v="1"/>
    <x v="6"/>
    <x v="4038"/>
    <d v="2014-10-17T19:10:10"/>
    <x v="12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s v="$60"/>
    <x v="1"/>
    <x v="6"/>
    <x v="4039"/>
    <d v="2015-12-01T05:59:00"/>
    <x v="35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s v="$1250"/>
    <x v="1"/>
    <x v="6"/>
    <x v="4040"/>
    <d v="2015-07-18T03:00:00"/>
    <x v="5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s v="$10.5"/>
    <x v="1"/>
    <x v="6"/>
    <x v="4041"/>
    <d v="2016-09-06T11:22:34"/>
    <x v="1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s v="$7"/>
    <x v="1"/>
    <x v="6"/>
    <x v="4042"/>
    <d v="2015-01-20T19:16:00"/>
    <x v="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1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s v="$56.25"/>
    <x v="1"/>
    <x v="6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s v="$1"/>
    <x v="1"/>
    <x v="6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s v="$38.33"/>
    <x v="1"/>
    <x v="6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s v="$27.5"/>
    <x v="1"/>
    <x v="6"/>
    <x v="4047"/>
    <d v="2015-01-11T01:00:00"/>
    <x v="17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s v="$32.98"/>
    <x v="1"/>
    <x v="6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s v="$16"/>
    <x v="1"/>
    <x v="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s v="$1"/>
    <x v="1"/>
    <x v="6"/>
    <x v="4050"/>
    <d v="2014-10-23T15:16:31"/>
    <x v="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69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s v="$86.62"/>
    <x v="1"/>
    <x v="6"/>
    <x v="4052"/>
    <d v="2014-10-13T21:05:16"/>
    <x v="1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s v="$55"/>
    <x v="1"/>
    <x v="6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s v="$41.95"/>
    <x v="1"/>
    <x v="6"/>
    <x v="4055"/>
    <d v="2014-06-19T15:33:51"/>
    <x v="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s v="$88.33"/>
    <x v="1"/>
    <x v="6"/>
    <x v="4056"/>
    <d v="2016-07-03T19:59:00"/>
    <x v="18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s v="$129.17"/>
    <x v="1"/>
    <x v="6"/>
    <x v="4057"/>
    <d v="2015-11-25T23:00:00"/>
    <x v="2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s v="$23.75"/>
    <x v="1"/>
    <x v="6"/>
    <x v="4058"/>
    <d v="2016-04-01T03:59:00"/>
    <x v="13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s v="$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s v="$57"/>
    <x v="1"/>
    <x v="6"/>
    <x v="4060"/>
    <d v="2014-06-23T16:00:00"/>
    <x v="35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1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s v="$163.33"/>
    <x v="1"/>
    <x v="6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s v="$15"/>
    <x v="1"/>
    <x v="6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s v="$64.17"/>
    <x v="1"/>
    <x v="6"/>
    <x v="4064"/>
    <d v="2015-04-29T14:07:06"/>
    <x v="1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s v="$6.75"/>
    <x v="1"/>
    <x v="6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s v="$25"/>
    <x v="1"/>
    <x v="6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s v="$179.12"/>
    <x v="1"/>
    <x v="6"/>
    <x v="4067"/>
    <d v="2015-09-28T02:49:10"/>
    <x v="4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s v="$34.95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s v="$33.08"/>
    <x v="1"/>
    <x v="6"/>
    <x v="4069"/>
    <d v="2015-02-28T12:00:00"/>
    <x v="43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s v="$27.5"/>
    <x v="1"/>
    <x v="6"/>
    <x v="4070"/>
    <d v="2015-03-01T03:00:00"/>
    <x v="22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s v="$2"/>
    <x v="1"/>
    <x v="6"/>
    <x v="4072"/>
    <d v="2014-08-21T18:35:11"/>
    <x v="1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s v="$18.5"/>
    <x v="1"/>
    <x v="6"/>
    <x v="4073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s v="$35"/>
    <x v="1"/>
    <x v="6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s v="$44.31"/>
    <x v="1"/>
    <x v="6"/>
    <x v="4075"/>
    <d v="2014-06-30T17:28:00"/>
    <x v="1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s v="$222.5"/>
    <x v="1"/>
    <x v="6"/>
    <x v="4077"/>
    <d v="2016-12-21T17:03:14"/>
    <x v="1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s v="$5"/>
    <x v="1"/>
    <x v="6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17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s v="$29.17"/>
    <x v="1"/>
    <x v="6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s v="$1.5"/>
    <x v="1"/>
    <x v="6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s v="$126.5"/>
    <x v="1"/>
    <x v="6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s v="$10"/>
    <x v="1"/>
    <x v="6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s v="$10"/>
    <x v="1"/>
    <x v="6"/>
    <x v="4085"/>
    <d v="2015-03-24T03:59:00"/>
    <x v="41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s v="$9.4"/>
    <x v="1"/>
    <x v="6"/>
    <x v="4086"/>
    <d v="2015-11-21T04:00:00"/>
    <x v="17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s v="$72"/>
    <x v="1"/>
    <x v="6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s v="$30"/>
    <x v="1"/>
    <x v="6"/>
    <x v="4089"/>
    <d v="2015-05-31T17:35:00"/>
    <x v="15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s v="$10.67"/>
    <x v="1"/>
    <x v="6"/>
    <x v="4090"/>
    <d v="2015-08-07T15:00:00"/>
    <x v="2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s v="$25.5"/>
    <x v="1"/>
    <x v="6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s v="$20"/>
    <x v="1"/>
    <x v="6"/>
    <x v="4092"/>
    <d v="2015-04-05T03:40:47"/>
    <x v="1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s v="$15"/>
    <x v="1"/>
    <x v="6"/>
    <x v="4093"/>
    <d v="2015-08-22T19:34:53"/>
    <x v="12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s v="$91.25"/>
    <x v="1"/>
    <x v="6"/>
    <x v="4094"/>
    <d v="2014-10-22T04:59:00"/>
    <x v="7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s v="$800"/>
    <x v="1"/>
    <x v="6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s v="$80"/>
    <x v="1"/>
    <x v="6"/>
    <x v="4096"/>
    <d v="2017-02-28T08:51:00"/>
    <x v="7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53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s v="$50"/>
    <x v="1"/>
    <x v="6"/>
    <x v="4099"/>
    <d v="2016-09-02T20:24:33"/>
    <x v="11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s v="$22.83"/>
    <x v="1"/>
    <x v="6"/>
    <x v="4102"/>
    <d v="2016-05-15T20:21:13"/>
    <x v="1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s v="$16.67"/>
    <x v="1"/>
    <x v="6"/>
    <x v="4103"/>
    <d v="2015-08-26T18:32:00"/>
    <x v="59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s v="$45.79"/>
    <x v="1"/>
    <x v="6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s v="$383.33"/>
    <x v="1"/>
    <x v="6"/>
    <x v="4105"/>
    <d v="2016-12-26T00:15:09"/>
    <x v="15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s v="$106.97"/>
    <x v="1"/>
    <x v="6"/>
    <x v="4106"/>
    <d v="2015-04-02T01:00:00"/>
    <x v="4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s v="$10.25"/>
    <x v="1"/>
    <x v="6"/>
    <x v="4107"/>
    <d v="2014-09-24T22:00:01"/>
    <x v="2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s v="$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s v="$14.33"/>
    <x v="1"/>
    <x v="6"/>
    <x v="4110"/>
    <d v="2016-07-21T15:02:31"/>
    <x v="1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s v="$15.67"/>
    <x v="1"/>
    <x v="6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s v="$1"/>
    <x v="1"/>
    <x v="6"/>
    <x v="4112"/>
    <d v="2016-02-28T00:00:00"/>
    <x v="14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s v="$1"/>
    <x v="1"/>
    <x v="6"/>
    <x v="4113"/>
    <d v="2016-01-08T06:34:00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51E7A-03E6-274C-8C13-67C17AD6F9F5}" name="PivotTable6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rowHeaderCaption="Month" colHeaderCaption="State">
  <location ref="A4:F18" firstHeaderRow="1" firstDataRow="2" firstDataCol="1" rowPageCount="2" colPageCount="1"/>
  <pivotFields count="22">
    <pivotField showAll="0"/>
    <pivotField showAll="0"/>
    <pivotField showAll="0"/>
    <pivotField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61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EE1B3-CBFA-084E-BD9B-2DF7BD622ABD}" name="PivotTable7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tegory" colHeaderCaption="State">
  <location ref="A21:F3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72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E8D31-68EF-8349-B909-E7282309D977}" name="PivotTable1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73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03EC9-8963-C140-AD0C-EF974AD17396}" name="PivotTable5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ub-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71">
      <pivotArea type="all" dataOnly="0" outline="0" fieldPosition="0"/>
    </format>
    <format dxfId="70">
      <pivotArea outline="0" collapsedLevelsAreSubtotals="1" fieldPosition="0"/>
    </format>
    <format dxfId="69">
      <pivotArea type="origin" dataOnly="0" labelOnly="1" outline="0" fieldPosition="0"/>
    </format>
    <format dxfId="68">
      <pivotArea field="5" type="button" dataOnly="0" labelOnly="1" outline="0" axis="axisCol" fieldPosition="0"/>
    </format>
    <format dxfId="67">
      <pivotArea type="topRight" dataOnly="0" labelOnly="1" outline="0" fieldPosition="0"/>
    </format>
    <format dxfId="66">
      <pivotArea field="17" type="button" dataOnly="0" labelOnly="1" outline="0" axis="axisRow" fieldPosition="0"/>
    </format>
    <format dxfId="65">
      <pivotArea dataOnly="0" labelOnly="1" fieldPosition="0">
        <references count="1">
          <reference field="17" count="0"/>
        </references>
      </pivotArea>
    </format>
    <format dxfId="64">
      <pivotArea dataOnly="0" labelOnly="1" grandRow="1" outline="0" fieldPosition="0"/>
    </format>
    <format dxfId="63">
      <pivotArea dataOnly="0" labelOnly="1" fieldPosition="0">
        <references count="1">
          <reference field="5" count="0"/>
        </references>
      </pivotArea>
    </format>
    <format dxfId="6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D1BFB-030F-AD48-972B-5A03241814A0}" name="PivotTable10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Country" colHeaderCaption="Category">
  <location ref="A4:C24" firstHeaderRow="1" firstDataRow="2" firstDataCol="1" rowPageCount="1" colPageCount="1"/>
  <pivotFields count="22">
    <pivotField showAll="0"/>
    <pivotField showAll="0"/>
    <pivotField showAll="0"/>
    <pivotField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x="15"/>
        <item sd="0" x="2"/>
        <item sd="0" x="18"/>
        <item sd="0" x="5"/>
        <item sd="0" x="16"/>
        <item sd="0"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19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6"/>
  </colFields>
  <colItems count="2">
    <i>
      <x v="8"/>
    </i>
    <i t="grand">
      <x/>
    </i>
  </colItems>
  <pageFields count="1">
    <pageField fld="21" hier="-1"/>
  </pageFields>
  <dataFields count="1">
    <dataField name="Sum of pledged" fld="4" baseField="0" baseItem="0"/>
  </dataFields>
  <formats count="1">
    <format dxfId="59">
      <pivotArea type="all" dataOnly="0" outline="0" fieldPosition="0"/>
    </format>
  </formats>
  <chartFormats count="9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9780F-9D76-9F4C-9907-B94AF96361DA}" name="PivotTable11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rowHeaderCaption="Campaign Goal" colHeaderCaption="State">
  <location ref="A5:F16" firstHeaderRow="1" firstDataRow="2" firstDataCol="1" rowPageCount="3" colPageCount="1"/>
  <pivotFields count="22">
    <pivotField showAll="0"/>
    <pivotField showAll="0"/>
    <pivotField showAll="0"/>
    <pivotField axis="axisRow" showAll="0" sortType="ascending">
      <items count="22">
        <item x="0"/>
        <item x="20"/>
        <item x="1"/>
        <item x="10"/>
        <item x="11"/>
        <item x="12"/>
        <item x="13"/>
        <item x="14"/>
        <item x="15"/>
        <item x="16"/>
        <item x="17"/>
        <item x="18"/>
        <item x="19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sd="0" x="2"/>
        <item h="1" sd="0" x="18"/>
        <item h="1" sd="0" x="5"/>
        <item h="1" sd="0" x="16"/>
        <item h="1" sd="0" x="12"/>
        <item h="1" sd="0" x="8"/>
        <item h="1" sd="0" x="3"/>
        <item h="1" sd="0" x="6"/>
        <item sd="0" x="1"/>
        <item h="1" sd="0" x="7"/>
        <item h="1" sd="0" x="17"/>
        <item h="1" sd="0" x="13"/>
        <item h="1" sd="0" x="19"/>
        <item h="1" sd="0" x="14"/>
        <item h="1" sd="0" x="9"/>
        <item h="1" sd="0" x="10"/>
        <item h="1" sd="0" x="4"/>
        <item h="1" sd="0" x="11"/>
        <item h="1" sd="0" x="20"/>
        <item h="1" sd="0" x="0"/>
        <item t="default" sd="0"/>
      </items>
    </pivotField>
    <pivotField multipleItemSelectionAllowed="1" showAll="0">
      <items count="14">
        <item h="1" x="2"/>
        <item h="1" x="5"/>
        <item h="1" x="11"/>
        <item x="7"/>
        <item h="1" x="3"/>
        <item h="1" x="1"/>
        <item h="1" x="6"/>
        <item h="1" x="10"/>
        <item h="1" x="8"/>
        <item h="1" x="4"/>
        <item h="1" x="9"/>
        <item h="1" x="1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numFmtId="14" showAll="0"/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12"/>
    </i>
    <i>
      <x v="13"/>
    </i>
    <i>
      <x v="14"/>
    </i>
    <i>
      <x v="15"/>
    </i>
    <i>
      <x v="1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6" hier="-1"/>
    <pageField fld="16" hier="-1"/>
  </pageFields>
  <dataFields count="1">
    <dataField name="Count of state" fld="5" subtotal="count" baseField="0" baseItem="0"/>
  </dataFields>
  <formats count="1">
    <format dxfId="60">
      <pivotArea type="all" dataOnly="0" outline="0" fieldPosition="0"/>
    </format>
  </format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403F2D-8711-0442-AC5F-9313A7D241B2}" name="PivotTable12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rowHeaderCaption="Country" colHeaderCaption="Sub-Category">
  <location ref="A4:C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x="8"/>
        <item h="1" x="3"/>
        <item h="1" x="2"/>
        <item h="1"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dataField="1" showAll="0">
      <items count="76">
        <item x="73"/>
        <item x="74"/>
        <item x="68"/>
        <item x="29"/>
        <item x="72"/>
        <item x="69"/>
        <item x="5"/>
        <item x="36"/>
        <item x="60"/>
        <item x="2"/>
        <item x="55"/>
        <item x="65"/>
        <item x="58"/>
        <item x="20"/>
        <item x="13"/>
        <item x="3"/>
        <item x="42"/>
        <item x="10"/>
        <item x="23"/>
        <item x="18"/>
        <item x="21"/>
        <item x="24"/>
        <item x="26"/>
        <item x="17"/>
        <item x="25"/>
        <item x="9"/>
        <item x="14"/>
        <item x="33"/>
        <item x="41"/>
        <item x="1"/>
        <item x="0"/>
        <item x="22"/>
        <item x="15"/>
        <item x="35"/>
        <item x="6"/>
        <item x="8"/>
        <item x="46"/>
        <item x="52"/>
        <item x="19"/>
        <item x="4"/>
        <item x="43"/>
        <item x="16"/>
        <item x="40"/>
        <item x="7"/>
        <item x="11"/>
        <item x="32"/>
        <item x="54"/>
        <item x="64"/>
        <item x="45"/>
        <item x="38"/>
        <item x="67"/>
        <item x="61"/>
        <item x="28"/>
        <item x="59"/>
        <item x="57"/>
        <item x="53"/>
        <item x="39"/>
        <item x="44"/>
        <item x="50"/>
        <item x="12"/>
        <item x="31"/>
        <item x="63"/>
        <item x="48"/>
        <item x="34"/>
        <item x="66"/>
        <item x="62"/>
        <item x="71"/>
        <item x="56"/>
        <item x="30"/>
        <item x="70"/>
        <item x="27"/>
        <item x="47"/>
        <item x="49"/>
        <item x="51"/>
        <item x="37"/>
        <item t="default"/>
      </items>
    </pivotField>
    <pivotField showAll="0" defaultSubtotal="0"/>
    <pivotField showAll="0" defaultSubtotal="0"/>
  </pivotFields>
  <rowFields count="1">
    <field x="6"/>
  </rowFields>
  <rowItems count="14">
    <i>
      <x/>
    </i>
    <i>
      <x v="1"/>
    </i>
    <i>
      <x v="2"/>
    </i>
    <i>
      <x v="3"/>
    </i>
    <i>
      <x v="5"/>
    </i>
    <i>
      <x v="6"/>
    </i>
    <i>
      <x v="9"/>
    </i>
    <i>
      <x v="11"/>
    </i>
    <i>
      <x v="12"/>
    </i>
    <i>
      <x v="13"/>
    </i>
    <i>
      <x v="16"/>
    </i>
    <i>
      <x v="18"/>
    </i>
    <i>
      <x v="20"/>
    </i>
    <i t="grand">
      <x/>
    </i>
  </rowItems>
  <colFields count="1">
    <field x="17"/>
  </colFields>
  <colItems count="2">
    <i>
      <x v="22"/>
    </i>
    <i t="grand">
      <x/>
    </i>
  </colItems>
  <pageFields count="2">
    <pageField fld="16" hier="-1"/>
    <pageField fld="5" hier="-1"/>
  </pageFields>
  <dataFields count="1">
    <dataField name="Average of Duration of campaign" fld="20" subtotal="average" baseField="0" baseItem="0"/>
  </dataFields>
  <formats count="1">
    <format dxfId="15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98" zoomScaleNormal="198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customWidth="1"/>
    <col min="16" max="16" width="15.83203125" customWidth="1"/>
    <col min="17" max="17" width="20.83203125" customWidth="1"/>
    <col min="18" max="18" width="27.1640625" customWidth="1"/>
    <col min="19" max="19" width="24.33203125" customWidth="1"/>
    <col min="20" max="20" width="21.5" customWidth="1"/>
    <col min="21" max="21" width="18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  <c r="U1" s="1" t="s">
        <v>8394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5" t="str">
        <f>"$"&amp;ROUND(E2/L2,2)</f>
        <v>$63.92</v>
      </c>
      <c r="Q2" t="str">
        <f>LEFT(N2,SEARCH("/",N2)-1)</f>
        <v>film &amp; video</v>
      </c>
      <c r="R2" t="str">
        <f>RIGHT(N2,LEN(N2)-SEARCH("/",N2))</f>
        <v>television</v>
      </c>
      <c r="S2" s="10">
        <f>(J2/86400)+DATE(1970, 1, 1)</f>
        <v>42177.007071759261</v>
      </c>
      <c r="T2" s="10">
        <f>(I2/86400)+DATE(1970, 1, 1)</f>
        <v>42208.125</v>
      </c>
      <c r="U2">
        <f>ROUND(T2-S2,0)</f>
        <v>31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5" t="str">
        <f t="shared" ref="P3:P66" si="1">"$"&amp;ROUND(E3/L3,2)</f>
        <v>$185.48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(J3/86400)+DATE(1970, 1, 1)</f>
        <v>42766.600497685184</v>
      </c>
      <c r="T3" s="10">
        <f t="shared" ref="T3:T66" si="5">(I3/86400)+DATE(1970, 1, 1)</f>
        <v>42796.600497685184</v>
      </c>
      <c r="U3">
        <f t="shared" ref="U3:U66" si="6">ROUND(T3-S3,0)</f>
        <v>30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 t="str">
        <f t="shared" si="1"/>
        <v>$15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>
        <f t="shared" si="6"/>
        <v>10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 t="str">
        <f t="shared" si="1"/>
        <v>$69.27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>
        <f t="shared" si="6"/>
        <v>30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 t="str">
        <f t="shared" si="1"/>
        <v>$190.55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>
        <f t="shared" si="6"/>
        <v>30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 t="str">
        <f t="shared" si="1"/>
        <v>$93.4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>
        <f t="shared" si="6"/>
        <v>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 t="str">
        <f t="shared" si="1"/>
        <v>$146.88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>
        <f t="shared" si="6"/>
        <v>10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 t="str">
        <f t="shared" si="1"/>
        <v>$159.82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  <c r="U9">
        <f t="shared" si="6"/>
        <v>40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 t="str">
        <f t="shared" si="1"/>
        <v>$291.79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>
        <f t="shared" si="6"/>
        <v>7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 t="str">
        <f t="shared" si="1"/>
        <v>$31.5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>
        <f t="shared" si="6"/>
        <v>30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 t="str">
        <f t="shared" si="1"/>
        <v>$158.68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>
        <f t="shared" si="6"/>
        <v>35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 t="str">
        <f t="shared" si="1"/>
        <v>$80.33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>
        <f t="shared" si="6"/>
        <v>31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 t="str">
        <f t="shared" si="1"/>
        <v>$59.96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>
        <f t="shared" si="6"/>
        <v>44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 t="str">
        <f t="shared" si="1"/>
        <v>$109.78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>
        <f t="shared" si="6"/>
        <v>36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 t="str">
        <f t="shared" si="1"/>
        <v>$147.71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>
        <f t="shared" si="6"/>
        <v>26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 t="str">
        <f t="shared" si="1"/>
        <v>$21.76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>
        <f t="shared" si="6"/>
        <v>18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 t="str">
        <f t="shared" si="1"/>
        <v>$171.84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>
        <f t="shared" si="6"/>
        <v>45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 t="str">
        <f t="shared" si="1"/>
        <v>$41.94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>
        <f t="shared" si="6"/>
        <v>30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 t="str">
        <f t="shared" si="1"/>
        <v>$93.26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  <c r="U20">
        <f t="shared" si="6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 t="str">
        <f t="shared" si="1"/>
        <v>$56.14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>
        <f t="shared" si="6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 t="str">
        <f t="shared" si="1"/>
        <v>$80.16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  <c r="U22">
        <f t="shared" si="6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 t="str">
        <f t="shared" si="1"/>
        <v>$199.9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>
        <f t="shared" si="6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 t="str">
        <f t="shared" si="1"/>
        <v>$51.25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>
        <f t="shared" si="6"/>
        <v>15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 t="str">
        <f t="shared" si="1"/>
        <v>$103.04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>
        <f t="shared" si="6"/>
        <v>27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 t="str">
        <f t="shared" si="1"/>
        <v>$66.35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  <c r="U26">
        <f t="shared" si="6"/>
        <v>33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 t="str">
        <f t="shared" si="1"/>
        <v>$57.14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>
        <f t="shared" si="6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 t="str">
        <f t="shared" si="1"/>
        <v>$102.11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>
        <f t="shared" si="6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 t="str">
        <f t="shared" si="1"/>
        <v>$148.97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>
        <f t="shared" si="6"/>
        <v>30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 t="str">
        <f t="shared" si="1"/>
        <v>$169.61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>
        <f t="shared" si="6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 t="str">
        <f t="shared" si="1"/>
        <v>$31.62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>
        <f t="shared" si="6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 t="str">
        <f t="shared" si="1"/>
        <v>$76.45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>
        <f t="shared" si="6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 t="str">
        <f t="shared" si="1"/>
        <v>$13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>
        <f t="shared" si="6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 t="str">
        <f t="shared" si="1"/>
        <v>$320.45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>
        <f t="shared" si="6"/>
        <v>42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 t="str">
        <f t="shared" si="1"/>
        <v>$83.75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  <c r="U35">
        <f t="shared" si="6"/>
        <v>30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 t="str">
        <f t="shared" si="1"/>
        <v>$49.88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>
        <f t="shared" si="6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 t="str">
        <f t="shared" si="1"/>
        <v>$59.46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>
        <f t="shared" si="6"/>
        <v>24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 t="str">
        <f t="shared" si="1"/>
        <v>$193.84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>
        <f t="shared" si="6"/>
        <v>30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 t="str">
        <f t="shared" si="1"/>
        <v>$159.51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>
        <f t="shared" si="6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 t="str">
        <f t="shared" si="1"/>
        <v>$41.68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  <c r="U40">
        <f t="shared" si="6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 t="str">
        <f t="shared" si="1"/>
        <v>$150.9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>
        <f t="shared" si="6"/>
        <v>31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 t="str">
        <f t="shared" si="1"/>
        <v>$126.69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>
        <f t="shared" si="6"/>
        <v>20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 t="str">
        <f t="shared" si="1"/>
        <v>$105.26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>
        <f t="shared" si="6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 t="str">
        <f t="shared" si="1"/>
        <v>$117.51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>
        <f t="shared" si="6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 t="str">
        <f t="shared" si="1"/>
        <v>$117.36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>
        <f t="shared" si="6"/>
        <v>30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 t="str">
        <f t="shared" si="1"/>
        <v>$133.33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  <c r="U46">
        <f t="shared" si="6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 t="str">
        <f t="shared" si="1"/>
        <v>$98.36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>
        <f t="shared" si="6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 t="str">
        <f t="shared" si="1"/>
        <v>$194.44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  <c r="U48">
        <f t="shared" si="6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 t="str">
        <f t="shared" si="1"/>
        <v>$76.87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>
        <f t="shared" si="6"/>
        <v>60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 t="str">
        <f t="shared" si="1"/>
        <v>$56.82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>
        <f t="shared" si="6"/>
        <v>31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 t="str">
        <f t="shared" si="1"/>
        <v>$137.93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>
        <f t="shared" si="6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 t="str">
        <f t="shared" si="1"/>
        <v>$27.27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>
        <f t="shared" si="6"/>
        <v>39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 t="str">
        <f t="shared" si="1"/>
        <v>$118.34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  <c r="U53">
        <f t="shared" si="6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 t="str">
        <f t="shared" si="1"/>
        <v>$223.48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>
        <f t="shared" si="6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 t="str">
        <f t="shared" si="1"/>
        <v>$28.11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>
        <f t="shared" si="6"/>
        <v>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 t="str">
        <f t="shared" si="1"/>
        <v>$194.23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>
        <f t="shared" si="6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 t="str">
        <f t="shared" si="1"/>
        <v>$128.95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>
        <f t="shared" si="6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 t="str">
        <f t="shared" si="1"/>
        <v>$49.32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  <c r="U58">
        <f t="shared" si="6"/>
        <v>14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 t="str">
        <f t="shared" si="1"/>
        <v>$221.52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>
        <f t="shared" si="6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 t="str">
        <f t="shared" si="1"/>
        <v>$137.21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>
        <f t="shared" si="6"/>
        <v>30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 t="str">
        <f t="shared" si="1"/>
        <v>$606.82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  <c r="U61">
        <f t="shared" si="6"/>
        <v>32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 t="str">
        <f t="shared" si="1"/>
        <v>$43.04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  <c r="U62">
        <f t="shared" si="6"/>
        <v>19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 t="str">
        <f t="shared" si="1"/>
        <v>$322.39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  <c r="U63">
        <f t="shared" si="6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 t="str">
        <f t="shared" si="1"/>
        <v>$96.71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>
        <f t="shared" si="6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 t="str">
        <f t="shared" si="1"/>
        <v>$35.47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>
        <f t="shared" si="6"/>
        <v>23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 t="str">
        <f t="shared" si="1"/>
        <v>$86.67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>
        <f t="shared" si="6"/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ROUND(E67/D67*100,0)</f>
        <v>108</v>
      </c>
      <c r="P67" s="5" t="str">
        <f t="shared" ref="P67:P130" si="8">"$"&amp;ROUND(E67/L67,2)</f>
        <v>$132.05</v>
      </c>
      <c r="Q67" t="str">
        <f t="shared" ref="Q67:Q130" si="9">LEFT(N67,SEARCH("/",N67)-1)</f>
        <v>film &amp; video</v>
      </c>
      <c r="R67" t="str">
        <f t="shared" ref="R67:R130" si="10">RIGHT(N67,LEN(N67)-SEARCH("/",N67))</f>
        <v>shorts</v>
      </c>
      <c r="S67" s="10">
        <f t="shared" ref="S67:S130" si="11">(J67/86400)+DATE(1970, 1, 1)</f>
        <v>41835.821226851855</v>
      </c>
      <c r="T67" s="10">
        <f t="shared" ref="T67:T130" si="12">(I67/86400)+DATE(1970, 1, 1)</f>
        <v>41862.249305555553</v>
      </c>
      <c r="U67">
        <f t="shared" ref="U67:U130" si="13">ROUND(T67-S67,0)</f>
        <v>26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119</v>
      </c>
      <c r="P68" s="5" t="str">
        <f t="shared" si="8"/>
        <v>$91.23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42539.849768518514</v>
      </c>
      <c r="T68" s="10">
        <f t="shared" si="12"/>
        <v>42569.849768518514</v>
      </c>
      <c r="U68">
        <f t="shared" si="13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 s="5" t="str">
        <f t="shared" si="8"/>
        <v>$116.25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41075.583379629628</v>
      </c>
      <c r="T69" s="10">
        <f t="shared" si="12"/>
        <v>41105.583379629628</v>
      </c>
      <c r="U69">
        <f t="shared" si="13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 s="5" t="str">
        <f t="shared" si="8"/>
        <v>$21.19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41663.569340277776</v>
      </c>
      <c r="T70" s="10">
        <f t="shared" si="12"/>
        <v>41693.569340277776</v>
      </c>
      <c r="U70">
        <f t="shared" si="13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 s="5" t="str">
        <f t="shared" si="8"/>
        <v>$62.33</v>
      </c>
      <c r="Q71" t="str">
        <f t="shared" si="9"/>
        <v>film &amp; video</v>
      </c>
      <c r="R71" t="str">
        <f t="shared" si="10"/>
        <v>shorts</v>
      </c>
      <c r="S71" s="10">
        <f t="shared" si="11"/>
        <v>40786.187789351854</v>
      </c>
      <c r="T71" s="10">
        <f t="shared" si="12"/>
        <v>40818.290972222225</v>
      </c>
      <c r="U71">
        <f t="shared" si="13"/>
        <v>32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 s="5" t="str">
        <f t="shared" si="8"/>
        <v>$37.41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40730.896354166667</v>
      </c>
      <c r="T72" s="10">
        <f t="shared" si="12"/>
        <v>40790.896354166667</v>
      </c>
      <c r="U72">
        <f t="shared" si="13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 s="5" t="str">
        <f t="shared" si="8"/>
        <v>$69.72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40997.271493055552</v>
      </c>
      <c r="T73" s="10">
        <f t="shared" si="12"/>
        <v>41057.271493055552</v>
      </c>
      <c r="U73">
        <f t="shared" si="13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 s="5" t="str">
        <f t="shared" si="8"/>
        <v>$58.17</v>
      </c>
      <c r="Q74" t="str">
        <f t="shared" si="9"/>
        <v>film &amp; video</v>
      </c>
      <c r="R74" t="str">
        <f t="shared" si="10"/>
        <v>shorts</v>
      </c>
      <c r="S74" s="10">
        <f t="shared" si="11"/>
        <v>41208.010196759264</v>
      </c>
      <c r="T74" s="10">
        <f t="shared" si="12"/>
        <v>41228</v>
      </c>
      <c r="U74">
        <f t="shared" si="13"/>
        <v>20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 s="5" t="str">
        <f t="shared" si="8"/>
        <v>$50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40587.75675925926</v>
      </c>
      <c r="T75" s="10">
        <f t="shared" si="12"/>
        <v>40666.165972222225</v>
      </c>
      <c r="U75">
        <f t="shared" si="13"/>
        <v>78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 s="5" t="str">
        <f t="shared" si="8"/>
        <v>$19.47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42360.487210648149</v>
      </c>
      <c r="T76" s="10">
        <f t="shared" si="12"/>
        <v>42390.487210648149</v>
      </c>
      <c r="U76">
        <f t="shared" si="13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 s="5" t="str">
        <f t="shared" si="8"/>
        <v>$85.96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41357.209166666667</v>
      </c>
      <c r="T77" s="10">
        <f t="shared" si="12"/>
        <v>41387.209166666667</v>
      </c>
      <c r="U77">
        <f t="shared" si="13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 s="5" t="str">
        <f t="shared" si="8"/>
        <v>$30.67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40844.691643518519</v>
      </c>
      <c r="T78" s="10">
        <f t="shared" si="12"/>
        <v>40904.733310185184</v>
      </c>
      <c r="U78">
        <f t="shared" si="13"/>
        <v>60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 s="5" t="str">
        <f t="shared" si="8"/>
        <v>$60.38</v>
      </c>
      <c r="Q79" t="str">
        <f t="shared" si="9"/>
        <v>film &amp; video</v>
      </c>
      <c r="R79" t="str">
        <f t="shared" si="10"/>
        <v>shorts</v>
      </c>
      <c r="S79" s="10">
        <f t="shared" si="11"/>
        <v>40997.144872685181</v>
      </c>
      <c r="T79" s="10">
        <f t="shared" si="12"/>
        <v>41050.124305555553</v>
      </c>
      <c r="U79">
        <f t="shared" si="13"/>
        <v>53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 s="5" t="str">
        <f t="shared" si="8"/>
        <v>$38.6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42604.730567129634</v>
      </c>
      <c r="T80" s="10">
        <f t="shared" si="12"/>
        <v>42614.730567129634</v>
      </c>
      <c r="U80">
        <f t="shared" si="13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 s="5" t="str">
        <f t="shared" si="8"/>
        <v>$40.27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41724.776539351849</v>
      </c>
      <c r="T81" s="10">
        <f t="shared" si="12"/>
        <v>41754.776539351849</v>
      </c>
      <c r="U81">
        <f t="shared" si="13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 s="5" t="str">
        <f t="shared" si="8"/>
        <v>$273.83</v>
      </c>
      <c r="Q82" t="str">
        <f t="shared" si="9"/>
        <v>film &amp; video</v>
      </c>
      <c r="R82" t="str">
        <f t="shared" si="10"/>
        <v>shorts</v>
      </c>
      <c r="S82" s="10">
        <f t="shared" si="11"/>
        <v>41583.083981481483</v>
      </c>
      <c r="T82" s="10">
        <f t="shared" si="12"/>
        <v>41618.083981481483</v>
      </c>
      <c r="U82">
        <f t="shared" si="13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 s="5" t="str">
        <f t="shared" si="8"/>
        <v>$53.04</v>
      </c>
      <c r="Q83" t="str">
        <f t="shared" si="9"/>
        <v>film &amp; video</v>
      </c>
      <c r="R83" t="str">
        <f t="shared" si="10"/>
        <v>shorts</v>
      </c>
      <c r="S83" s="10">
        <f t="shared" si="11"/>
        <v>41100.158877314811</v>
      </c>
      <c r="T83" s="10">
        <f t="shared" si="12"/>
        <v>41104.126388888893</v>
      </c>
      <c r="U83">
        <f t="shared" si="13"/>
        <v>4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 s="5" t="str">
        <f t="shared" si="8"/>
        <v>$40.01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40795.820150462961</v>
      </c>
      <c r="T84" s="10">
        <f t="shared" si="12"/>
        <v>40825.820150462961</v>
      </c>
      <c r="U84">
        <f t="shared" si="13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 s="5" t="str">
        <f t="shared" si="8"/>
        <v>$15.77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42042.615613425922</v>
      </c>
      <c r="T85" s="10">
        <f t="shared" si="12"/>
        <v>42057.479166666672</v>
      </c>
      <c r="U85">
        <f t="shared" si="13"/>
        <v>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 s="5" t="str">
        <f t="shared" si="8"/>
        <v>$71.43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40648.757939814815</v>
      </c>
      <c r="T86" s="10">
        <f t="shared" si="12"/>
        <v>40678.757939814815</v>
      </c>
      <c r="U86">
        <f t="shared" si="13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 s="5" t="str">
        <f t="shared" si="8"/>
        <v>$71.71</v>
      </c>
      <c r="Q87" t="str">
        <f t="shared" si="9"/>
        <v>film &amp; video</v>
      </c>
      <c r="R87" t="str">
        <f t="shared" si="10"/>
        <v>shorts</v>
      </c>
      <c r="S87" s="10">
        <f t="shared" si="11"/>
        <v>40779.125428240739</v>
      </c>
      <c r="T87" s="10">
        <f t="shared" si="12"/>
        <v>40809.125428240739</v>
      </c>
      <c r="U87">
        <f t="shared" si="13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 s="5" t="str">
        <f t="shared" si="8"/>
        <v>$375.76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42291.556076388893</v>
      </c>
      <c r="T88" s="10">
        <f t="shared" si="12"/>
        <v>42365.59774305555</v>
      </c>
      <c r="U88">
        <f t="shared" si="13"/>
        <v>74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 s="5" t="str">
        <f t="shared" si="8"/>
        <v>$104.6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40322.539386574077</v>
      </c>
      <c r="T89" s="10">
        <f t="shared" si="12"/>
        <v>40332.070138888885</v>
      </c>
      <c r="U89">
        <f t="shared" si="13"/>
        <v>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 s="5" t="str">
        <f t="shared" si="8"/>
        <v>$60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41786.65892361111</v>
      </c>
      <c r="T90" s="10">
        <f t="shared" si="12"/>
        <v>41812.65892361111</v>
      </c>
      <c r="U90">
        <f t="shared" si="13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 s="5" t="str">
        <f t="shared" si="8"/>
        <v>$123.29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41402.752222222218</v>
      </c>
      <c r="T91" s="10">
        <f t="shared" si="12"/>
        <v>41427.752222222218</v>
      </c>
      <c r="U91">
        <f t="shared" si="13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 s="5" t="str">
        <f t="shared" si="8"/>
        <v>$31.38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40706.297442129631</v>
      </c>
      <c r="T92" s="10">
        <f t="shared" si="12"/>
        <v>40736.297442129631</v>
      </c>
      <c r="U92">
        <f t="shared" si="13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 s="5" t="str">
        <f t="shared" si="8"/>
        <v>$78.26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40619.402361111112</v>
      </c>
      <c r="T93" s="10">
        <f t="shared" si="12"/>
        <v>40680.402361111112</v>
      </c>
      <c r="U93">
        <f t="shared" si="13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 s="5" t="str">
        <f t="shared" si="8"/>
        <v>$122.33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42721.198877314819</v>
      </c>
      <c r="T94" s="10">
        <f t="shared" si="12"/>
        <v>42767.333333333328</v>
      </c>
      <c r="U94">
        <f t="shared" si="13"/>
        <v>46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 s="5" t="str">
        <f t="shared" si="8"/>
        <v>$73.73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41065.858067129629</v>
      </c>
      <c r="T95" s="10">
        <f t="shared" si="12"/>
        <v>41093.875</v>
      </c>
      <c r="U95">
        <f t="shared" si="13"/>
        <v>28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 s="5" t="str">
        <f t="shared" si="8"/>
        <v>$21.67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41716.717847222222</v>
      </c>
      <c r="T96" s="10">
        <f t="shared" si="12"/>
        <v>41736.717847222222</v>
      </c>
      <c r="U96">
        <f t="shared" si="13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 s="5" t="str">
        <f t="shared" si="8"/>
        <v>$21.9</v>
      </c>
      <c r="Q97" t="str">
        <f t="shared" si="9"/>
        <v>film &amp; video</v>
      </c>
      <c r="R97" t="str">
        <f t="shared" si="10"/>
        <v>shorts</v>
      </c>
      <c r="S97" s="10">
        <f t="shared" si="11"/>
        <v>40935.005104166667</v>
      </c>
      <c r="T97" s="10">
        <f t="shared" si="12"/>
        <v>40965.005104166667</v>
      </c>
      <c r="U97">
        <f t="shared" si="13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 s="5" t="str">
        <f t="shared" si="8"/>
        <v>$50.59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40324.662511574075</v>
      </c>
      <c r="T98" s="10">
        <f t="shared" si="12"/>
        <v>40391.125</v>
      </c>
      <c r="U98">
        <f t="shared" si="13"/>
        <v>66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 s="5" t="str">
        <f t="shared" si="8"/>
        <v>$53.13</v>
      </c>
      <c r="Q99" t="str">
        <f t="shared" si="9"/>
        <v>film &amp; video</v>
      </c>
      <c r="R99" t="str">
        <f t="shared" si="10"/>
        <v>shorts</v>
      </c>
      <c r="S99" s="10">
        <f t="shared" si="11"/>
        <v>40706.135208333333</v>
      </c>
      <c r="T99" s="10">
        <f t="shared" si="12"/>
        <v>40736.135208333333</v>
      </c>
      <c r="U99">
        <f t="shared" si="13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 s="5" t="str">
        <f t="shared" si="8"/>
        <v>$56.67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41214.794837962967</v>
      </c>
      <c r="T100" s="10">
        <f t="shared" si="12"/>
        <v>41250.979166666664</v>
      </c>
      <c r="U100">
        <f t="shared" si="13"/>
        <v>36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 s="5" t="str">
        <f t="shared" si="8"/>
        <v>$40.78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41631.902766203704</v>
      </c>
      <c r="T101" s="10">
        <f t="shared" si="12"/>
        <v>41661.902766203704</v>
      </c>
      <c r="U101">
        <f t="shared" si="13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 s="5" t="str">
        <f t="shared" si="8"/>
        <v>$192.31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41197.753310185188</v>
      </c>
      <c r="T102" s="10">
        <f t="shared" si="12"/>
        <v>41217.794976851852</v>
      </c>
      <c r="U102">
        <f t="shared" si="13"/>
        <v>20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 s="5" t="str">
        <f t="shared" si="8"/>
        <v>$100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41274.776736111111</v>
      </c>
      <c r="T103" s="10">
        <f t="shared" si="12"/>
        <v>41298.776736111111</v>
      </c>
      <c r="U103">
        <f t="shared" si="13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 s="5" t="str">
        <f t="shared" si="8"/>
        <v>$117.92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40505.131168981483</v>
      </c>
      <c r="T104" s="10">
        <f t="shared" si="12"/>
        <v>40535.131168981483</v>
      </c>
      <c r="U104">
        <f t="shared" si="13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 s="5" t="str">
        <f t="shared" si="8"/>
        <v>$27.9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41682.805902777778</v>
      </c>
      <c r="T105" s="10">
        <f t="shared" si="12"/>
        <v>41705.805902777778</v>
      </c>
      <c r="U105">
        <f t="shared" si="13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 s="5" t="str">
        <f t="shared" si="8"/>
        <v>$60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40612.695208333331</v>
      </c>
      <c r="T106" s="10">
        <f t="shared" si="12"/>
        <v>40636.041666666664</v>
      </c>
      <c r="U106">
        <f t="shared" si="13"/>
        <v>23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 s="5" t="str">
        <f t="shared" si="8"/>
        <v>$39.38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42485.724768518514</v>
      </c>
      <c r="T107" s="10">
        <f t="shared" si="12"/>
        <v>42504</v>
      </c>
      <c r="U107">
        <f t="shared" si="13"/>
        <v>18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 s="5" t="str">
        <f t="shared" si="8"/>
        <v>$186.11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40987.776631944442</v>
      </c>
      <c r="T108" s="10">
        <f t="shared" si="12"/>
        <v>41001.776631944442</v>
      </c>
      <c r="U108">
        <f t="shared" si="13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 s="5" t="str">
        <f t="shared" si="8"/>
        <v>$111.38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40635.982488425929</v>
      </c>
      <c r="T109" s="10">
        <f t="shared" si="12"/>
        <v>40657.982488425929</v>
      </c>
      <c r="U109">
        <f t="shared" si="13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 s="5" t="str">
        <f t="shared" si="8"/>
        <v>$78.72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41365.613078703704</v>
      </c>
      <c r="T110" s="10">
        <f t="shared" si="12"/>
        <v>41425.613078703704</v>
      </c>
      <c r="U110">
        <f t="shared" si="13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 s="5" t="str">
        <f t="shared" si="8"/>
        <v>$46.7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40570.025810185187</v>
      </c>
      <c r="T111" s="10">
        <f t="shared" si="12"/>
        <v>40600.025810185187</v>
      </c>
      <c r="U111">
        <f t="shared" si="13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 s="5" t="str">
        <f t="shared" si="8"/>
        <v>$65.38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41557.949687500004</v>
      </c>
      <c r="T112" s="10">
        <f t="shared" si="12"/>
        <v>41592.249305555553</v>
      </c>
      <c r="U112">
        <f t="shared" si="13"/>
        <v>34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 s="5" t="str">
        <f t="shared" si="8"/>
        <v>$102.08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42125.333182870367</v>
      </c>
      <c r="T113" s="10">
        <f t="shared" si="12"/>
        <v>42155.333182870367</v>
      </c>
      <c r="U113">
        <f t="shared" si="13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 s="5" t="str">
        <f t="shared" si="8"/>
        <v>$64.2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41718.043032407411</v>
      </c>
      <c r="T114" s="10">
        <f t="shared" si="12"/>
        <v>41742.083333333336</v>
      </c>
      <c r="U114">
        <f t="shared" si="13"/>
        <v>24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 s="5" t="str">
        <f t="shared" si="8"/>
        <v>$90.38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40753.758425925924</v>
      </c>
      <c r="T115" s="10">
        <f t="shared" si="12"/>
        <v>40761.625</v>
      </c>
      <c r="U115">
        <f t="shared" si="13"/>
        <v>8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 s="5" t="str">
        <f t="shared" si="8"/>
        <v>$88.57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40861.27416666667</v>
      </c>
      <c r="T116" s="10">
        <f t="shared" si="12"/>
        <v>40921.27416666667</v>
      </c>
      <c r="U116">
        <f t="shared" si="13"/>
        <v>60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 s="5" t="str">
        <f t="shared" si="8"/>
        <v>$28.73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40918.738935185189</v>
      </c>
      <c r="T117" s="10">
        <f t="shared" si="12"/>
        <v>40943.738935185189</v>
      </c>
      <c r="U117">
        <f t="shared" si="13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 s="5" t="str">
        <f t="shared" si="8"/>
        <v>$69.79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40595.497164351851</v>
      </c>
      <c r="T118" s="10">
        <f t="shared" si="12"/>
        <v>40641.455497685187</v>
      </c>
      <c r="U118">
        <f t="shared" si="13"/>
        <v>46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 s="5" t="str">
        <f t="shared" si="8"/>
        <v>$167.49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40248.834999999999</v>
      </c>
      <c r="T119" s="10">
        <f t="shared" si="12"/>
        <v>40338.791666666664</v>
      </c>
      <c r="U119">
        <f t="shared" si="13"/>
        <v>90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 s="5" t="str">
        <f t="shared" si="8"/>
        <v>$144.91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40723.053657407407</v>
      </c>
      <c r="T120" s="10">
        <f t="shared" si="12"/>
        <v>40753.053657407407</v>
      </c>
      <c r="U120">
        <f t="shared" si="13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 s="5" t="str">
        <f t="shared" si="8"/>
        <v>$91.84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40739.069282407407</v>
      </c>
      <c r="T121" s="10">
        <f t="shared" si="12"/>
        <v>40768.958333333336</v>
      </c>
      <c r="U121">
        <f t="shared" si="13"/>
        <v>30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 s="5" t="str">
        <f t="shared" si="8"/>
        <v>$10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42616.049849537041</v>
      </c>
      <c r="T122" s="10">
        <f t="shared" si="12"/>
        <v>42646.049849537041</v>
      </c>
      <c r="U122">
        <f t="shared" si="13"/>
        <v>30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 s="5" t="str">
        <f t="shared" si="8"/>
        <v>$1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42096.704976851848</v>
      </c>
      <c r="T123" s="10">
        <f t="shared" si="12"/>
        <v>42112.427777777775</v>
      </c>
      <c r="U123">
        <f t="shared" si="13"/>
        <v>16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s="5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42593.431793981479</v>
      </c>
      <c r="T124" s="10">
        <f t="shared" si="12"/>
        <v>42653.431793981479</v>
      </c>
      <c r="U124">
        <f t="shared" si="13"/>
        <v>60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 s="5" t="str">
        <f t="shared" si="8"/>
        <v>$25.17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41904.781990740739</v>
      </c>
      <c r="T125" s="10">
        <f t="shared" si="12"/>
        <v>41940.916666666664</v>
      </c>
      <c r="U125">
        <f t="shared" si="13"/>
        <v>36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s="5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42114.928726851853</v>
      </c>
      <c r="T126" s="10">
        <f t="shared" si="12"/>
        <v>42139.928726851853</v>
      </c>
      <c r="U126">
        <f t="shared" si="13"/>
        <v>25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 s="5" t="str">
        <f t="shared" si="8"/>
        <v>$11.67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42709.993981481486</v>
      </c>
      <c r="T127" s="10">
        <f t="shared" si="12"/>
        <v>42769.993981481486</v>
      </c>
      <c r="U127">
        <f t="shared" si="13"/>
        <v>60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 s="5" t="str">
        <f t="shared" si="8"/>
        <v>$106.69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42135.589548611111</v>
      </c>
      <c r="T128" s="10">
        <f t="shared" si="12"/>
        <v>42166.083333333328</v>
      </c>
      <c r="U128">
        <f t="shared" si="13"/>
        <v>30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 s="5" t="str">
        <f t="shared" si="8"/>
        <v>$47.5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42067.62431712963</v>
      </c>
      <c r="T129" s="10">
        <f t="shared" si="12"/>
        <v>42097.582650462966</v>
      </c>
      <c r="U129">
        <f t="shared" si="13"/>
        <v>30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 s="5" t="str">
        <f t="shared" si="8"/>
        <v>$311.17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42628.22792824074</v>
      </c>
      <c r="T130" s="10">
        <f t="shared" si="12"/>
        <v>42663.22792824074</v>
      </c>
      <c r="U130">
        <f t="shared" si="13"/>
        <v>35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ROUND(E131/D131*100,0)</f>
        <v>0</v>
      </c>
      <c r="P131" s="5" t="e">
        <f t="shared" ref="P131:P194" si="15">"$"&amp;ROUND(E131/L131,2)</f>
        <v>#DIV/0!</v>
      </c>
      <c r="Q131" t="str">
        <f t="shared" ref="Q131:Q194" si="16">LEFT(N131,SEARCH("/",N131)-1)</f>
        <v>film &amp; video</v>
      </c>
      <c r="R131" t="str">
        <f t="shared" ref="R131:R194" si="17">RIGHT(N131,LEN(N131)-SEARCH("/",N131))</f>
        <v>science fiction</v>
      </c>
      <c r="S131" s="10">
        <f t="shared" ref="S131:S194" si="18">(J131/86400)+DATE(1970, 1, 1)</f>
        <v>41882.937303240738</v>
      </c>
      <c r="T131" s="10">
        <f t="shared" ref="T131:T194" si="19">(I131/86400)+DATE(1970, 1, 1)</f>
        <v>41942.937303240738</v>
      </c>
      <c r="U131">
        <f t="shared" ref="U131:U194" si="20">ROUND(T131-S131,0)</f>
        <v>60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s="5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41778.91541666667</v>
      </c>
      <c r="T132" s="10">
        <f t="shared" si="19"/>
        <v>41806.844444444447</v>
      </c>
      <c r="U132">
        <f t="shared" si="20"/>
        <v>28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s="5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42541.837511574078</v>
      </c>
      <c r="T133" s="10">
        <f t="shared" si="19"/>
        <v>42557</v>
      </c>
      <c r="U133">
        <f t="shared" si="20"/>
        <v>15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10</v>
      </c>
      <c r="P134" s="5" t="str">
        <f t="shared" si="15"/>
        <v>$94.51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41905.812581018516</v>
      </c>
      <c r="T134" s="10">
        <f t="shared" si="19"/>
        <v>41950.854247685187</v>
      </c>
      <c r="U134">
        <f t="shared" si="20"/>
        <v>45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s="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42491.80768518518</v>
      </c>
      <c r="T135" s="10">
        <f t="shared" si="19"/>
        <v>42521.729861111111</v>
      </c>
      <c r="U135">
        <f t="shared" si="20"/>
        <v>30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s="5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42221.909930555557</v>
      </c>
      <c r="T136" s="10">
        <f t="shared" si="19"/>
        <v>42251.708333333328</v>
      </c>
      <c r="U136">
        <f t="shared" si="20"/>
        <v>30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</v>
      </c>
      <c r="P137" s="5" t="str">
        <f t="shared" si="15"/>
        <v>$80.6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41788.381909722222</v>
      </c>
      <c r="T137" s="10">
        <f t="shared" si="19"/>
        <v>41821.791666666664</v>
      </c>
      <c r="U137">
        <f t="shared" si="20"/>
        <v>33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s="5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42096.410115740742</v>
      </c>
      <c r="T138" s="10">
        <f t="shared" si="19"/>
        <v>42140.427777777775</v>
      </c>
      <c r="U138">
        <f t="shared" si="20"/>
        <v>44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s="5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42239.573993055557</v>
      </c>
      <c r="T139" s="10">
        <f t="shared" si="19"/>
        <v>42289.573993055557</v>
      </c>
      <c r="U139">
        <f t="shared" si="20"/>
        <v>50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</v>
      </c>
      <c r="P140" s="5" t="str">
        <f t="shared" si="15"/>
        <v>$81.24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42186.257418981477</v>
      </c>
      <c r="T140" s="10">
        <f t="shared" si="19"/>
        <v>42217.207638888889</v>
      </c>
      <c r="U140">
        <f t="shared" si="20"/>
        <v>31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 s="5" t="str">
        <f t="shared" si="15"/>
        <v>$500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42187.920972222222</v>
      </c>
      <c r="T141" s="10">
        <f t="shared" si="19"/>
        <v>42197.920972222222</v>
      </c>
      <c r="U141">
        <f t="shared" si="20"/>
        <v>10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s="5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42053.198287037041</v>
      </c>
      <c r="T142" s="10">
        <f t="shared" si="19"/>
        <v>42083.15662037037</v>
      </c>
      <c r="U142">
        <f t="shared" si="20"/>
        <v>30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11</v>
      </c>
      <c r="P143" s="5" t="str">
        <f t="shared" si="15"/>
        <v>$46.18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42110.153043981481</v>
      </c>
      <c r="T143" s="10">
        <f t="shared" si="19"/>
        <v>42155.153043981481</v>
      </c>
      <c r="U143">
        <f t="shared" si="20"/>
        <v>45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</v>
      </c>
      <c r="P144" s="5" t="str">
        <f t="shared" si="15"/>
        <v>$10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41938.893263888887</v>
      </c>
      <c r="T144" s="10">
        <f t="shared" si="19"/>
        <v>41959.934930555552</v>
      </c>
      <c r="U144">
        <f t="shared" si="20"/>
        <v>21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s="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42559.064143518517</v>
      </c>
      <c r="T145" s="10">
        <f t="shared" si="19"/>
        <v>42616.246527777781</v>
      </c>
      <c r="U145">
        <f t="shared" si="20"/>
        <v>57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28</v>
      </c>
      <c r="P146" s="5" t="str">
        <f t="shared" si="15"/>
        <v>$55.95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42047.762407407412</v>
      </c>
      <c r="T146" s="10">
        <f t="shared" si="19"/>
        <v>42107.72074074074</v>
      </c>
      <c r="U146">
        <f t="shared" si="20"/>
        <v>60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8</v>
      </c>
      <c r="P147" s="5" t="str">
        <f t="shared" si="15"/>
        <v>$37.56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42200.542268518519</v>
      </c>
      <c r="T147" s="10">
        <f t="shared" si="19"/>
        <v>42227.542268518519</v>
      </c>
      <c r="U147">
        <f t="shared" si="20"/>
        <v>27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1</v>
      </c>
      <c r="P148" s="5" t="str">
        <f t="shared" si="15"/>
        <v>$38.33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42693.016180555554</v>
      </c>
      <c r="T148" s="10">
        <f t="shared" si="19"/>
        <v>42753.016180555554</v>
      </c>
      <c r="U148">
        <f t="shared" si="20"/>
        <v>60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s="5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41969.767824074079</v>
      </c>
      <c r="T149" s="10">
        <f t="shared" si="19"/>
        <v>42012.762499999997</v>
      </c>
      <c r="U149">
        <f t="shared" si="20"/>
        <v>43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</v>
      </c>
      <c r="P150" s="5" t="str">
        <f t="shared" si="15"/>
        <v>$20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42397.281666666662</v>
      </c>
      <c r="T150" s="10">
        <f t="shared" si="19"/>
        <v>42427.281666666662</v>
      </c>
      <c r="U150">
        <f t="shared" si="20"/>
        <v>30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1</v>
      </c>
      <c r="P151" s="5" t="str">
        <f t="shared" si="15"/>
        <v>$15.33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41968.172106481477</v>
      </c>
      <c r="T151" s="10">
        <f t="shared" si="19"/>
        <v>41998.333333333328</v>
      </c>
      <c r="U151">
        <f t="shared" si="20"/>
        <v>30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</v>
      </c>
      <c r="P152" s="5" t="str">
        <f t="shared" si="15"/>
        <v>$449.43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42090.161828703705</v>
      </c>
      <c r="T152" s="10">
        <f t="shared" si="19"/>
        <v>42150.161828703705</v>
      </c>
      <c r="U152">
        <f t="shared" si="20"/>
        <v>60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</v>
      </c>
      <c r="P153" s="5" t="str">
        <f t="shared" si="15"/>
        <v>$28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42113.550821759258</v>
      </c>
      <c r="T153" s="10">
        <f t="shared" si="19"/>
        <v>42173.550821759258</v>
      </c>
      <c r="U153">
        <f t="shared" si="20"/>
        <v>60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</v>
      </c>
      <c r="P154" s="5" t="str">
        <f t="shared" si="15"/>
        <v>$15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41875.077546296292</v>
      </c>
      <c r="T154" s="10">
        <f t="shared" si="19"/>
        <v>41905.077546296292</v>
      </c>
      <c r="U154">
        <f t="shared" si="20"/>
        <v>30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1</v>
      </c>
      <c r="P155" s="5" t="str">
        <f t="shared" si="15"/>
        <v>$35.9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41933.586157407408</v>
      </c>
      <c r="T155" s="10">
        <f t="shared" si="19"/>
        <v>41975.627824074079</v>
      </c>
      <c r="U155">
        <f t="shared" si="20"/>
        <v>42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3</v>
      </c>
      <c r="P156" s="5" t="str">
        <f t="shared" si="15"/>
        <v>$13.33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42115.547395833331</v>
      </c>
      <c r="T156" s="10">
        <f t="shared" si="19"/>
        <v>42158.547395833331</v>
      </c>
      <c r="U156">
        <f t="shared" si="20"/>
        <v>43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</v>
      </c>
      <c r="P157" s="5" t="str">
        <f t="shared" si="15"/>
        <v>$20.25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42168.559432870374</v>
      </c>
      <c r="T157" s="10">
        <f t="shared" si="19"/>
        <v>42208.559432870374</v>
      </c>
      <c r="U157">
        <f t="shared" si="20"/>
        <v>40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</v>
      </c>
      <c r="P158" s="5" t="str">
        <f t="shared" si="15"/>
        <v>$119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41794.124953703707</v>
      </c>
      <c r="T158" s="10">
        <f t="shared" si="19"/>
        <v>41854.124953703707</v>
      </c>
      <c r="U158">
        <f t="shared" si="20"/>
        <v>60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</v>
      </c>
      <c r="P159" s="5" t="str">
        <f t="shared" si="15"/>
        <v>$4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42396.911712962959</v>
      </c>
      <c r="T159" s="10">
        <f t="shared" si="19"/>
        <v>42426.911712962959</v>
      </c>
      <c r="U159">
        <f t="shared" si="20"/>
        <v>30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s="5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41904.07671296296</v>
      </c>
      <c r="T160" s="10">
        <f t="shared" si="19"/>
        <v>41934.07671296296</v>
      </c>
      <c r="U160">
        <f t="shared" si="20"/>
        <v>30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 s="5" t="str">
        <f t="shared" si="15"/>
        <v>$10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42514.434548611112</v>
      </c>
      <c r="T161" s="10">
        <f t="shared" si="19"/>
        <v>42554.434548611112</v>
      </c>
      <c r="U161">
        <f t="shared" si="20"/>
        <v>40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s="5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42171.913090277776</v>
      </c>
      <c r="T162" s="10">
        <f t="shared" si="19"/>
        <v>42231.913090277776</v>
      </c>
      <c r="U162">
        <f t="shared" si="20"/>
        <v>60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</v>
      </c>
      <c r="P163" s="5" t="str">
        <f t="shared" si="15"/>
        <v>$5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41792.687442129631</v>
      </c>
      <c r="T163" s="10">
        <f t="shared" si="19"/>
        <v>41822.687442129631</v>
      </c>
      <c r="U163">
        <f t="shared" si="20"/>
        <v>30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16</v>
      </c>
      <c r="P164" s="5" t="str">
        <f t="shared" si="15"/>
        <v>$43.5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41835.126805555556</v>
      </c>
      <c r="T164" s="10">
        <f t="shared" si="19"/>
        <v>41867.987500000003</v>
      </c>
      <c r="U164">
        <f t="shared" si="20"/>
        <v>33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s="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42243.961273148147</v>
      </c>
      <c r="T165" s="10">
        <f t="shared" si="19"/>
        <v>42278</v>
      </c>
      <c r="U165">
        <f t="shared" si="20"/>
        <v>34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1</v>
      </c>
      <c r="P166" s="5" t="str">
        <f t="shared" si="15"/>
        <v>$91.43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41841.762743055559</v>
      </c>
      <c r="T166" s="10">
        <f t="shared" si="19"/>
        <v>41901.762743055559</v>
      </c>
      <c r="U166">
        <f t="shared" si="20"/>
        <v>60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s="5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42351.658842592587</v>
      </c>
      <c r="T167" s="10">
        <f t="shared" si="19"/>
        <v>42381.658842592587</v>
      </c>
      <c r="U167">
        <f t="shared" si="20"/>
        <v>30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 s="5" t="str">
        <f t="shared" si="15"/>
        <v>$3000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42721.075949074075</v>
      </c>
      <c r="T168" s="10">
        <f t="shared" si="19"/>
        <v>42751.075949074075</v>
      </c>
      <c r="U168">
        <f t="shared" si="20"/>
        <v>30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</v>
      </c>
      <c r="P169" s="5" t="str">
        <f t="shared" si="15"/>
        <v>$5.5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42160.927488425921</v>
      </c>
      <c r="T169" s="10">
        <f t="shared" si="19"/>
        <v>42220.927488425921</v>
      </c>
      <c r="U169">
        <f t="shared" si="20"/>
        <v>60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</v>
      </c>
      <c r="P170" s="5" t="str">
        <f t="shared" si="15"/>
        <v>$108.33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42052.83530092593</v>
      </c>
      <c r="T170" s="10">
        <f t="shared" si="19"/>
        <v>42082.793634259258</v>
      </c>
      <c r="U170">
        <f t="shared" si="20"/>
        <v>30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</v>
      </c>
      <c r="P171" s="5" t="str">
        <f t="shared" si="15"/>
        <v>$56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41900.505312499998</v>
      </c>
      <c r="T171" s="10">
        <f t="shared" si="19"/>
        <v>41930.505312499998</v>
      </c>
      <c r="U171">
        <f t="shared" si="20"/>
        <v>30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</v>
      </c>
      <c r="P172" s="5" t="str">
        <f t="shared" si="15"/>
        <v>$32.5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42216.977812500001</v>
      </c>
      <c r="T172" s="10">
        <f t="shared" si="19"/>
        <v>42246.227777777778</v>
      </c>
      <c r="U172">
        <f t="shared" si="20"/>
        <v>29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 s="5" t="str">
        <f t="shared" si="15"/>
        <v>$1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42534.180717592593</v>
      </c>
      <c r="T173" s="10">
        <f t="shared" si="19"/>
        <v>42594.180717592593</v>
      </c>
      <c r="U173">
        <f t="shared" si="20"/>
        <v>60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s="5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42047.394942129627</v>
      </c>
      <c r="T174" s="10">
        <f t="shared" si="19"/>
        <v>42082.353275462963</v>
      </c>
      <c r="U174">
        <f t="shared" si="20"/>
        <v>35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s="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42033.573009259257</v>
      </c>
      <c r="T175" s="10">
        <f t="shared" si="19"/>
        <v>42063.573009259257</v>
      </c>
      <c r="U175">
        <f t="shared" si="20"/>
        <v>30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s="5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42072.758981481486</v>
      </c>
      <c r="T176" s="10">
        <f t="shared" si="19"/>
        <v>42132.758981481486</v>
      </c>
      <c r="U176">
        <f t="shared" si="20"/>
        <v>60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</v>
      </c>
      <c r="P177" s="5" t="str">
        <f t="shared" si="15"/>
        <v>$49.88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41855.777905092589</v>
      </c>
      <c r="T177" s="10">
        <f t="shared" si="19"/>
        <v>41880.777905092589</v>
      </c>
      <c r="U177">
        <f t="shared" si="20"/>
        <v>25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s="5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42191.824062500003</v>
      </c>
      <c r="T178" s="10">
        <f t="shared" si="19"/>
        <v>42221.824062500003</v>
      </c>
      <c r="U178">
        <f t="shared" si="20"/>
        <v>30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 s="5" t="str">
        <f t="shared" si="15"/>
        <v>$25.71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42070.047754629632</v>
      </c>
      <c r="T179" s="10">
        <f t="shared" si="19"/>
        <v>42087.00608796296</v>
      </c>
      <c r="U179">
        <f t="shared" si="20"/>
        <v>17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s="5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42304.955381944441</v>
      </c>
      <c r="T180" s="10">
        <f t="shared" si="19"/>
        <v>42334.997048611112</v>
      </c>
      <c r="U180">
        <f t="shared" si="20"/>
        <v>30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 s="5" t="str">
        <f t="shared" si="15"/>
        <v>$100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42403.080497685187</v>
      </c>
      <c r="T181" s="10">
        <f t="shared" si="19"/>
        <v>42433.080497685187</v>
      </c>
      <c r="U181">
        <f t="shared" si="20"/>
        <v>30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</v>
      </c>
      <c r="P182" s="5" t="str">
        <f t="shared" si="15"/>
        <v>$30.85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42067.991238425922</v>
      </c>
      <c r="T182" s="10">
        <f t="shared" si="19"/>
        <v>42107.791666666672</v>
      </c>
      <c r="U182">
        <f t="shared" si="20"/>
        <v>40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</v>
      </c>
      <c r="P183" s="5" t="str">
        <f t="shared" si="15"/>
        <v>$180.5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42147.741840277777</v>
      </c>
      <c r="T183" s="10">
        <f t="shared" si="19"/>
        <v>42177.741840277777</v>
      </c>
      <c r="U183">
        <f t="shared" si="20"/>
        <v>30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s="5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42712.011944444443</v>
      </c>
      <c r="T184" s="10">
        <f t="shared" si="19"/>
        <v>42742.011944444443</v>
      </c>
      <c r="U184">
        <f t="shared" si="20"/>
        <v>30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36</v>
      </c>
      <c r="P185" s="5" t="str">
        <f t="shared" si="15"/>
        <v>$373.5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41939.810300925928</v>
      </c>
      <c r="T185" s="10">
        <f t="shared" si="19"/>
        <v>41969.851967592593</v>
      </c>
      <c r="U185">
        <f t="shared" si="20"/>
        <v>30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</v>
      </c>
      <c r="P186" s="5" t="str">
        <f t="shared" si="15"/>
        <v>$25.5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41825.791226851856</v>
      </c>
      <c r="T186" s="10">
        <f t="shared" si="19"/>
        <v>41883.165972222225</v>
      </c>
      <c r="U186">
        <f t="shared" si="20"/>
        <v>57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6</v>
      </c>
      <c r="P187" s="5" t="str">
        <f t="shared" si="15"/>
        <v>$220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42570.91133101852</v>
      </c>
      <c r="T187" s="10">
        <f t="shared" si="19"/>
        <v>42600.91133101852</v>
      </c>
      <c r="U187">
        <f t="shared" si="20"/>
        <v>30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s="5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42767.812893518523</v>
      </c>
      <c r="T188" s="10">
        <f t="shared" si="19"/>
        <v>42797.833333333328</v>
      </c>
      <c r="U188">
        <f t="shared" si="20"/>
        <v>30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 s="5" t="str">
        <f t="shared" si="15"/>
        <v>$160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42182.234456018516</v>
      </c>
      <c r="T189" s="10">
        <f t="shared" si="19"/>
        <v>42206.290972222225</v>
      </c>
      <c r="U189">
        <f t="shared" si="20"/>
        <v>24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s="5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41857.18304398148</v>
      </c>
      <c r="T190" s="10">
        <f t="shared" si="19"/>
        <v>41887.18304398148</v>
      </c>
      <c r="U190">
        <f t="shared" si="20"/>
        <v>30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0</v>
      </c>
      <c r="P191" s="5" t="str">
        <f t="shared" si="15"/>
        <v>$69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42556.690706018519</v>
      </c>
      <c r="T191" s="10">
        <f t="shared" si="19"/>
        <v>42616.690706018519</v>
      </c>
      <c r="U191">
        <f t="shared" si="20"/>
        <v>60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</v>
      </c>
      <c r="P192" s="5" t="str">
        <f t="shared" si="15"/>
        <v>$50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42527.650995370372</v>
      </c>
      <c r="T192" s="10">
        <f t="shared" si="19"/>
        <v>42537.650995370372</v>
      </c>
      <c r="U192">
        <f t="shared" si="20"/>
        <v>10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 s="5" t="str">
        <f t="shared" si="15"/>
        <v>$83.33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42239.441412037035</v>
      </c>
      <c r="T193" s="10">
        <f t="shared" si="19"/>
        <v>42279.441412037035</v>
      </c>
      <c r="U193">
        <f t="shared" si="20"/>
        <v>40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 s="5" t="str">
        <f t="shared" si="15"/>
        <v>$5.67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41899.792037037041</v>
      </c>
      <c r="T194" s="10">
        <f t="shared" si="19"/>
        <v>41929.792037037041</v>
      </c>
      <c r="U194">
        <f t="shared" si="20"/>
        <v>30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ROUND(E195/D195*100,0)</f>
        <v>0</v>
      </c>
      <c r="P195" s="5" t="e">
        <f t="shared" ref="P195:P258" si="22">"$"&amp;ROUND(E195/L195,2)</f>
        <v>#DIV/0!</v>
      </c>
      <c r="Q195" t="str">
        <f t="shared" ref="Q195:Q258" si="23">LEFT(N195,SEARCH("/",N195)-1)</f>
        <v>film &amp; video</v>
      </c>
      <c r="R195" t="str">
        <f t="shared" ref="R195:R258" si="24">RIGHT(N195,LEN(N195)-SEARCH("/",N195))</f>
        <v>drama</v>
      </c>
      <c r="S195" s="10">
        <f t="shared" ref="S195:S258" si="25">(J195/86400)+DATE(1970, 1, 1)</f>
        <v>41911.934791666667</v>
      </c>
      <c r="T195" s="10">
        <f t="shared" ref="T195:T258" si="26">(I195/86400)+DATE(1970, 1, 1)</f>
        <v>41971.976458333331</v>
      </c>
      <c r="U195">
        <f t="shared" ref="U195:U258" si="27">ROUND(T195-S195,0)</f>
        <v>60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</v>
      </c>
      <c r="P196" s="5" t="str">
        <f t="shared" si="22"/>
        <v>$1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42375.996886574074</v>
      </c>
      <c r="T196" s="10">
        <f t="shared" si="26"/>
        <v>42435.996886574074</v>
      </c>
      <c r="U196">
        <f t="shared" si="27"/>
        <v>60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s="5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42135.67050925926</v>
      </c>
      <c r="T197" s="10">
        <f t="shared" si="26"/>
        <v>42195.67050925926</v>
      </c>
      <c r="U197">
        <f t="shared" si="27"/>
        <v>60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 s="5" t="str">
        <f t="shared" si="22"/>
        <v>$77.11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42259.542800925927</v>
      </c>
      <c r="T198" s="10">
        <f t="shared" si="26"/>
        <v>42287.875</v>
      </c>
      <c r="U198">
        <f t="shared" si="27"/>
        <v>28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 s="5" t="str">
        <f t="shared" si="22"/>
        <v>$32.75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42741.848379629635</v>
      </c>
      <c r="T199" s="10">
        <f t="shared" si="26"/>
        <v>42783.875</v>
      </c>
      <c r="U199">
        <f t="shared" si="27"/>
        <v>42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 s="5" t="str">
        <f t="shared" si="22"/>
        <v>$46.5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41887.383356481485</v>
      </c>
      <c r="T200" s="10">
        <f t="shared" si="26"/>
        <v>41917.383356481485</v>
      </c>
      <c r="U200">
        <f t="shared" si="27"/>
        <v>30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s="5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42584.123865740738</v>
      </c>
      <c r="T201" s="10">
        <f t="shared" si="26"/>
        <v>42614.123865740738</v>
      </c>
      <c r="U201">
        <f t="shared" si="27"/>
        <v>30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 s="5" t="str">
        <f t="shared" si="22"/>
        <v>$87.31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41867.083368055552</v>
      </c>
      <c r="T202" s="10">
        <f t="shared" si="26"/>
        <v>41897.083368055552</v>
      </c>
      <c r="U202">
        <f t="shared" si="27"/>
        <v>30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 s="5" t="str">
        <f t="shared" si="22"/>
        <v>$54.29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42023.818622685183</v>
      </c>
      <c r="T203" s="10">
        <f t="shared" si="26"/>
        <v>42043.818622685183</v>
      </c>
      <c r="U203">
        <f t="shared" si="27"/>
        <v>20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s="5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42255.927824074075</v>
      </c>
      <c r="T204" s="10">
        <f t="shared" si="26"/>
        <v>42285.874305555553</v>
      </c>
      <c r="U204">
        <f t="shared" si="27"/>
        <v>30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 s="5" t="str">
        <f t="shared" si="22"/>
        <v>$93.25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41973.847962962958</v>
      </c>
      <c r="T205" s="10">
        <f t="shared" si="26"/>
        <v>42033.847962962958</v>
      </c>
      <c r="U205">
        <f t="shared" si="27"/>
        <v>60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 s="5" t="str">
        <f t="shared" si="22"/>
        <v>$117.68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42556.583368055552</v>
      </c>
      <c r="T206" s="10">
        <f t="shared" si="26"/>
        <v>42586.583368055552</v>
      </c>
      <c r="U206">
        <f t="shared" si="27"/>
        <v>30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 s="5" t="str">
        <f t="shared" si="22"/>
        <v>$76.47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42248.632199074069</v>
      </c>
      <c r="T207" s="10">
        <f t="shared" si="26"/>
        <v>42283.632199074069</v>
      </c>
      <c r="U207">
        <f t="shared" si="27"/>
        <v>35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s="5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42567.004432870366</v>
      </c>
      <c r="T208" s="10">
        <f t="shared" si="26"/>
        <v>42588.004432870366</v>
      </c>
      <c r="U208">
        <f t="shared" si="27"/>
        <v>21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 s="5" t="str">
        <f t="shared" si="22"/>
        <v>$163.85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41978.197199074071</v>
      </c>
      <c r="T209" s="10">
        <f t="shared" si="26"/>
        <v>42008.197199074071</v>
      </c>
      <c r="U209">
        <f t="shared" si="27"/>
        <v>30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s="5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41959.369988425926</v>
      </c>
      <c r="T210" s="10">
        <f t="shared" si="26"/>
        <v>41989.369988425926</v>
      </c>
      <c r="U210">
        <f t="shared" si="27"/>
        <v>30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s="5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42165.922858796301</v>
      </c>
      <c r="T211" s="10">
        <f t="shared" si="26"/>
        <v>42195.922858796301</v>
      </c>
      <c r="U211">
        <f t="shared" si="27"/>
        <v>30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 s="5" t="str">
        <f t="shared" si="22"/>
        <v>$91.82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42249.064722222218</v>
      </c>
      <c r="T212" s="10">
        <f t="shared" si="26"/>
        <v>42278.208333333328</v>
      </c>
      <c r="U212">
        <f t="shared" si="27"/>
        <v>29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 s="5" t="str">
        <f t="shared" si="22"/>
        <v>$185.83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42236.159918981481</v>
      </c>
      <c r="T213" s="10">
        <f t="shared" si="26"/>
        <v>42266.159918981481</v>
      </c>
      <c r="U213">
        <f t="shared" si="27"/>
        <v>30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 s="5" t="str">
        <f t="shared" si="22"/>
        <v>$1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42416.881018518514</v>
      </c>
      <c r="T214" s="10">
        <f t="shared" si="26"/>
        <v>42476.839351851857</v>
      </c>
      <c r="U214">
        <f t="shared" si="27"/>
        <v>60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 s="5" t="str">
        <f t="shared" si="22"/>
        <v>$20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42202.594293981485</v>
      </c>
      <c r="T215" s="10">
        <f t="shared" si="26"/>
        <v>42232.587974537033</v>
      </c>
      <c r="U215">
        <f t="shared" si="27"/>
        <v>30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 s="5" t="str">
        <f t="shared" si="22"/>
        <v>$1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42009.64061342593</v>
      </c>
      <c r="T216" s="10">
        <f t="shared" si="26"/>
        <v>42069.64061342593</v>
      </c>
      <c r="U216">
        <f t="shared" si="27"/>
        <v>60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 s="5" t="str">
        <f t="shared" si="22"/>
        <v>$10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42375.230115740742</v>
      </c>
      <c r="T217" s="10">
        <f t="shared" si="26"/>
        <v>42417.999305555553</v>
      </c>
      <c r="U217">
        <f t="shared" si="27"/>
        <v>43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 s="5" t="str">
        <f t="shared" si="22"/>
        <v>$331.54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42066.958761574075</v>
      </c>
      <c r="T218" s="10">
        <f t="shared" si="26"/>
        <v>42116.917094907403</v>
      </c>
      <c r="U218">
        <f t="shared" si="27"/>
        <v>50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 s="5" t="str">
        <f t="shared" si="22"/>
        <v>$314.29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41970.64061342593</v>
      </c>
      <c r="T219" s="10">
        <f t="shared" si="26"/>
        <v>42001.64061342593</v>
      </c>
      <c r="U219">
        <f t="shared" si="27"/>
        <v>31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 s="5" t="str">
        <f t="shared" si="22"/>
        <v>$100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42079.628344907411</v>
      </c>
      <c r="T220" s="10">
        <f t="shared" si="26"/>
        <v>42139.628344907411</v>
      </c>
      <c r="U220">
        <f t="shared" si="27"/>
        <v>60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 s="5" t="str">
        <f t="shared" si="22"/>
        <v>$115.99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42429.326678240745</v>
      </c>
      <c r="T221" s="10">
        <f t="shared" si="26"/>
        <v>42461.290972222225</v>
      </c>
      <c r="U221">
        <f t="shared" si="27"/>
        <v>32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 s="5" t="str">
        <f t="shared" si="22"/>
        <v>$120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42195.643865740742</v>
      </c>
      <c r="T222" s="10">
        <f t="shared" si="26"/>
        <v>42236.837500000001</v>
      </c>
      <c r="U222">
        <f t="shared" si="27"/>
        <v>41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s="5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42031.837546296301</v>
      </c>
      <c r="T223" s="10">
        <f t="shared" si="26"/>
        <v>42091.79587962963</v>
      </c>
      <c r="U223">
        <f t="shared" si="27"/>
        <v>60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 s="5" t="str">
        <f t="shared" si="22"/>
        <v>$65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42031.769884259258</v>
      </c>
      <c r="T224" s="10">
        <f t="shared" si="26"/>
        <v>42090.110416666663</v>
      </c>
      <c r="U224">
        <f t="shared" si="27"/>
        <v>58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s="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42482.048032407409</v>
      </c>
      <c r="T225" s="10">
        <f t="shared" si="26"/>
        <v>42512.045138888891</v>
      </c>
      <c r="U225">
        <f t="shared" si="27"/>
        <v>30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s="5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42135.235254629632</v>
      </c>
      <c r="T226" s="10">
        <f t="shared" si="26"/>
        <v>42195.235254629632</v>
      </c>
      <c r="U226">
        <f t="shared" si="27"/>
        <v>60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s="5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42438.961273148147</v>
      </c>
      <c r="T227" s="10">
        <f t="shared" si="26"/>
        <v>42468.919606481482</v>
      </c>
      <c r="U227">
        <f t="shared" si="27"/>
        <v>30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 s="5" t="str">
        <f t="shared" si="22"/>
        <v>$125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42106.666018518517</v>
      </c>
      <c r="T228" s="10">
        <f t="shared" si="26"/>
        <v>42155.395138888889</v>
      </c>
      <c r="U228">
        <f t="shared" si="27"/>
        <v>49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s="5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42164.893993055557</v>
      </c>
      <c r="T229" s="10">
        <f t="shared" si="26"/>
        <v>42194.893993055557</v>
      </c>
      <c r="U229">
        <f t="shared" si="27"/>
        <v>30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s="5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42096.686400462961</v>
      </c>
      <c r="T230" s="10">
        <f t="shared" si="26"/>
        <v>42156.686400462961</v>
      </c>
      <c r="U230">
        <f t="shared" si="27"/>
        <v>60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s="5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42383.933993055558</v>
      </c>
      <c r="T231" s="10">
        <f t="shared" si="26"/>
        <v>42413.933993055558</v>
      </c>
      <c r="U231">
        <f t="shared" si="27"/>
        <v>30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 s="5" t="str">
        <f t="shared" si="22"/>
        <v>$30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42129.77721064815</v>
      </c>
      <c r="T232" s="10">
        <f t="shared" si="26"/>
        <v>42159.77721064815</v>
      </c>
      <c r="U232">
        <f t="shared" si="27"/>
        <v>30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s="5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42341.958923611106</v>
      </c>
      <c r="T233" s="10">
        <f t="shared" si="26"/>
        <v>42371.958923611106</v>
      </c>
      <c r="U233">
        <f t="shared" si="27"/>
        <v>30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 s="5" t="str">
        <f t="shared" si="22"/>
        <v>$15.71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42032.82576388889</v>
      </c>
      <c r="T234" s="10">
        <f t="shared" si="26"/>
        <v>42062.82576388889</v>
      </c>
      <c r="U234">
        <f t="shared" si="27"/>
        <v>30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s="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42612.911712962959</v>
      </c>
      <c r="T235" s="10">
        <f t="shared" si="26"/>
        <v>42642.911712962959</v>
      </c>
      <c r="U235">
        <f t="shared" si="27"/>
        <v>30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 s="5" t="str">
        <f t="shared" si="22"/>
        <v>$80.2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42136.035405092596</v>
      </c>
      <c r="T236" s="10">
        <f t="shared" si="26"/>
        <v>42176.035405092596</v>
      </c>
      <c r="U236">
        <f t="shared" si="27"/>
        <v>40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s="5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42164.908530092594</v>
      </c>
      <c r="T237" s="10">
        <f t="shared" si="26"/>
        <v>42194.908530092594</v>
      </c>
      <c r="U237">
        <f t="shared" si="27"/>
        <v>30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s="5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42321.084479166668</v>
      </c>
      <c r="T238" s="10">
        <f t="shared" si="26"/>
        <v>42374</v>
      </c>
      <c r="U238">
        <f t="shared" si="27"/>
        <v>53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 s="5" t="str">
        <f t="shared" si="22"/>
        <v>$50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42377.577187499999</v>
      </c>
      <c r="T239" s="10">
        <f t="shared" si="26"/>
        <v>42437.577187499999</v>
      </c>
      <c r="U239">
        <f t="shared" si="27"/>
        <v>60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s="5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42713.962500000001</v>
      </c>
      <c r="T240" s="10">
        <f t="shared" si="26"/>
        <v>42734.375</v>
      </c>
      <c r="U240">
        <f t="shared" si="27"/>
        <v>20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 s="5" t="str">
        <f t="shared" si="22"/>
        <v>$50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42297.110300925924</v>
      </c>
      <c r="T241" s="10">
        <f t="shared" si="26"/>
        <v>42316.5</v>
      </c>
      <c r="U241">
        <f t="shared" si="27"/>
        <v>19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 s="5" t="str">
        <f t="shared" si="22"/>
        <v>$117.85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41354.708460648151</v>
      </c>
      <c r="T242" s="10">
        <f t="shared" si="26"/>
        <v>41399.708460648151</v>
      </c>
      <c r="U242">
        <f t="shared" si="27"/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 s="5" t="str">
        <f t="shared" si="22"/>
        <v>$109.04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41949.697962962964</v>
      </c>
      <c r="T243" s="10">
        <f t="shared" si="26"/>
        <v>41994.697962962964</v>
      </c>
      <c r="U243">
        <f t="shared" si="27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 s="5" t="str">
        <f t="shared" si="22"/>
        <v>$73.02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40862.492939814816</v>
      </c>
      <c r="T244" s="10">
        <f t="shared" si="26"/>
        <v>40897.492939814816</v>
      </c>
      <c r="U244">
        <f t="shared" si="27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 s="5" t="str">
        <f t="shared" si="22"/>
        <v>$78.2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41662.047500000001</v>
      </c>
      <c r="T245" s="10">
        <f t="shared" si="26"/>
        <v>41692.047500000001</v>
      </c>
      <c r="U245">
        <f t="shared" si="27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 s="5" t="str">
        <f t="shared" si="22"/>
        <v>$47.4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40213.323599537034</v>
      </c>
      <c r="T246" s="10">
        <f t="shared" si="26"/>
        <v>40253.295833333337</v>
      </c>
      <c r="U246">
        <f t="shared" si="27"/>
        <v>40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 s="5" t="str">
        <f t="shared" si="22"/>
        <v>$54.02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41107.053067129629</v>
      </c>
      <c r="T247" s="10">
        <f t="shared" si="26"/>
        <v>41137.053067129629</v>
      </c>
      <c r="U247">
        <f t="shared" si="27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 s="5" t="str">
        <f t="shared" si="22"/>
        <v>$68.49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40480.363483796296</v>
      </c>
      <c r="T248" s="10">
        <f t="shared" si="26"/>
        <v>40530.405150462961</v>
      </c>
      <c r="U248">
        <f t="shared" si="27"/>
        <v>50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 s="5" t="str">
        <f t="shared" si="22"/>
        <v>$108.15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40430.604328703703</v>
      </c>
      <c r="T249" s="10">
        <f t="shared" si="26"/>
        <v>40467.152083333334</v>
      </c>
      <c r="U249">
        <f t="shared" si="27"/>
        <v>37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 s="5" t="str">
        <f t="shared" si="22"/>
        <v>$589.95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40870.774409722224</v>
      </c>
      <c r="T250" s="10">
        <f t="shared" si="26"/>
        <v>40915.774409722224</v>
      </c>
      <c r="U250">
        <f t="shared" si="27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 s="5" t="str">
        <f t="shared" si="22"/>
        <v>$48.05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40332.923842592594</v>
      </c>
      <c r="T251" s="10">
        <f t="shared" si="26"/>
        <v>40412.736111111109</v>
      </c>
      <c r="U251">
        <f t="shared" si="27"/>
        <v>80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 s="5" t="str">
        <f t="shared" si="22"/>
        <v>$72.48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41401.565868055557</v>
      </c>
      <c r="T252" s="10">
        <f t="shared" si="26"/>
        <v>41431.565868055557</v>
      </c>
      <c r="U252">
        <f t="shared" si="27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 s="5" t="str">
        <f t="shared" si="22"/>
        <v>$57.08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41013.787569444445</v>
      </c>
      <c r="T253" s="10">
        <f t="shared" si="26"/>
        <v>41045.791666666664</v>
      </c>
      <c r="U253">
        <f t="shared" si="27"/>
        <v>32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 s="5" t="str">
        <f t="shared" si="22"/>
        <v>$85.44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40266.66270833333</v>
      </c>
      <c r="T254" s="10">
        <f t="shared" si="26"/>
        <v>40330.165972222225</v>
      </c>
      <c r="U254">
        <f t="shared" si="27"/>
        <v>64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 s="5" t="str">
        <f t="shared" si="22"/>
        <v>$215.86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40924.650868055556</v>
      </c>
      <c r="T255" s="10">
        <f t="shared" si="26"/>
        <v>40954.650868055556</v>
      </c>
      <c r="U255">
        <f t="shared" si="27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 s="5" t="str">
        <f t="shared" si="22"/>
        <v>$89.39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42263.952662037038</v>
      </c>
      <c r="T256" s="10">
        <f t="shared" si="26"/>
        <v>42294.083333333328</v>
      </c>
      <c r="U256">
        <f t="shared" si="27"/>
        <v>30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 s="5" t="str">
        <f t="shared" si="22"/>
        <v>$45.42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40588.526412037041</v>
      </c>
      <c r="T257" s="10">
        <f t="shared" si="26"/>
        <v>40618.48474537037</v>
      </c>
      <c r="U257">
        <f t="shared" si="27"/>
        <v>30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</v>
      </c>
      <c r="P258" s="5" t="str">
        <f t="shared" si="22"/>
        <v>$65.76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41319.769293981481</v>
      </c>
      <c r="T258" s="10">
        <f t="shared" si="26"/>
        <v>41349.769293981481</v>
      </c>
      <c r="U258">
        <f t="shared" si="27"/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ROUND(E259/D259*100,0)</f>
        <v>107</v>
      </c>
      <c r="P259" s="5" t="str">
        <f t="shared" ref="P259:P322" si="29">"$"&amp;ROUND(E259/L259,2)</f>
        <v>$66.7</v>
      </c>
      <c r="Q259" t="str">
        <f t="shared" ref="Q259:Q322" si="30">LEFT(N259,SEARCH("/",N259)-1)</f>
        <v>film &amp; video</v>
      </c>
      <c r="R259" t="str">
        <f t="shared" ref="R259:R322" si="31">RIGHT(N259,LEN(N259)-SEARCH("/",N259))</f>
        <v>documentary</v>
      </c>
      <c r="S259" s="10">
        <f t="shared" ref="S259:S322" si="32">(J259/86400)+DATE(1970, 1, 1)</f>
        <v>42479.626875000002</v>
      </c>
      <c r="T259" s="10">
        <f t="shared" ref="T259:T322" si="33">(I259/86400)+DATE(1970, 1, 1)</f>
        <v>42509.626875000002</v>
      </c>
      <c r="U259">
        <f t="shared" ref="U259:U322" si="34">ROUND(T259-S259,0)</f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</v>
      </c>
      <c r="P260" s="5" t="str">
        <f t="shared" si="29"/>
        <v>$83.35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40682.051689814813</v>
      </c>
      <c r="T260" s="10">
        <f t="shared" si="33"/>
        <v>40712.051689814813</v>
      </c>
      <c r="U260">
        <f t="shared" si="34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132</v>
      </c>
      <c r="P261" s="5" t="str">
        <f t="shared" si="29"/>
        <v>$105.05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42072.738067129627</v>
      </c>
      <c r="T261" s="10">
        <f t="shared" si="33"/>
        <v>42102.738067129627</v>
      </c>
      <c r="U261">
        <f t="shared" si="34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</v>
      </c>
      <c r="P262" s="5" t="str">
        <f t="shared" si="29"/>
        <v>$120.91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40330.755543981482</v>
      </c>
      <c r="T262" s="10">
        <f t="shared" si="33"/>
        <v>40376.415972222225</v>
      </c>
      <c r="U262">
        <f t="shared" si="34"/>
        <v>46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</v>
      </c>
      <c r="P263" s="5" t="str">
        <f t="shared" si="29"/>
        <v>$97.64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41017.885462962964</v>
      </c>
      <c r="T263" s="10">
        <f t="shared" si="33"/>
        <v>41067.621527777781</v>
      </c>
      <c r="U263">
        <f t="shared" si="34"/>
        <v>50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 s="5" t="str">
        <f t="shared" si="29"/>
        <v>$41.38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40555.24800925926</v>
      </c>
      <c r="T264" s="10">
        <f t="shared" si="33"/>
        <v>40600.24800925926</v>
      </c>
      <c r="U264">
        <f t="shared" si="34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</v>
      </c>
      <c r="P265" s="5" t="str">
        <f t="shared" si="29"/>
        <v>$30.65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41149.954791666663</v>
      </c>
      <c r="T265" s="10">
        <f t="shared" si="33"/>
        <v>41179.954791666663</v>
      </c>
      <c r="U265">
        <f t="shared" si="34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</v>
      </c>
      <c r="P266" s="5" t="str">
        <f t="shared" si="29"/>
        <v>$64.95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41010.620312500003</v>
      </c>
      <c r="T266" s="10">
        <f t="shared" si="33"/>
        <v>41040.620312500003</v>
      </c>
      <c r="U266">
        <f t="shared" si="34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</v>
      </c>
      <c r="P267" s="5" t="str">
        <f t="shared" si="29"/>
        <v>$95.78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40267.245717592596</v>
      </c>
      <c r="T267" s="10">
        <f t="shared" si="33"/>
        <v>40308.844444444447</v>
      </c>
      <c r="U267">
        <f t="shared" si="34"/>
        <v>42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146</v>
      </c>
      <c r="P268" s="5" t="str">
        <f t="shared" si="29"/>
        <v>$40.42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40205.174849537041</v>
      </c>
      <c r="T268" s="10">
        <f t="shared" si="33"/>
        <v>40291.160416666666</v>
      </c>
      <c r="U268">
        <f t="shared" si="34"/>
        <v>86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132</v>
      </c>
      <c r="P269" s="5" t="str">
        <f t="shared" si="29"/>
        <v>$78.58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41785.452534722222</v>
      </c>
      <c r="T269" s="10">
        <f t="shared" si="33"/>
        <v>41815.452534722222</v>
      </c>
      <c r="U269">
        <f t="shared" si="34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</v>
      </c>
      <c r="P270" s="5" t="str">
        <f t="shared" si="29"/>
        <v>$50.18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40809.15252314815</v>
      </c>
      <c r="T270" s="10">
        <f t="shared" si="33"/>
        <v>40854.194189814814</v>
      </c>
      <c r="U270">
        <f t="shared" si="34"/>
        <v>45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</v>
      </c>
      <c r="P271" s="5" t="str">
        <f t="shared" si="29"/>
        <v>$92.25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42758.197013888886</v>
      </c>
      <c r="T271" s="10">
        <f t="shared" si="33"/>
        <v>42788.197013888886</v>
      </c>
      <c r="U271">
        <f t="shared" si="34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153</v>
      </c>
      <c r="P272" s="5" t="str">
        <f t="shared" si="29"/>
        <v>$57.54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40637.86655092593</v>
      </c>
      <c r="T272" s="10">
        <f t="shared" si="33"/>
        <v>40688.166666666664</v>
      </c>
      <c r="U272">
        <f t="shared" si="34"/>
        <v>50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105</v>
      </c>
      <c r="P273" s="5" t="str">
        <f t="shared" si="29"/>
        <v>$109.42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41612.100243055553</v>
      </c>
      <c r="T273" s="10">
        <f t="shared" si="33"/>
        <v>41641.333333333336</v>
      </c>
      <c r="U273">
        <f t="shared" si="34"/>
        <v>29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</v>
      </c>
      <c r="P274" s="5" t="str">
        <f t="shared" si="29"/>
        <v>$81.89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40235.900358796294</v>
      </c>
      <c r="T274" s="10">
        <f t="shared" si="33"/>
        <v>40296.78402777778</v>
      </c>
      <c r="U274">
        <f t="shared" si="34"/>
        <v>61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108</v>
      </c>
      <c r="P275" s="5" t="str">
        <f t="shared" si="29"/>
        <v>$45.67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40697.498449074075</v>
      </c>
      <c r="T275" s="10">
        <f t="shared" si="33"/>
        <v>40727.498449074075</v>
      </c>
      <c r="U275">
        <f t="shared" si="34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 s="5" t="str">
        <f t="shared" si="29"/>
        <v>$55.22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40969.912372685183</v>
      </c>
      <c r="T276" s="10">
        <f t="shared" si="33"/>
        <v>41004.290972222225</v>
      </c>
      <c r="U276">
        <f t="shared" si="34"/>
        <v>34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</v>
      </c>
      <c r="P277" s="5" t="str">
        <f t="shared" si="29"/>
        <v>$65.3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41193.032013888893</v>
      </c>
      <c r="T277" s="10">
        <f t="shared" si="33"/>
        <v>41223.073680555557</v>
      </c>
      <c r="U277">
        <f t="shared" si="34"/>
        <v>30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148</v>
      </c>
      <c r="P278" s="5" t="str">
        <f t="shared" si="29"/>
        <v>$95.23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40967.081875000003</v>
      </c>
      <c r="T278" s="10">
        <f t="shared" si="33"/>
        <v>41027.040208333332</v>
      </c>
      <c r="U278">
        <f t="shared" si="34"/>
        <v>60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</v>
      </c>
      <c r="P279" s="5" t="str">
        <f t="shared" si="29"/>
        <v>$75.44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42117.891423611116</v>
      </c>
      <c r="T279" s="10">
        <f t="shared" si="33"/>
        <v>42147.891423611116</v>
      </c>
      <c r="U279">
        <f t="shared" si="34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</v>
      </c>
      <c r="P280" s="5" t="str">
        <f t="shared" si="29"/>
        <v>$97.82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41164.040960648148</v>
      </c>
      <c r="T280" s="10">
        <f t="shared" si="33"/>
        <v>41194.040960648148</v>
      </c>
      <c r="U280">
        <f t="shared" si="34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</v>
      </c>
      <c r="P281" s="5" t="str">
        <f t="shared" si="29"/>
        <v>$87.69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42759.244166666671</v>
      </c>
      <c r="T281" s="10">
        <f t="shared" si="33"/>
        <v>42793.084027777775</v>
      </c>
      <c r="U281">
        <f t="shared" si="34"/>
        <v>34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</v>
      </c>
      <c r="P282" s="5" t="str">
        <f t="shared" si="29"/>
        <v>$54.75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41744.590682870374</v>
      </c>
      <c r="T282" s="10">
        <f t="shared" si="33"/>
        <v>41789.590682870374</v>
      </c>
      <c r="U282">
        <f t="shared" si="34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121</v>
      </c>
      <c r="P283" s="5" t="str">
        <f t="shared" si="29"/>
        <v>$83.95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39950.163344907407</v>
      </c>
      <c r="T283" s="10">
        <f t="shared" si="33"/>
        <v>40035.80972222222</v>
      </c>
      <c r="U283">
        <f t="shared" si="34"/>
        <v>86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</v>
      </c>
      <c r="P284" s="5" t="str">
        <f t="shared" si="29"/>
        <v>$254.39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40194.920046296298</v>
      </c>
      <c r="T284" s="10">
        <f t="shared" si="33"/>
        <v>40231.916666666664</v>
      </c>
      <c r="U284">
        <f t="shared" si="34"/>
        <v>37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</v>
      </c>
      <c r="P285" s="5" t="str">
        <f t="shared" si="29"/>
        <v>$101.83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40675.71</v>
      </c>
      <c r="T285" s="10">
        <f t="shared" si="33"/>
        <v>40695.207638888889</v>
      </c>
      <c r="U285">
        <f t="shared" si="34"/>
        <v>19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105</v>
      </c>
      <c r="P286" s="5" t="str">
        <f t="shared" si="29"/>
        <v>$55.07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40904.738194444442</v>
      </c>
      <c r="T286" s="10">
        <f t="shared" si="33"/>
        <v>40929.738194444442</v>
      </c>
      <c r="U286">
        <f t="shared" si="34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229</v>
      </c>
      <c r="P287" s="5" t="str">
        <f t="shared" si="29"/>
        <v>$56.9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41506.756111111114</v>
      </c>
      <c r="T287" s="10">
        <f t="shared" si="33"/>
        <v>41536.756111111114</v>
      </c>
      <c r="U287">
        <f t="shared" si="34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</v>
      </c>
      <c r="P288" s="5" t="str">
        <f t="shared" si="29"/>
        <v>$121.28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41313.816250000003</v>
      </c>
      <c r="T288" s="10">
        <f t="shared" si="33"/>
        <v>41358.774583333332</v>
      </c>
      <c r="U288">
        <f t="shared" si="34"/>
        <v>45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</v>
      </c>
      <c r="P289" s="5" t="str">
        <f t="shared" si="29"/>
        <v>$91.19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41184.277986111112</v>
      </c>
      <c r="T289" s="10">
        <f t="shared" si="33"/>
        <v>41215.166666666664</v>
      </c>
      <c r="U289">
        <f t="shared" si="34"/>
        <v>31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</v>
      </c>
      <c r="P290" s="5" t="str">
        <f t="shared" si="29"/>
        <v>$115.45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41051.168900462959</v>
      </c>
      <c r="T290" s="10">
        <f t="shared" si="33"/>
        <v>41086.168900462959</v>
      </c>
      <c r="U290">
        <f t="shared" si="34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105</v>
      </c>
      <c r="P291" s="5" t="str">
        <f t="shared" si="29"/>
        <v>$67.77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41550.456412037034</v>
      </c>
      <c r="T291" s="10">
        <f t="shared" si="33"/>
        <v>41580.456412037034</v>
      </c>
      <c r="U291">
        <f t="shared" si="34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107</v>
      </c>
      <c r="P292" s="5" t="str">
        <f t="shared" si="29"/>
        <v>$28.58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40526.36917824074</v>
      </c>
      <c r="T292" s="10">
        <f t="shared" si="33"/>
        <v>40576.332638888889</v>
      </c>
      <c r="U292">
        <f t="shared" si="34"/>
        <v>50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</v>
      </c>
      <c r="P293" s="5" t="str">
        <f t="shared" si="29"/>
        <v>$46.88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41376.769050925926</v>
      </c>
      <c r="T293" s="10">
        <f t="shared" si="33"/>
        <v>41395.000694444447</v>
      </c>
      <c r="U293">
        <f t="shared" si="34"/>
        <v>18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102</v>
      </c>
      <c r="P294" s="5" t="str">
        <f t="shared" si="29"/>
        <v>$154.42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40812.803229166668</v>
      </c>
      <c r="T294" s="10">
        <f t="shared" si="33"/>
        <v>40845.165972222225</v>
      </c>
      <c r="U294">
        <f t="shared" si="34"/>
        <v>32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</v>
      </c>
      <c r="P295" s="5" t="str">
        <f t="shared" si="29"/>
        <v>$201.22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41719.667986111112</v>
      </c>
      <c r="T295" s="10">
        <f t="shared" si="33"/>
        <v>41749.667986111112</v>
      </c>
      <c r="U295">
        <f t="shared" si="34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 s="5" t="str">
        <f t="shared" si="29"/>
        <v>$100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40343.084421296298</v>
      </c>
      <c r="T296" s="10">
        <f t="shared" si="33"/>
        <v>40378.666666666664</v>
      </c>
      <c r="U296">
        <f t="shared" si="34"/>
        <v>36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</v>
      </c>
      <c r="P297" s="5" t="str">
        <f t="shared" si="29"/>
        <v>$100.08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41519.004733796297</v>
      </c>
      <c r="T297" s="10">
        <f t="shared" si="33"/>
        <v>41579</v>
      </c>
      <c r="U297">
        <f t="shared" si="34"/>
        <v>60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119</v>
      </c>
      <c r="P298" s="5" t="str">
        <f t="shared" si="29"/>
        <v>$230.09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41134.475497685184</v>
      </c>
      <c r="T298" s="10">
        <f t="shared" si="33"/>
        <v>41159.475497685184</v>
      </c>
      <c r="U298">
        <f t="shared" si="34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101</v>
      </c>
      <c r="P299" s="5" t="str">
        <f t="shared" si="29"/>
        <v>$141.75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42089.728020833332</v>
      </c>
      <c r="T299" s="10">
        <f t="shared" si="33"/>
        <v>42125.165972222225</v>
      </c>
      <c r="U299">
        <f t="shared" si="34"/>
        <v>35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109</v>
      </c>
      <c r="P300" s="5" t="str">
        <f t="shared" si="29"/>
        <v>$56.34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41709.463518518518</v>
      </c>
      <c r="T300" s="10">
        <f t="shared" si="33"/>
        <v>41768.875</v>
      </c>
      <c r="U300">
        <f t="shared" si="34"/>
        <v>59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179</v>
      </c>
      <c r="P301" s="5" t="str">
        <f t="shared" si="29"/>
        <v>$73.34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40469.225231481483</v>
      </c>
      <c r="T301" s="10">
        <f t="shared" si="33"/>
        <v>40499.266898148147</v>
      </c>
      <c r="U301">
        <f t="shared" si="34"/>
        <v>30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102</v>
      </c>
      <c r="P302" s="5" t="str">
        <f t="shared" si="29"/>
        <v>$85.34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40626.959930555553</v>
      </c>
      <c r="T302" s="10">
        <f t="shared" si="33"/>
        <v>40657.959930555553</v>
      </c>
      <c r="U302">
        <f t="shared" si="34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119</v>
      </c>
      <c r="P303" s="5" t="str">
        <f t="shared" si="29"/>
        <v>$61.5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41312.737673611111</v>
      </c>
      <c r="T303" s="10">
        <f t="shared" si="33"/>
        <v>41352.696006944447</v>
      </c>
      <c r="U303">
        <f t="shared" si="34"/>
        <v>40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</v>
      </c>
      <c r="P304" s="5" t="str">
        <f t="shared" si="29"/>
        <v>$93.02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40933.856921296298</v>
      </c>
      <c r="T304" s="10">
        <f t="shared" si="33"/>
        <v>40963.856921296298</v>
      </c>
      <c r="U304">
        <f t="shared" si="34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</v>
      </c>
      <c r="P305" s="5" t="str">
        <f t="shared" si="29"/>
        <v>$50.29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41032.071134259255</v>
      </c>
      <c r="T305" s="10">
        <f t="shared" si="33"/>
        <v>41062.071134259255</v>
      </c>
      <c r="U305">
        <f t="shared" si="34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232</v>
      </c>
      <c r="P306" s="5" t="str">
        <f t="shared" si="29"/>
        <v>$106.43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41114.094872685186</v>
      </c>
      <c r="T306" s="10">
        <f t="shared" si="33"/>
        <v>41153.083333333336</v>
      </c>
      <c r="U306">
        <f t="shared" si="34"/>
        <v>39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</v>
      </c>
      <c r="P307" s="5" t="str">
        <f t="shared" si="29"/>
        <v>$51.72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40948.630196759259</v>
      </c>
      <c r="T307" s="10">
        <f t="shared" si="33"/>
        <v>40978.630196759259</v>
      </c>
      <c r="U307">
        <f t="shared" si="34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293</v>
      </c>
      <c r="P308" s="5" t="str">
        <f t="shared" si="29"/>
        <v>$36.61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41333.837187500001</v>
      </c>
      <c r="T308" s="10">
        <f t="shared" si="33"/>
        <v>41353.79552083333</v>
      </c>
      <c r="U308">
        <f t="shared" si="34"/>
        <v>20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</v>
      </c>
      <c r="P309" s="5" t="str">
        <f t="shared" si="29"/>
        <v>$42.52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41282.944456018522</v>
      </c>
      <c r="T309" s="10">
        <f t="shared" si="33"/>
        <v>41312.944456018522</v>
      </c>
      <c r="U309">
        <f t="shared" si="34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106</v>
      </c>
      <c r="P310" s="5" t="str">
        <f t="shared" si="29"/>
        <v>$62.71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40567.694560185184</v>
      </c>
      <c r="T310" s="10">
        <f t="shared" si="33"/>
        <v>40612.694560185184</v>
      </c>
      <c r="U310">
        <f t="shared" si="34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119</v>
      </c>
      <c r="P311" s="5" t="str">
        <f t="shared" si="29"/>
        <v>$89.96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41134.751550925925</v>
      </c>
      <c r="T311" s="10">
        <f t="shared" si="33"/>
        <v>41155.751550925925</v>
      </c>
      <c r="U311">
        <f t="shared" si="34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</v>
      </c>
      <c r="P312" s="5" t="str">
        <f t="shared" si="29"/>
        <v>$28.92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40821.183136574073</v>
      </c>
      <c r="T312" s="10">
        <f t="shared" si="33"/>
        <v>40836.083333333336</v>
      </c>
      <c r="U312">
        <f t="shared" si="34"/>
        <v>15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</v>
      </c>
      <c r="P313" s="5" t="str">
        <f t="shared" si="29"/>
        <v>$138.8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40868.219814814816</v>
      </c>
      <c r="T313" s="10">
        <f t="shared" si="33"/>
        <v>40909.332638888889</v>
      </c>
      <c r="U313">
        <f t="shared" si="34"/>
        <v>41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112</v>
      </c>
      <c r="P314" s="5" t="str">
        <f t="shared" si="29"/>
        <v>$61.3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41348.877685185187</v>
      </c>
      <c r="T314" s="10">
        <f t="shared" si="33"/>
        <v>41378.877685185187</v>
      </c>
      <c r="U314">
        <f t="shared" si="34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105</v>
      </c>
      <c r="P315" s="5" t="str">
        <f t="shared" si="29"/>
        <v>$80.2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40357.227939814817</v>
      </c>
      <c r="T315" s="10">
        <f t="shared" si="33"/>
        <v>40401.665972222225</v>
      </c>
      <c r="U315">
        <f t="shared" si="34"/>
        <v>44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</v>
      </c>
      <c r="P316" s="5" t="str">
        <f t="shared" si="29"/>
        <v>$32.1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41304.833194444444</v>
      </c>
      <c r="T316" s="10">
        <f t="shared" si="33"/>
        <v>41334.833194444444</v>
      </c>
      <c r="U316">
        <f t="shared" si="34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</v>
      </c>
      <c r="P317" s="5" t="str">
        <f t="shared" si="29"/>
        <v>$200.89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41113.77238425926</v>
      </c>
      <c r="T317" s="10">
        <f t="shared" si="33"/>
        <v>41143.77238425926</v>
      </c>
      <c r="U317">
        <f t="shared" si="34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114</v>
      </c>
      <c r="P318" s="5" t="str">
        <f t="shared" si="29"/>
        <v>$108.01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41950.923576388886</v>
      </c>
      <c r="T318" s="10">
        <f t="shared" si="33"/>
        <v>41984.207638888889</v>
      </c>
      <c r="U318">
        <f t="shared" si="34"/>
        <v>33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101</v>
      </c>
      <c r="P319" s="5" t="str">
        <f t="shared" si="29"/>
        <v>$95.7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41589.676886574074</v>
      </c>
      <c r="T319" s="10">
        <f t="shared" si="33"/>
        <v>41619.676886574074</v>
      </c>
      <c r="U319">
        <f t="shared" si="34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</v>
      </c>
      <c r="P320" s="5" t="str">
        <f t="shared" si="29"/>
        <v>$49.88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41330.038784722223</v>
      </c>
      <c r="T320" s="10">
        <f t="shared" si="33"/>
        <v>41359.997118055559</v>
      </c>
      <c r="U320">
        <f t="shared" si="34"/>
        <v>30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113</v>
      </c>
      <c r="P321" s="5" t="str">
        <f t="shared" si="29"/>
        <v>$110.47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40123.83829861111</v>
      </c>
      <c r="T321" s="10">
        <f t="shared" si="33"/>
        <v>40211.332638888889</v>
      </c>
      <c r="U321">
        <f t="shared" si="34"/>
        <v>87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107</v>
      </c>
      <c r="P322" s="5" t="str">
        <f t="shared" si="29"/>
        <v>$134.91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42331.551307870366</v>
      </c>
      <c r="T322" s="10">
        <f t="shared" si="33"/>
        <v>42360.958333333328</v>
      </c>
      <c r="U322">
        <f t="shared" si="34"/>
        <v>29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ROUND(E323/D323*100,0)</f>
        <v>103</v>
      </c>
      <c r="P323" s="5" t="str">
        <f t="shared" ref="P323:P386" si="36">"$"&amp;ROUND(E323/L323,2)</f>
        <v>$106.62</v>
      </c>
      <c r="Q323" t="str">
        <f t="shared" ref="Q323:Q386" si="37">LEFT(N323,SEARCH("/",N323)-1)</f>
        <v>film &amp; video</v>
      </c>
      <c r="R323" t="str">
        <f t="shared" ref="R323:R386" si="38">RIGHT(N323,LEN(N323)-SEARCH("/",N323))</f>
        <v>documentary</v>
      </c>
      <c r="S323" s="10">
        <f t="shared" ref="S323:S386" si="39">(J323/86400)+DATE(1970, 1, 1)</f>
        <v>42647.446597222224</v>
      </c>
      <c r="T323" s="10">
        <f t="shared" ref="T323:T386" si="40">(I323/86400)+DATE(1970, 1, 1)</f>
        <v>42682.488263888888</v>
      </c>
      <c r="U323">
        <f t="shared" ref="U323:U386" si="41">ROUND(T323-S323,0)</f>
        <v>35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108</v>
      </c>
      <c r="P324" s="5" t="str">
        <f t="shared" si="36"/>
        <v>$145.04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42473.57</v>
      </c>
      <c r="T324" s="10">
        <f t="shared" si="40"/>
        <v>42503.57</v>
      </c>
      <c r="U324">
        <f t="shared" si="41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</v>
      </c>
      <c r="P325" s="5" t="str">
        <f t="shared" si="36"/>
        <v>$114.59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42697.32136574074</v>
      </c>
      <c r="T325" s="10">
        <f t="shared" si="40"/>
        <v>42725.332638888889</v>
      </c>
      <c r="U325">
        <f t="shared" si="41"/>
        <v>28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102</v>
      </c>
      <c r="P326" s="5" t="str">
        <f t="shared" si="36"/>
        <v>$105.32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42184.626250000001</v>
      </c>
      <c r="T326" s="10">
        <f t="shared" si="40"/>
        <v>42217.626250000001</v>
      </c>
      <c r="U326">
        <f t="shared" si="41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</v>
      </c>
      <c r="P327" s="5" t="str">
        <f t="shared" si="36"/>
        <v>$70.92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42689.187881944439</v>
      </c>
      <c r="T327" s="10">
        <f t="shared" si="40"/>
        <v>42724.187881944439</v>
      </c>
      <c r="U327">
        <f t="shared" si="41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113</v>
      </c>
      <c r="P328" s="5" t="str">
        <f t="shared" si="36"/>
        <v>$147.17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42775.314884259264</v>
      </c>
      <c r="T328" s="10">
        <f t="shared" si="40"/>
        <v>42808.956250000003</v>
      </c>
      <c r="U328">
        <f t="shared" si="41"/>
        <v>34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</v>
      </c>
      <c r="P329" s="5" t="str">
        <f t="shared" si="36"/>
        <v>$160.47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42058.235289351855</v>
      </c>
      <c r="T329" s="10">
        <f t="shared" si="40"/>
        <v>42085.333333333328</v>
      </c>
      <c r="U329">
        <f t="shared" si="41"/>
        <v>27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104</v>
      </c>
      <c r="P330" s="5" t="str">
        <f t="shared" si="36"/>
        <v>$156.05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42278.946620370371</v>
      </c>
      <c r="T330" s="10">
        <f t="shared" si="40"/>
        <v>42309.166666666672</v>
      </c>
      <c r="U330">
        <f t="shared" si="41"/>
        <v>30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106</v>
      </c>
      <c r="P331" s="5" t="str">
        <f t="shared" si="36"/>
        <v>$63.17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42291.46674768519</v>
      </c>
      <c r="T331" s="10">
        <f t="shared" si="40"/>
        <v>42315.166666666672</v>
      </c>
      <c r="U331">
        <f t="shared" si="41"/>
        <v>24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102</v>
      </c>
      <c r="P332" s="5" t="str">
        <f t="shared" si="36"/>
        <v>$104.82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41379.515775462962</v>
      </c>
      <c r="T332" s="10">
        <f t="shared" si="40"/>
        <v>41411.165972222225</v>
      </c>
      <c r="U332">
        <f t="shared" si="41"/>
        <v>32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107</v>
      </c>
      <c r="P333" s="5" t="str">
        <f t="shared" si="36"/>
        <v>$97.36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42507.581412037034</v>
      </c>
      <c r="T333" s="10">
        <f t="shared" si="40"/>
        <v>42538.581412037034</v>
      </c>
      <c r="U333">
        <f t="shared" si="41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</v>
      </c>
      <c r="P334" s="5" t="str">
        <f t="shared" si="36"/>
        <v>$203.63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42263.680289351847</v>
      </c>
      <c r="T334" s="10">
        <f t="shared" si="40"/>
        <v>42305.333333333328</v>
      </c>
      <c r="U334">
        <f t="shared" si="41"/>
        <v>42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</v>
      </c>
      <c r="P335" s="5" t="str">
        <f t="shared" si="36"/>
        <v>$188.31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42437.636469907404</v>
      </c>
      <c r="T335" s="10">
        <f t="shared" si="40"/>
        <v>42467.59480324074</v>
      </c>
      <c r="U335">
        <f t="shared" si="41"/>
        <v>30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</v>
      </c>
      <c r="P336" s="5" t="str">
        <f t="shared" si="36"/>
        <v>$146.65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42101.682372685187</v>
      </c>
      <c r="T336" s="10">
        <f t="shared" si="40"/>
        <v>42139.791666666672</v>
      </c>
      <c r="U336">
        <f t="shared" si="41"/>
        <v>38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103</v>
      </c>
      <c r="P337" s="5" t="str">
        <f t="shared" si="36"/>
        <v>$109.19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42101.737442129626</v>
      </c>
      <c r="T337" s="10">
        <f t="shared" si="40"/>
        <v>42132.916666666672</v>
      </c>
      <c r="U337">
        <f t="shared" si="41"/>
        <v>31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117</v>
      </c>
      <c r="P338" s="5" t="str">
        <f t="shared" si="36"/>
        <v>$59.25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42291.596273148149</v>
      </c>
      <c r="T338" s="10">
        <f t="shared" si="40"/>
        <v>42321.637939814813</v>
      </c>
      <c r="U338">
        <f t="shared" si="41"/>
        <v>30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</v>
      </c>
      <c r="P339" s="5" t="str">
        <f t="shared" si="36"/>
        <v>$97.9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42047.128564814819</v>
      </c>
      <c r="T339" s="10">
        <f t="shared" si="40"/>
        <v>42077.086898148147</v>
      </c>
      <c r="U339">
        <f t="shared" si="41"/>
        <v>30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</v>
      </c>
      <c r="P340" s="5" t="str">
        <f t="shared" si="36"/>
        <v>$70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42559.755671296298</v>
      </c>
      <c r="T340" s="10">
        <f t="shared" si="40"/>
        <v>42616.041666666672</v>
      </c>
      <c r="U340">
        <f t="shared" si="41"/>
        <v>56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</v>
      </c>
      <c r="P341" s="5" t="str">
        <f t="shared" si="36"/>
        <v>$72.87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42093.760046296295</v>
      </c>
      <c r="T341" s="10">
        <f t="shared" si="40"/>
        <v>42123.760046296295</v>
      </c>
      <c r="U341">
        <f t="shared" si="41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</v>
      </c>
      <c r="P342" s="5" t="str">
        <f t="shared" si="36"/>
        <v>$146.35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42772.669062500005</v>
      </c>
      <c r="T342" s="10">
        <f t="shared" si="40"/>
        <v>42802.875</v>
      </c>
      <c r="U342">
        <f t="shared" si="41"/>
        <v>30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107</v>
      </c>
      <c r="P343" s="5" t="str">
        <f t="shared" si="36"/>
        <v>$67.91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41894.879606481481</v>
      </c>
      <c r="T343" s="10">
        <f t="shared" si="40"/>
        <v>41913.165972222225</v>
      </c>
      <c r="U343">
        <f t="shared" si="41"/>
        <v>18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</v>
      </c>
      <c r="P344" s="5" t="str">
        <f t="shared" si="36"/>
        <v>$169.85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42459.780844907407</v>
      </c>
      <c r="T344" s="10">
        <f t="shared" si="40"/>
        <v>42489.780844907407</v>
      </c>
      <c r="U344">
        <f t="shared" si="41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</v>
      </c>
      <c r="P345" s="5" t="str">
        <f t="shared" si="36"/>
        <v>$58.41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41926.73778935185</v>
      </c>
      <c r="T345" s="10">
        <f t="shared" si="40"/>
        <v>41957.125</v>
      </c>
      <c r="U345">
        <f t="shared" si="41"/>
        <v>30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</v>
      </c>
      <c r="P346" s="5" t="str">
        <f t="shared" si="36"/>
        <v>$119.99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42111.970995370371</v>
      </c>
      <c r="T346" s="10">
        <f t="shared" si="40"/>
        <v>42156.097222222219</v>
      </c>
      <c r="U346">
        <f t="shared" si="41"/>
        <v>44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</v>
      </c>
      <c r="P347" s="5" t="str">
        <f t="shared" si="36"/>
        <v>$99.86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42114.944328703699</v>
      </c>
      <c r="T347" s="10">
        <f t="shared" si="40"/>
        <v>42144.944328703699</v>
      </c>
      <c r="U347">
        <f t="shared" si="41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</v>
      </c>
      <c r="P348" s="5" t="str">
        <f t="shared" si="36"/>
        <v>$90.58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42261.500243055554</v>
      </c>
      <c r="T348" s="10">
        <f t="shared" si="40"/>
        <v>42291.500243055554</v>
      </c>
      <c r="U348">
        <f t="shared" si="41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112</v>
      </c>
      <c r="P349" s="5" t="str">
        <f t="shared" si="36"/>
        <v>$117.77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42292.495474537034</v>
      </c>
      <c r="T349" s="10">
        <f t="shared" si="40"/>
        <v>42322.537141203706</v>
      </c>
      <c r="U349">
        <f t="shared" si="41"/>
        <v>30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 s="5" t="str">
        <f t="shared" si="36"/>
        <v>$86.55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42207.58699074074</v>
      </c>
      <c r="T350" s="10">
        <f t="shared" si="40"/>
        <v>42237.58699074074</v>
      </c>
      <c r="U350">
        <f t="shared" si="41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107</v>
      </c>
      <c r="P351" s="5" t="str">
        <f t="shared" si="36"/>
        <v>$71.9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42760.498935185184</v>
      </c>
      <c r="T351" s="10">
        <f t="shared" si="40"/>
        <v>42790.498935185184</v>
      </c>
      <c r="U351">
        <f t="shared" si="41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115</v>
      </c>
      <c r="P352" s="5" t="str">
        <f t="shared" si="36"/>
        <v>$129.82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42586.066076388888</v>
      </c>
      <c r="T352" s="10">
        <f t="shared" si="40"/>
        <v>42624.165972222225</v>
      </c>
      <c r="U352">
        <f t="shared" si="41"/>
        <v>38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</v>
      </c>
      <c r="P353" s="5" t="str">
        <f t="shared" si="36"/>
        <v>$44.91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42427.964745370366</v>
      </c>
      <c r="T353" s="10">
        <f t="shared" si="40"/>
        <v>42467.923078703709</v>
      </c>
      <c r="U353">
        <f t="shared" si="41"/>
        <v>40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117</v>
      </c>
      <c r="P354" s="5" t="str">
        <f t="shared" si="36"/>
        <v>$40.76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41890.167453703703</v>
      </c>
      <c r="T354" s="10">
        <f t="shared" si="40"/>
        <v>41920.167453703703</v>
      </c>
      <c r="U354">
        <f t="shared" si="41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109</v>
      </c>
      <c r="P355" s="5" t="str">
        <f t="shared" si="36"/>
        <v>$103.52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42297.791886574079</v>
      </c>
      <c r="T355" s="10">
        <f t="shared" si="40"/>
        <v>42327.833553240736</v>
      </c>
      <c r="U355">
        <f t="shared" si="41"/>
        <v>30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104</v>
      </c>
      <c r="P356" s="5" t="str">
        <f t="shared" si="36"/>
        <v>$125.45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42438.827789351853</v>
      </c>
      <c r="T356" s="10">
        <f t="shared" si="40"/>
        <v>42468.786122685182</v>
      </c>
      <c r="U356">
        <f t="shared" si="41"/>
        <v>30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</v>
      </c>
      <c r="P357" s="5" t="str">
        <f t="shared" si="36"/>
        <v>$246.61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41943.293912037036</v>
      </c>
      <c r="T357" s="10">
        <f t="shared" si="40"/>
        <v>41974.3355787037</v>
      </c>
      <c r="U357">
        <f t="shared" si="41"/>
        <v>31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103</v>
      </c>
      <c r="P358" s="5" t="str">
        <f t="shared" si="36"/>
        <v>$79.4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42415.803159722222</v>
      </c>
      <c r="T358" s="10">
        <f t="shared" si="40"/>
        <v>42445.761493055557</v>
      </c>
      <c r="U358">
        <f t="shared" si="41"/>
        <v>30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 s="5" t="str">
        <f t="shared" si="36"/>
        <v>$86.14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42078.222187499996</v>
      </c>
      <c r="T359" s="10">
        <f t="shared" si="40"/>
        <v>42118.222187499996</v>
      </c>
      <c r="U359">
        <f t="shared" si="41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</v>
      </c>
      <c r="P360" s="5" t="str">
        <f t="shared" si="36"/>
        <v>$193.05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42507.860196759255</v>
      </c>
      <c r="T360" s="10">
        <f t="shared" si="40"/>
        <v>42536.625</v>
      </c>
      <c r="U360">
        <f t="shared" si="41"/>
        <v>29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105</v>
      </c>
      <c r="P361" s="5" t="str">
        <f t="shared" si="36"/>
        <v>$84.02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41935.070486111115</v>
      </c>
      <c r="T361" s="10">
        <f t="shared" si="40"/>
        <v>41957.216666666667</v>
      </c>
      <c r="U361">
        <f t="shared" si="41"/>
        <v>22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</v>
      </c>
      <c r="P362" s="5" t="str">
        <f t="shared" si="36"/>
        <v>$139.83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42163.897916666669</v>
      </c>
      <c r="T362" s="10">
        <f t="shared" si="40"/>
        <v>42208.132638888885</v>
      </c>
      <c r="U362">
        <f t="shared" si="41"/>
        <v>44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</v>
      </c>
      <c r="P363" s="5" t="str">
        <f t="shared" si="36"/>
        <v>$109.82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41936.001226851848</v>
      </c>
      <c r="T363" s="10">
        <f t="shared" si="40"/>
        <v>41966.042893518519</v>
      </c>
      <c r="U363">
        <f t="shared" si="41"/>
        <v>30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</v>
      </c>
      <c r="P364" s="5" t="str">
        <f t="shared" si="36"/>
        <v>$139.53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41837.210543981484</v>
      </c>
      <c r="T364" s="10">
        <f t="shared" si="40"/>
        <v>41859</v>
      </c>
      <c r="U364">
        <f t="shared" si="41"/>
        <v>22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</v>
      </c>
      <c r="P365" s="5" t="str">
        <f t="shared" si="36"/>
        <v>$347.85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40255.744629629626</v>
      </c>
      <c r="T365" s="10">
        <f t="shared" si="40"/>
        <v>40300.806944444441</v>
      </c>
      <c r="U365">
        <f t="shared" si="41"/>
        <v>45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</v>
      </c>
      <c r="P366" s="5" t="str">
        <f t="shared" si="36"/>
        <v>$68.24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41780.859629629631</v>
      </c>
      <c r="T366" s="10">
        <f t="shared" si="40"/>
        <v>41811.165972222225</v>
      </c>
      <c r="U366">
        <f t="shared" si="41"/>
        <v>30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104</v>
      </c>
      <c r="P367" s="5" t="str">
        <f t="shared" si="36"/>
        <v>$239.94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41668.606469907405</v>
      </c>
      <c r="T367" s="10">
        <f t="shared" si="40"/>
        <v>41698.606469907405</v>
      </c>
      <c r="U367">
        <f t="shared" si="41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</v>
      </c>
      <c r="P368" s="5" t="str">
        <f t="shared" si="36"/>
        <v>$287.31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41019.793032407411</v>
      </c>
      <c r="T368" s="10">
        <f t="shared" si="40"/>
        <v>41049.793032407411</v>
      </c>
      <c r="U368">
        <f t="shared" si="41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</v>
      </c>
      <c r="P369" s="5" t="str">
        <f t="shared" si="36"/>
        <v>$86.85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41355.577291666668</v>
      </c>
      <c r="T369" s="10">
        <f t="shared" si="40"/>
        <v>41395.207638888889</v>
      </c>
      <c r="U369">
        <f t="shared" si="41"/>
        <v>40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</v>
      </c>
      <c r="P370" s="5" t="str">
        <f t="shared" si="36"/>
        <v>$81.85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42043.605578703704</v>
      </c>
      <c r="T370" s="10">
        <f t="shared" si="40"/>
        <v>42078.563912037032</v>
      </c>
      <c r="U370">
        <f t="shared" si="41"/>
        <v>35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</v>
      </c>
      <c r="P371" s="5" t="str">
        <f t="shared" si="36"/>
        <v>$42.87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40893.551724537036</v>
      </c>
      <c r="T371" s="10">
        <f t="shared" si="40"/>
        <v>40923.551724537036</v>
      </c>
      <c r="U371">
        <f t="shared" si="41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</v>
      </c>
      <c r="P372" s="5" t="str">
        <f t="shared" si="36"/>
        <v>$709.42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42711.795138888891</v>
      </c>
      <c r="T372" s="10">
        <f t="shared" si="40"/>
        <v>42741.795138888891</v>
      </c>
      <c r="U372">
        <f t="shared" si="41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</v>
      </c>
      <c r="P373" s="5" t="str">
        <f t="shared" si="36"/>
        <v>$161.26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41261.767812500002</v>
      </c>
      <c r="T373" s="10">
        <f t="shared" si="40"/>
        <v>41306.767812500002</v>
      </c>
      <c r="U373">
        <f t="shared" si="41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</v>
      </c>
      <c r="P374" s="5" t="str">
        <f t="shared" si="36"/>
        <v>$41.78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42425.576898148152</v>
      </c>
      <c r="T374" s="10">
        <f t="shared" si="40"/>
        <v>42465.666666666672</v>
      </c>
      <c r="U374">
        <f t="shared" si="41"/>
        <v>40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107</v>
      </c>
      <c r="P375" s="5" t="str">
        <f t="shared" si="36"/>
        <v>$89.89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41078.91201388889</v>
      </c>
      <c r="T375" s="10">
        <f t="shared" si="40"/>
        <v>41108.91201388889</v>
      </c>
      <c r="U375">
        <f t="shared" si="41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131</v>
      </c>
      <c r="P376" s="5" t="str">
        <f t="shared" si="36"/>
        <v>$45.05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40757.889247685183</v>
      </c>
      <c r="T376" s="10">
        <f t="shared" si="40"/>
        <v>40802.889247685183</v>
      </c>
      <c r="U376">
        <f t="shared" si="41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 s="5" t="str">
        <f t="shared" si="36"/>
        <v>$42.86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41657.985081018516</v>
      </c>
      <c r="T377" s="10">
        <f t="shared" si="40"/>
        <v>41699.720833333333</v>
      </c>
      <c r="U377">
        <f t="shared" si="41"/>
        <v>42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106</v>
      </c>
      <c r="P378" s="5" t="str">
        <f t="shared" si="36"/>
        <v>$54.08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42576.452731481477</v>
      </c>
      <c r="T378" s="10">
        <f t="shared" si="40"/>
        <v>42607.452731481477</v>
      </c>
      <c r="U378">
        <f t="shared" si="41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</v>
      </c>
      <c r="P379" s="5" t="str">
        <f t="shared" si="36"/>
        <v>$103.22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42292.250787037032</v>
      </c>
      <c r="T379" s="10">
        <f t="shared" si="40"/>
        <v>42322.292361111111</v>
      </c>
      <c r="U379">
        <f t="shared" si="41"/>
        <v>30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112</v>
      </c>
      <c r="P380" s="5" t="str">
        <f t="shared" si="36"/>
        <v>$40.4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42370.571851851855</v>
      </c>
      <c r="T380" s="10">
        <f t="shared" si="40"/>
        <v>42394.994444444441</v>
      </c>
      <c r="U380">
        <f t="shared" si="41"/>
        <v>24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</v>
      </c>
      <c r="P381" s="5" t="str">
        <f t="shared" si="36"/>
        <v>$116.86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40987.688333333332</v>
      </c>
      <c r="T381" s="10">
        <f t="shared" si="40"/>
        <v>41032.688333333332</v>
      </c>
      <c r="U381">
        <f t="shared" si="41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142</v>
      </c>
      <c r="P382" s="5" t="str">
        <f t="shared" si="36"/>
        <v>$115.51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42367.719814814816</v>
      </c>
      <c r="T382" s="10">
        <f t="shared" si="40"/>
        <v>42392.719814814816</v>
      </c>
      <c r="U382">
        <f t="shared" si="41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105</v>
      </c>
      <c r="P383" s="5" t="str">
        <f t="shared" si="36"/>
        <v>$104.31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41085.698113425926</v>
      </c>
      <c r="T383" s="10">
        <f t="shared" si="40"/>
        <v>41120.208333333336</v>
      </c>
      <c r="U383">
        <f t="shared" si="41"/>
        <v>35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256</v>
      </c>
      <c r="P384" s="5" t="str">
        <f t="shared" si="36"/>
        <v>$69.77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41144.709490740745</v>
      </c>
      <c r="T384" s="10">
        <f t="shared" si="40"/>
        <v>41158.709490740745</v>
      </c>
      <c r="U384">
        <f t="shared" si="41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207</v>
      </c>
      <c r="P385" s="5" t="str">
        <f t="shared" si="36"/>
        <v>$43.02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41755.117581018516</v>
      </c>
      <c r="T385" s="10">
        <f t="shared" si="40"/>
        <v>41778.117581018516</v>
      </c>
      <c r="U385">
        <f t="shared" si="41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</v>
      </c>
      <c r="P386" s="5" t="str">
        <f t="shared" si="36"/>
        <v>$58.54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41980.781793981485</v>
      </c>
      <c r="T386" s="10">
        <f t="shared" si="40"/>
        <v>42010.781793981485</v>
      </c>
      <c r="U386">
        <f t="shared" si="41"/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ROUND(E387/D387*100,0)</f>
        <v>106</v>
      </c>
      <c r="P387" s="5" t="str">
        <f t="shared" ref="P387:P450" si="43">"$"&amp;ROUND(E387/L387,2)</f>
        <v>$111.8</v>
      </c>
      <c r="Q387" t="str">
        <f t="shared" ref="Q387:Q450" si="44">LEFT(N387,SEARCH("/",N387)-1)</f>
        <v>film &amp; video</v>
      </c>
      <c r="R387" t="str">
        <f t="shared" ref="R387:R450" si="45">RIGHT(N387,LEN(N387)-SEARCH("/",N387))</f>
        <v>documentary</v>
      </c>
      <c r="S387" s="10">
        <f t="shared" ref="S387:S450" si="46">(J387/86400)+DATE(1970, 1, 1)</f>
        <v>41934.584502314814</v>
      </c>
      <c r="T387" s="10">
        <f t="shared" ref="T387:T450" si="47">(I387/86400)+DATE(1970, 1, 1)</f>
        <v>41964.626168981486</v>
      </c>
      <c r="U387">
        <f t="shared" ref="U387:U450" si="48">ROUND(T387-S387,0)</f>
        <v>30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</v>
      </c>
      <c r="P388" s="5" t="str">
        <f t="shared" si="43"/>
        <v>$46.23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42211.951284722221</v>
      </c>
      <c r="T388" s="10">
        <f t="shared" si="47"/>
        <v>42226.951284722221</v>
      </c>
      <c r="U388">
        <f t="shared" si="48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214</v>
      </c>
      <c r="P389" s="5" t="str">
        <f t="shared" si="43"/>
        <v>$144.69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42200.67659722222</v>
      </c>
      <c r="T389" s="10">
        <f t="shared" si="47"/>
        <v>42231.25</v>
      </c>
      <c r="U389">
        <f t="shared" si="48"/>
        <v>31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</v>
      </c>
      <c r="P390" s="5" t="str">
        <f t="shared" si="43"/>
        <v>$88.85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42549.076157407406</v>
      </c>
      <c r="T390" s="10">
        <f t="shared" si="47"/>
        <v>42579.076157407406</v>
      </c>
      <c r="U390">
        <f t="shared" si="48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182</v>
      </c>
      <c r="P391" s="5" t="str">
        <f t="shared" si="43"/>
        <v>$81.75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41674.063078703708</v>
      </c>
      <c r="T391" s="10">
        <f t="shared" si="47"/>
        <v>41705.957638888889</v>
      </c>
      <c r="U391">
        <f t="shared" si="48"/>
        <v>32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 s="5" t="str">
        <f t="shared" si="43"/>
        <v>$71.43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42112.036712962959</v>
      </c>
      <c r="T392" s="10">
        <f t="shared" si="47"/>
        <v>42132.036712962959</v>
      </c>
      <c r="U392">
        <f t="shared" si="48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101</v>
      </c>
      <c r="P393" s="5" t="str">
        <f t="shared" si="43"/>
        <v>$104.26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40865.042256944442</v>
      </c>
      <c r="T393" s="10">
        <f t="shared" si="47"/>
        <v>40895.040972222225</v>
      </c>
      <c r="U393">
        <f t="shared" si="48"/>
        <v>30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101</v>
      </c>
      <c r="P394" s="5" t="str">
        <f t="shared" si="43"/>
        <v>$90.62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40763.717256944445</v>
      </c>
      <c r="T394" s="10">
        <f t="shared" si="47"/>
        <v>40794.125</v>
      </c>
      <c r="U394">
        <f t="shared" si="48"/>
        <v>30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</v>
      </c>
      <c r="P395" s="5" t="str">
        <f t="shared" si="43"/>
        <v>$157.33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41526.708935185183</v>
      </c>
      <c r="T395" s="10">
        <f t="shared" si="47"/>
        <v>41557.708935185183</v>
      </c>
      <c r="U395">
        <f t="shared" si="48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112</v>
      </c>
      <c r="P396" s="5" t="str">
        <f t="shared" si="43"/>
        <v>$105.18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42417.818078703705</v>
      </c>
      <c r="T396" s="10">
        <f t="shared" si="47"/>
        <v>42477.776412037041</v>
      </c>
      <c r="U396">
        <f t="shared" si="48"/>
        <v>60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</v>
      </c>
      <c r="P397" s="5" t="str">
        <f t="shared" si="43"/>
        <v>$58.72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40990.909259259257</v>
      </c>
      <c r="T397" s="10">
        <f t="shared" si="47"/>
        <v>41026.897222222222</v>
      </c>
      <c r="U397">
        <f t="shared" si="48"/>
        <v>36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107</v>
      </c>
      <c r="P398" s="5" t="str">
        <f t="shared" si="43"/>
        <v>$81.63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41082.564884259264</v>
      </c>
      <c r="T398" s="10">
        <f t="shared" si="47"/>
        <v>41097.564884259264</v>
      </c>
      <c r="U398">
        <f t="shared" si="48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104</v>
      </c>
      <c r="P399" s="5" t="str">
        <f t="shared" si="43"/>
        <v>$56.46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40379.776435185187</v>
      </c>
      <c r="T399" s="10">
        <f t="shared" si="47"/>
        <v>40422.155555555553</v>
      </c>
      <c r="U399">
        <f t="shared" si="48"/>
        <v>42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</v>
      </c>
      <c r="P400" s="5" t="str">
        <f t="shared" si="43"/>
        <v>$140.1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42078.793124999997</v>
      </c>
      <c r="T400" s="10">
        <f t="shared" si="47"/>
        <v>42123.793124999997</v>
      </c>
      <c r="U400">
        <f t="shared" si="48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107</v>
      </c>
      <c r="P401" s="5" t="str">
        <f t="shared" si="43"/>
        <v>$224.85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42687.875775462962</v>
      </c>
      <c r="T401" s="10">
        <f t="shared" si="47"/>
        <v>42718.5</v>
      </c>
      <c r="U401">
        <f t="shared" si="48"/>
        <v>31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</v>
      </c>
      <c r="P402" s="5" t="str">
        <f t="shared" si="43"/>
        <v>$181.13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41745.635960648149</v>
      </c>
      <c r="T402" s="10">
        <f t="shared" si="47"/>
        <v>41776.145833333336</v>
      </c>
      <c r="U402">
        <f t="shared" si="48"/>
        <v>31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104</v>
      </c>
      <c r="P403" s="5" t="str">
        <f t="shared" si="43"/>
        <v>$711.04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40732.842245370368</v>
      </c>
      <c r="T403" s="10">
        <f t="shared" si="47"/>
        <v>40762.842245370368</v>
      </c>
      <c r="U403">
        <f t="shared" si="48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142</v>
      </c>
      <c r="P404" s="5" t="str">
        <f t="shared" si="43"/>
        <v>$65.88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42292.539548611108</v>
      </c>
      <c r="T404" s="10">
        <f t="shared" si="47"/>
        <v>42313.58121527778</v>
      </c>
      <c r="U404">
        <f t="shared" si="48"/>
        <v>21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</v>
      </c>
      <c r="P405" s="5" t="str">
        <f t="shared" si="43"/>
        <v>$75.19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40718.310659722221</v>
      </c>
      <c r="T405" s="10">
        <f t="shared" si="47"/>
        <v>40765.297222222223</v>
      </c>
      <c r="U405">
        <f t="shared" si="48"/>
        <v>47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</v>
      </c>
      <c r="P406" s="5" t="str">
        <f t="shared" si="43"/>
        <v>$133.14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41646.628032407403</v>
      </c>
      <c r="T406" s="10">
        <f t="shared" si="47"/>
        <v>41675.961111111115</v>
      </c>
      <c r="U406">
        <f t="shared" si="48"/>
        <v>29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108</v>
      </c>
      <c r="P407" s="5" t="str">
        <f t="shared" si="43"/>
        <v>$55.2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41674.08494212963</v>
      </c>
      <c r="T407" s="10">
        <f t="shared" si="47"/>
        <v>41704.08494212963</v>
      </c>
      <c r="U407">
        <f t="shared" si="48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108</v>
      </c>
      <c r="P408" s="5" t="str">
        <f t="shared" si="43"/>
        <v>$86.16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40638.162465277775</v>
      </c>
      <c r="T408" s="10">
        <f t="shared" si="47"/>
        <v>40672.249305555553</v>
      </c>
      <c r="U408">
        <f t="shared" si="48"/>
        <v>34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102</v>
      </c>
      <c r="P409" s="5" t="str">
        <f t="shared" si="43"/>
        <v>$92.32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40806.870949074073</v>
      </c>
      <c r="T409" s="10">
        <f t="shared" si="47"/>
        <v>40866.912615740745</v>
      </c>
      <c r="U409">
        <f t="shared" si="48"/>
        <v>60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</v>
      </c>
      <c r="P410" s="5" t="str">
        <f t="shared" si="43"/>
        <v>$160.16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41543.735995370371</v>
      </c>
      <c r="T410" s="10">
        <f t="shared" si="47"/>
        <v>41583.777662037035</v>
      </c>
      <c r="U410">
        <f t="shared" si="48"/>
        <v>40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137</v>
      </c>
      <c r="P411" s="5" t="str">
        <f t="shared" si="43"/>
        <v>$45.6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42543.862777777773</v>
      </c>
      <c r="T411" s="10">
        <f t="shared" si="47"/>
        <v>42573.862777777773</v>
      </c>
      <c r="U411">
        <f t="shared" si="48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</v>
      </c>
      <c r="P412" s="5" t="str">
        <f t="shared" si="43"/>
        <v>$183.29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42113.981446759259</v>
      </c>
      <c r="T412" s="10">
        <f t="shared" si="47"/>
        <v>42173.981446759259</v>
      </c>
      <c r="U412">
        <f t="shared" si="48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</v>
      </c>
      <c r="P413" s="5" t="str">
        <f t="shared" si="43"/>
        <v>$125.79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41598.17597222222</v>
      </c>
      <c r="T413" s="10">
        <f t="shared" si="47"/>
        <v>41630.208333333336</v>
      </c>
      <c r="U413">
        <f t="shared" si="48"/>
        <v>32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127</v>
      </c>
      <c r="P414" s="5" t="str">
        <f t="shared" si="43"/>
        <v>$57.65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41099.742800925924</v>
      </c>
      <c r="T414" s="10">
        <f t="shared" si="47"/>
        <v>41115.742800925924</v>
      </c>
      <c r="U414">
        <f t="shared" si="48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</v>
      </c>
      <c r="P415" s="5" t="str">
        <f t="shared" si="43"/>
        <v>$78.66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41079.877442129626</v>
      </c>
      <c r="T415" s="10">
        <f t="shared" si="47"/>
        <v>41109.877442129626</v>
      </c>
      <c r="U415">
        <f t="shared" si="48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103</v>
      </c>
      <c r="P416" s="5" t="str">
        <f t="shared" si="43"/>
        <v>$91.48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41529.063252314816</v>
      </c>
      <c r="T416" s="10">
        <f t="shared" si="47"/>
        <v>41559.063252314816</v>
      </c>
      <c r="U416">
        <f t="shared" si="48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</v>
      </c>
      <c r="P417" s="5" t="str">
        <f t="shared" si="43"/>
        <v>$68.1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41904.851875</v>
      </c>
      <c r="T417" s="10">
        <f t="shared" si="47"/>
        <v>41929.5</v>
      </c>
      <c r="U417">
        <f t="shared" si="48"/>
        <v>25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</v>
      </c>
      <c r="P418" s="5" t="str">
        <f t="shared" si="43"/>
        <v>$48.09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41648.396192129629</v>
      </c>
      <c r="T418" s="10">
        <f t="shared" si="47"/>
        <v>41678.396192129629</v>
      </c>
      <c r="U418">
        <f t="shared" si="48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</v>
      </c>
      <c r="P419" s="5" t="str">
        <f t="shared" si="43"/>
        <v>$202.42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41360.970601851848</v>
      </c>
      <c r="T419" s="10">
        <f t="shared" si="47"/>
        <v>41372.189583333333</v>
      </c>
      <c r="U419">
        <f t="shared" si="48"/>
        <v>11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101</v>
      </c>
      <c r="P420" s="5" t="str">
        <f t="shared" si="43"/>
        <v>$216.75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42178.282372685186</v>
      </c>
      <c r="T420" s="10">
        <f t="shared" si="47"/>
        <v>42208.282372685186</v>
      </c>
      <c r="U420">
        <f t="shared" si="48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</v>
      </c>
      <c r="P421" s="5" t="str">
        <f t="shared" si="43"/>
        <v>$110.07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41394.842442129629</v>
      </c>
      <c r="T421" s="10">
        <f t="shared" si="47"/>
        <v>41454.842442129629</v>
      </c>
      <c r="U421">
        <f t="shared" si="48"/>
        <v>60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</v>
      </c>
      <c r="P422" s="5" t="str">
        <f t="shared" si="43"/>
        <v>$4.83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41682.23646990741</v>
      </c>
      <c r="T422" s="10">
        <f t="shared" si="47"/>
        <v>41712.194803240738</v>
      </c>
      <c r="U422">
        <f t="shared" si="48"/>
        <v>30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</v>
      </c>
      <c r="P423" s="5" t="str">
        <f t="shared" si="43"/>
        <v>$50.17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42177.491388888884</v>
      </c>
      <c r="T423" s="10">
        <f t="shared" si="47"/>
        <v>42237.491388888884</v>
      </c>
      <c r="U423">
        <f t="shared" si="48"/>
        <v>60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</v>
      </c>
      <c r="P424" s="5" t="str">
        <f t="shared" si="43"/>
        <v>$35.83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41863.260381944448</v>
      </c>
      <c r="T424" s="10">
        <f t="shared" si="47"/>
        <v>41893.260381944448</v>
      </c>
      <c r="U424">
        <f t="shared" si="48"/>
        <v>30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1</v>
      </c>
      <c r="P425" s="5" t="str">
        <f t="shared" si="43"/>
        <v>$11.77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41400.92627314815</v>
      </c>
      <c r="T425" s="10">
        <f t="shared" si="47"/>
        <v>41430.92627314815</v>
      </c>
      <c r="U425">
        <f t="shared" si="48"/>
        <v>30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7</v>
      </c>
      <c r="P426" s="5" t="str">
        <f t="shared" si="43"/>
        <v>$40.78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40934.376145833332</v>
      </c>
      <c r="T426" s="10">
        <f t="shared" si="47"/>
        <v>40994.334479166668</v>
      </c>
      <c r="U426">
        <f t="shared" si="48"/>
        <v>60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</v>
      </c>
      <c r="P427" s="5" t="str">
        <f t="shared" si="43"/>
        <v>$3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42275.861157407402</v>
      </c>
      <c r="T427" s="10">
        <f t="shared" si="47"/>
        <v>42335.902824074074</v>
      </c>
      <c r="U427">
        <f t="shared" si="48"/>
        <v>60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</v>
      </c>
      <c r="P428" s="5" t="str">
        <f t="shared" si="43"/>
        <v>$16.63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42400.711967592593</v>
      </c>
      <c r="T428" s="10">
        <f t="shared" si="47"/>
        <v>42430.711967592593</v>
      </c>
      <c r="U428">
        <f t="shared" si="48"/>
        <v>30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s="5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42285.90902777778</v>
      </c>
      <c r="T429" s="10">
        <f t="shared" si="47"/>
        <v>42299.790972222225</v>
      </c>
      <c r="U429">
        <f t="shared" si="48"/>
        <v>14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6</v>
      </c>
      <c r="P430" s="5" t="str">
        <f t="shared" si="43"/>
        <v>$52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41778.766724537039</v>
      </c>
      <c r="T430" s="10">
        <f t="shared" si="47"/>
        <v>41806.916666666664</v>
      </c>
      <c r="U430">
        <f t="shared" si="48"/>
        <v>28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s="5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40070.901412037041</v>
      </c>
      <c r="T431" s="10">
        <f t="shared" si="47"/>
        <v>40144.207638888889</v>
      </c>
      <c r="U431">
        <f t="shared" si="48"/>
        <v>73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</v>
      </c>
      <c r="P432" s="5" t="str">
        <f t="shared" si="43"/>
        <v>$4.8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41513.107256944444</v>
      </c>
      <c r="T432" s="10">
        <f t="shared" si="47"/>
        <v>41528.107256944444</v>
      </c>
      <c r="U432">
        <f t="shared" si="48"/>
        <v>15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14</v>
      </c>
      <c r="P433" s="5" t="str">
        <f t="shared" si="43"/>
        <v>$51.88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42526.871331018519</v>
      </c>
      <c r="T433" s="10">
        <f t="shared" si="47"/>
        <v>42556.871331018519</v>
      </c>
      <c r="U433">
        <f t="shared" si="48"/>
        <v>30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10</v>
      </c>
      <c r="P434" s="5" t="str">
        <f t="shared" si="43"/>
        <v>$71.25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42238.726631944446</v>
      </c>
      <c r="T434" s="10">
        <f t="shared" si="47"/>
        <v>42298.726631944446</v>
      </c>
      <c r="U434">
        <f t="shared" si="48"/>
        <v>60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s="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42228.629884259259</v>
      </c>
      <c r="T435" s="10">
        <f t="shared" si="47"/>
        <v>42288.629884259259</v>
      </c>
      <c r="U435">
        <f t="shared" si="48"/>
        <v>60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 s="5" t="str">
        <f t="shared" si="43"/>
        <v>$62.5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41576.834513888891</v>
      </c>
      <c r="T436" s="10">
        <f t="shared" si="47"/>
        <v>41609.876180555555</v>
      </c>
      <c r="U436">
        <f t="shared" si="48"/>
        <v>33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 s="5" t="str">
        <f t="shared" si="43"/>
        <v>$1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41500.747453703705</v>
      </c>
      <c r="T437" s="10">
        <f t="shared" si="47"/>
        <v>41530.747453703705</v>
      </c>
      <c r="U437">
        <f t="shared" si="48"/>
        <v>30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s="5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41456.36241898148</v>
      </c>
      <c r="T438" s="10">
        <f t="shared" si="47"/>
        <v>41486.36241898148</v>
      </c>
      <c r="U438">
        <f t="shared" si="48"/>
        <v>30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s="5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42591.31858796296</v>
      </c>
      <c r="T439" s="10">
        <f t="shared" si="47"/>
        <v>42651.31858796296</v>
      </c>
      <c r="U439">
        <f t="shared" si="48"/>
        <v>60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</v>
      </c>
      <c r="P440" s="5" t="str">
        <f t="shared" si="43"/>
        <v>$170.55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42296.261087962965</v>
      </c>
      <c r="T440" s="10">
        <f t="shared" si="47"/>
        <v>42326.302754629629</v>
      </c>
      <c r="U440">
        <f t="shared" si="48"/>
        <v>30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s="5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41919.761782407411</v>
      </c>
      <c r="T441" s="10">
        <f t="shared" si="47"/>
        <v>41929.761782407411</v>
      </c>
      <c r="U441">
        <f t="shared" si="48"/>
        <v>10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</v>
      </c>
      <c r="P442" s="5" t="str">
        <f t="shared" si="43"/>
        <v>$5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42423.985567129625</v>
      </c>
      <c r="T442" s="10">
        <f t="shared" si="47"/>
        <v>42453.943900462968</v>
      </c>
      <c r="U442">
        <f t="shared" si="48"/>
        <v>30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s="5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41550.793935185182</v>
      </c>
      <c r="T443" s="10">
        <f t="shared" si="47"/>
        <v>41580.793935185182</v>
      </c>
      <c r="U443">
        <f t="shared" si="48"/>
        <v>30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</v>
      </c>
      <c r="P444" s="5" t="str">
        <f t="shared" si="43"/>
        <v>$393.59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42024.888692129629</v>
      </c>
      <c r="T444" s="10">
        <f t="shared" si="47"/>
        <v>42054.888692129629</v>
      </c>
      <c r="U444">
        <f t="shared" si="48"/>
        <v>30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</v>
      </c>
      <c r="P445" s="5" t="str">
        <f t="shared" si="43"/>
        <v>$5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41650.015057870369</v>
      </c>
      <c r="T445" s="10">
        <f t="shared" si="47"/>
        <v>41680.015057870369</v>
      </c>
      <c r="U445">
        <f t="shared" si="48"/>
        <v>30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 s="5" t="str">
        <f t="shared" si="43"/>
        <v>$50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40894.906956018516</v>
      </c>
      <c r="T446" s="10">
        <f t="shared" si="47"/>
        <v>40954.906956018516</v>
      </c>
      <c r="U446">
        <f t="shared" si="48"/>
        <v>60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 s="5" t="str">
        <f t="shared" si="43"/>
        <v>$1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42130.335358796292</v>
      </c>
      <c r="T447" s="10">
        <f t="shared" si="47"/>
        <v>42145.335358796292</v>
      </c>
      <c r="U447">
        <f t="shared" si="48"/>
        <v>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</v>
      </c>
      <c r="P448" s="5" t="str">
        <f t="shared" si="43"/>
        <v>$47.88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42037.083564814813</v>
      </c>
      <c r="T448" s="10">
        <f t="shared" si="47"/>
        <v>42067.083564814813</v>
      </c>
      <c r="U448">
        <f t="shared" si="48"/>
        <v>30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</v>
      </c>
      <c r="P449" s="5" t="str">
        <f t="shared" si="43"/>
        <v>$5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41331.555127314816</v>
      </c>
      <c r="T449" s="10">
        <f t="shared" si="47"/>
        <v>41356.513460648144</v>
      </c>
      <c r="U449">
        <f t="shared" si="48"/>
        <v>25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</v>
      </c>
      <c r="P450" s="5" t="str">
        <f t="shared" si="43"/>
        <v>$20.5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41753.758043981477</v>
      </c>
      <c r="T450" s="10">
        <f t="shared" si="47"/>
        <v>41773.758043981477</v>
      </c>
      <c r="U450">
        <f t="shared" si="48"/>
        <v>20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ROUND(E451/D451*100,0)</f>
        <v>2</v>
      </c>
      <c r="P451" s="5" t="str">
        <f t="shared" ref="P451:P514" si="50">"$"&amp;ROUND(E451/L451,2)</f>
        <v>$9</v>
      </c>
      <c r="Q451" t="str">
        <f t="shared" ref="Q451:Q514" si="51">LEFT(N451,SEARCH("/",N451)-1)</f>
        <v>film &amp; video</v>
      </c>
      <c r="R451" t="str">
        <f t="shared" ref="R451:R514" si="52">RIGHT(N451,LEN(N451)-SEARCH("/",N451))</f>
        <v>animation</v>
      </c>
      <c r="S451" s="10">
        <f t="shared" ref="S451:S514" si="53">(J451/86400)+DATE(1970, 1, 1)</f>
        <v>41534.568113425928</v>
      </c>
      <c r="T451" s="10">
        <f t="shared" ref="T451:T514" si="54">(I451/86400)+DATE(1970, 1, 1)</f>
        <v>41564.568113425928</v>
      </c>
      <c r="U451">
        <f t="shared" ref="U451:U514" si="55">ROUND(T451-S451,0)</f>
        <v>30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1</v>
      </c>
      <c r="P452" s="5" t="str">
        <f t="shared" si="50"/>
        <v>$56.57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41654.946759259255</v>
      </c>
      <c r="T452" s="10">
        <f t="shared" si="54"/>
        <v>41684.946759259255</v>
      </c>
      <c r="U452">
        <f t="shared" si="55"/>
        <v>30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s="5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41634.715173611112</v>
      </c>
      <c r="T453" s="10">
        <f t="shared" si="54"/>
        <v>41664.715173611112</v>
      </c>
      <c r="U453">
        <f t="shared" si="55"/>
        <v>30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 s="5" t="str">
        <f t="shared" si="50"/>
        <v>$40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42107.703877314816</v>
      </c>
      <c r="T454" s="10">
        <f t="shared" si="54"/>
        <v>42137.703877314816</v>
      </c>
      <c r="U454">
        <f t="shared" si="55"/>
        <v>30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</v>
      </c>
      <c r="P455" s="5" t="str">
        <f t="shared" si="50"/>
        <v>$13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42038.824988425928</v>
      </c>
      <c r="T455" s="10">
        <f t="shared" si="54"/>
        <v>42054.824988425928</v>
      </c>
      <c r="U455">
        <f t="shared" si="55"/>
        <v>16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1</v>
      </c>
      <c r="P456" s="5" t="str">
        <f t="shared" si="50"/>
        <v>$16.4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41938.717256944445</v>
      </c>
      <c r="T456" s="10">
        <f t="shared" si="54"/>
        <v>41969.551388888889</v>
      </c>
      <c r="U456">
        <f t="shared" si="55"/>
        <v>31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0</v>
      </c>
      <c r="P457" s="5" t="str">
        <f t="shared" si="50"/>
        <v>$22.5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40971.002569444448</v>
      </c>
      <c r="T457" s="10">
        <f t="shared" si="54"/>
        <v>41016.021527777775</v>
      </c>
      <c r="U457">
        <f t="shared" si="55"/>
        <v>45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1</v>
      </c>
      <c r="P458" s="5" t="str">
        <f t="shared" si="50"/>
        <v>$20.33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41547.694456018522</v>
      </c>
      <c r="T458" s="10">
        <f t="shared" si="54"/>
        <v>41569.165972222225</v>
      </c>
      <c r="U458">
        <f t="shared" si="55"/>
        <v>21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s="5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41837.767500000002</v>
      </c>
      <c r="T459" s="10">
        <f t="shared" si="54"/>
        <v>41867.767500000002</v>
      </c>
      <c r="U459">
        <f t="shared" si="55"/>
        <v>30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</v>
      </c>
      <c r="P460" s="5" t="str">
        <f t="shared" si="50"/>
        <v>$16.76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41378.69976851852</v>
      </c>
      <c r="T460" s="10">
        <f t="shared" si="54"/>
        <v>41408.69976851852</v>
      </c>
      <c r="U460">
        <f t="shared" si="55"/>
        <v>30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</v>
      </c>
      <c r="P461" s="5" t="str">
        <f t="shared" si="50"/>
        <v>$25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40800.6403587963</v>
      </c>
      <c r="T461" s="10">
        <f t="shared" si="54"/>
        <v>40860.682025462964</v>
      </c>
      <c r="U461">
        <f t="shared" si="55"/>
        <v>60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</v>
      </c>
      <c r="P462" s="5" t="str">
        <f t="shared" si="50"/>
        <v>$12.5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41759.542534722219</v>
      </c>
      <c r="T462" s="10">
        <f t="shared" si="54"/>
        <v>41791.166666666664</v>
      </c>
      <c r="U462">
        <f t="shared" si="55"/>
        <v>32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s="5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41407.84684027778</v>
      </c>
      <c r="T463" s="10">
        <f t="shared" si="54"/>
        <v>41427.84684027778</v>
      </c>
      <c r="U463">
        <f t="shared" si="55"/>
        <v>20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s="5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40705.12663194444</v>
      </c>
      <c r="T464" s="10">
        <f t="shared" si="54"/>
        <v>40765.12663194444</v>
      </c>
      <c r="U464">
        <f t="shared" si="55"/>
        <v>60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</v>
      </c>
      <c r="P465" s="5" t="str">
        <f t="shared" si="50"/>
        <v>$113.64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40750.710104166668</v>
      </c>
      <c r="T465" s="10">
        <f t="shared" si="54"/>
        <v>40810.710104166668</v>
      </c>
      <c r="U465">
        <f t="shared" si="55"/>
        <v>60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</v>
      </c>
      <c r="P466" s="5" t="str">
        <f t="shared" si="50"/>
        <v>$1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42488.84878472222</v>
      </c>
      <c r="T466" s="10">
        <f t="shared" si="54"/>
        <v>42508.84878472222</v>
      </c>
      <c r="U466">
        <f t="shared" si="55"/>
        <v>20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27</v>
      </c>
      <c r="P467" s="5" t="str">
        <f t="shared" si="50"/>
        <v>$17.25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41801.120069444441</v>
      </c>
      <c r="T467" s="10">
        <f t="shared" si="54"/>
        <v>41817.120069444441</v>
      </c>
      <c r="U467">
        <f t="shared" si="55"/>
        <v>16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1</v>
      </c>
      <c r="P468" s="5" t="str">
        <f t="shared" si="50"/>
        <v>$15.2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41129.942870370374</v>
      </c>
      <c r="T468" s="10">
        <f t="shared" si="54"/>
        <v>41159.942870370374</v>
      </c>
      <c r="U468">
        <f t="shared" si="55"/>
        <v>30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22</v>
      </c>
      <c r="P469" s="5" t="str">
        <f t="shared" si="50"/>
        <v>$110.64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41135.679791666669</v>
      </c>
      <c r="T469" s="10">
        <f t="shared" si="54"/>
        <v>41180.679791666669</v>
      </c>
      <c r="U469">
        <f t="shared" si="55"/>
        <v>45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s="5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41041.167627314819</v>
      </c>
      <c r="T470" s="10">
        <f t="shared" si="54"/>
        <v>41101.160474537035</v>
      </c>
      <c r="U470">
        <f t="shared" si="55"/>
        <v>60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s="5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41827.989861111113</v>
      </c>
      <c r="T471" s="10">
        <f t="shared" si="54"/>
        <v>41887.989861111113</v>
      </c>
      <c r="U471">
        <f t="shared" si="55"/>
        <v>60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</v>
      </c>
      <c r="P472" s="5" t="str">
        <f t="shared" si="50"/>
        <v>$25.5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41605.167696759258</v>
      </c>
      <c r="T472" s="10">
        <f t="shared" si="54"/>
        <v>41655.166666666664</v>
      </c>
      <c r="U472">
        <f t="shared" si="55"/>
        <v>50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12</v>
      </c>
      <c r="P473" s="5" t="str">
        <f t="shared" si="50"/>
        <v>$38.48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41703.721979166665</v>
      </c>
      <c r="T473" s="10">
        <f t="shared" si="54"/>
        <v>41748.680312500001</v>
      </c>
      <c r="U473">
        <f t="shared" si="55"/>
        <v>45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18</v>
      </c>
      <c r="P474" s="5" t="str">
        <f t="shared" si="50"/>
        <v>$28.2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41844.922662037039</v>
      </c>
      <c r="T474" s="10">
        <f t="shared" si="54"/>
        <v>41874.922662037039</v>
      </c>
      <c r="U474">
        <f t="shared" si="55"/>
        <v>30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3</v>
      </c>
      <c r="P475" s="5" t="str">
        <f t="shared" si="50"/>
        <v>$61.5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41869.698136574072</v>
      </c>
      <c r="T475" s="10">
        <f t="shared" si="54"/>
        <v>41899.698136574072</v>
      </c>
      <c r="U475">
        <f t="shared" si="55"/>
        <v>30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</v>
      </c>
      <c r="P476" s="5" t="str">
        <f t="shared" si="50"/>
        <v>$1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42753.329039351855</v>
      </c>
      <c r="T476" s="10">
        <f t="shared" si="54"/>
        <v>42783.329039351855</v>
      </c>
      <c r="U476">
        <f t="shared" si="55"/>
        <v>30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s="5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42100.086145833338</v>
      </c>
      <c r="T477" s="10">
        <f t="shared" si="54"/>
        <v>42130.086145833338</v>
      </c>
      <c r="U477">
        <f t="shared" si="55"/>
        <v>30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</v>
      </c>
      <c r="P478" s="5" t="str">
        <f t="shared" si="50"/>
        <v>$39.57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41757.975011574075</v>
      </c>
      <c r="T478" s="10">
        <f t="shared" si="54"/>
        <v>41793.165972222225</v>
      </c>
      <c r="U478">
        <f t="shared" si="55"/>
        <v>35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s="5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40987.83488425926</v>
      </c>
      <c r="T479" s="10">
        <f t="shared" si="54"/>
        <v>41047.83488425926</v>
      </c>
      <c r="U479">
        <f t="shared" si="55"/>
        <v>60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s="5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42065.910983796297</v>
      </c>
      <c r="T480" s="10">
        <f t="shared" si="54"/>
        <v>42095.869317129633</v>
      </c>
      <c r="U480">
        <f t="shared" si="55"/>
        <v>30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33</v>
      </c>
      <c r="P481" s="5" t="str">
        <f t="shared" si="50"/>
        <v>$88.8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41904.407812500001</v>
      </c>
      <c r="T481" s="10">
        <f t="shared" si="54"/>
        <v>41964.449479166666</v>
      </c>
      <c r="U481">
        <f t="shared" si="55"/>
        <v>60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</v>
      </c>
      <c r="P482" s="5" t="str">
        <f t="shared" si="50"/>
        <v>$55.46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41465.500173611115</v>
      </c>
      <c r="T482" s="10">
        <f t="shared" si="54"/>
        <v>41495.500173611115</v>
      </c>
      <c r="U482">
        <f t="shared" si="55"/>
        <v>30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</v>
      </c>
      <c r="P483" s="5" t="str">
        <f t="shared" si="50"/>
        <v>$87.14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41162.672326388885</v>
      </c>
      <c r="T483" s="10">
        <f t="shared" si="54"/>
        <v>41192.672326388885</v>
      </c>
      <c r="U483">
        <f t="shared" si="55"/>
        <v>30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</v>
      </c>
      <c r="P484" s="5" t="str">
        <f t="shared" si="50"/>
        <v>$10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42447.896874999999</v>
      </c>
      <c r="T484" s="10">
        <f t="shared" si="54"/>
        <v>42474.606944444444</v>
      </c>
      <c r="U484">
        <f t="shared" si="55"/>
        <v>27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</v>
      </c>
      <c r="P485" s="5" t="str">
        <f t="shared" si="50"/>
        <v>$51.22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41243.197592592594</v>
      </c>
      <c r="T485" s="10">
        <f t="shared" si="54"/>
        <v>41303.197592592594</v>
      </c>
      <c r="U485">
        <f t="shared" si="55"/>
        <v>60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</v>
      </c>
      <c r="P486" s="5" t="str">
        <f t="shared" si="50"/>
        <v>$13.55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42272.93949074074</v>
      </c>
      <c r="T486" s="10">
        <f t="shared" si="54"/>
        <v>42313.981157407412</v>
      </c>
      <c r="U486">
        <f t="shared" si="55"/>
        <v>41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22</v>
      </c>
      <c r="P487" s="5" t="str">
        <f t="shared" si="50"/>
        <v>$66.52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41381.505775462967</v>
      </c>
      <c r="T487" s="10">
        <f t="shared" si="54"/>
        <v>41411.505775462967</v>
      </c>
      <c r="U487">
        <f t="shared" si="55"/>
        <v>30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</v>
      </c>
      <c r="P488" s="5" t="str">
        <f t="shared" si="50"/>
        <v>$50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41761.94258101852</v>
      </c>
      <c r="T488" s="10">
        <f t="shared" si="54"/>
        <v>41791.94258101852</v>
      </c>
      <c r="U488">
        <f t="shared" si="55"/>
        <v>30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s="5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42669.594837962963</v>
      </c>
      <c r="T489" s="10">
        <f t="shared" si="54"/>
        <v>42729.636504629627</v>
      </c>
      <c r="U489">
        <f t="shared" si="55"/>
        <v>60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s="5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42714.054398148146</v>
      </c>
      <c r="T490" s="10">
        <f t="shared" si="54"/>
        <v>42744.054398148146</v>
      </c>
      <c r="U490">
        <f t="shared" si="55"/>
        <v>30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</v>
      </c>
      <c r="P491" s="5" t="str">
        <f t="shared" si="50"/>
        <v>$71.67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40882.481666666667</v>
      </c>
      <c r="T491" s="10">
        <f t="shared" si="54"/>
        <v>40913.481249999997</v>
      </c>
      <c r="U491">
        <f t="shared" si="55"/>
        <v>31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s="5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41113.968576388885</v>
      </c>
      <c r="T492" s="10">
        <f t="shared" si="54"/>
        <v>41143.968576388885</v>
      </c>
      <c r="U492">
        <f t="shared" si="55"/>
        <v>30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s="5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42366.982627314814</v>
      </c>
      <c r="T493" s="10">
        <f t="shared" si="54"/>
        <v>42396.982627314814</v>
      </c>
      <c r="U493">
        <f t="shared" si="55"/>
        <v>30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s="5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42596.03506944445</v>
      </c>
      <c r="T494" s="10">
        <f t="shared" si="54"/>
        <v>42656.03506944445</v>
      </c>
      <c r="U494">
        <f t="shared" si="55"/>
        <v>60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s="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42114.726134259261</v>
      </c>
      <c r="T495" s="10">
        <f t="shared" si="54"/>
        <v>42144.726134259261</v>
      </c>
      <c r="U495">
        <f t="shared" si="55"/>
        <v>30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</v>
      </c>
      <c r="P496" s="5" t="str">
        <f t="shared" si="50"/>
        <v>$10.33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41799.830613425926</v>
      </c>
      <c r="T496" s="10">
        <f t="shared" si="54"/>
        <v>41823.125</v>
      </c>
      <c r="U496">
        <f t="shared" si="55"/>
        <v>23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s="5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42171.827604166669</v>
      </c>
      <c r="T497" s="10">
        <f t="shared" si="54"/>
        <v>42201.827604166669</v>
      </c>
      <c r="U497">
        <f t="shared" si="55"/>
        <v>30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 s="5" t="str">
        <f t="shared" si="50"/>
        <v>$1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41620.93141203704</v>
      </c>
      <c r="T498" s="10">
        <f t="shared" si="54"/>
        <v>41680.93141203704</v>
      </c>
      <c r="U498">
        <f t="shared" si="55"/>
        <v>60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1</v>
      </c>
      <c r="P499" s="5" t="str">
        <f t="shared" si="50"/>
        <v>$10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41945.037789351853</v>
      </c>
      <c r="T499" s="10">
        <f t="shared" si="54"/>
        <v>41998.208333333328</v>
      </c>
      <c r="U499">
        <f t="shared" si="55"/>
        <v>53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5</v>
      </c>
      <c r="P500" s="5" t="str">
        <f t="shared" si="50"/>
        <v>$136.09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40858.762141203704</v>
      </c>
      <c r="T500" s="10">
        <f t="shared" si="54"/>
        <v>40900.762141203704</v>
      </c>
      <c r="U500">
        <f t="shared" si="55"/>
        <v>42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10</v>
      </c>
      <c r="P501" s="5" t="str">
        <f t="shared" si="50"/>
        <v>$73.46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40043.895462962959</v>
      </c>
      <c r="T501" s="10">
        <f t="shared" si="54"/>
        <v>40098.874305555553</v>
      </c>
      <c r="U501">
        <f t="shared" si="55"/>
        <v>55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</v>
      </c>
      <c r="P502" s="5" t="str">
        <f t="shared" si="50"/>
        <v>$53.75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40247.886006944442</v>
      </c>
      <c r="T502" s="10">
        <f t="shared" si="54"/>
        <v>40306.927777777775</v>
      </c>
      <c r="U502">
        <f t="shared" si="55"/>
        <v>59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s="5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40703.234386574077</v>
      </c>
      <c r="T503" s="10">
        <f t="shared" si="54"/>
        <v>40733.234386574077</v>
      </c>
      <c r="U503">
        <f t="shared" si="55"/>
        <v>30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</v>
      </c>
      <c r="P504" s="5" t="str">
        <f t="shared" si="50"/>
        <v>$57.5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40956.553530092591</v>
      </c>
      <c r="T504" s="10">
        <f t="shared" si="54"/>
        <v>40986.511863425927</v>
      </c>
      <c r="U504">
        <f t="shared" si="55"/>
        <v>30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2</v>
      </c>
      <c r="P505" s="5" t="str">
        <f t="shared" si="50"/>
        <v>$12.67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41991.526655092588</v>
      </c>
      <c r="T505" s="10">
        <f t="shared" si="54"/>
        <v>42021.526655092588</v>
      </c>
      <c r="U505">
        <f t="shared" si="55"/>
        <v>30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</v>
      </c>
      <c r="P506" s="5" t="str">
        <f t="shared" si="50"/>
        <v>$67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40949.98364583333</v>
      </c>
      <c r="T506" s="10">
        <f t="shared" si="54"/>
        <v>41009.941979166666</v>
      </c>
      <c r="U506">
        <f t="shared" si="55"/>
        <v>60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</v>
      </c>
      <c r="P507" s="5" t="str">
        <f t="shared" si="50"/>
        <v>$3.71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42318.098217592589</v>
      </c>
      <c r="T507" s="10">
        <f t="shared" si="54"/>
        <v>42363.098217592589</v>
      </c>
      <c r="U507">
        <f t="shared" si="55"/>
        <v>45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</v>
      </c>
      <c r="P508" s="5" t="str">
        <f t="shared" si="50"/>
        <v>$250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41466.552314814813</v>
      </c>
      <c r="T508" s="10">
        <f t="shared" si="54"/>
        <v>41496.552314814813</v>
      </c>
      <c r="U508">
        <f t="shared" si="55"/>
        <v>30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</v>
      </c>
      <c r="P509" s="5" t="str">
        <f t="shared" si="50"/>
        <v>$64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41156.958993055552</v>
      </c>
      <c r="T509" s="10">
        <f t="shared" si="54"/>
        <v>41201.958993055552</v>
      </c>
      <c r="U509">
        <f t="shared" si="55"/>
        <v>45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1</v>
      </c>
      <c r="P510" s="5" t="str">
        <f t="shared" si="50"/>
        <v>$133.33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40995.024317129632</v>
      </c>
      <c r="T510" s="10">
        <f t="shared" si="54"/>
        <v>41054.593055555553</v>
      </c>
      <c r="U510">
        <f t="shared" si="55"/>
        <v>60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</v>
      </c>
      <c r="P511" s="5" t="str">
        <f t="shared" si="50"/>
        <v>$10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42153.631597222222</v>
      </c>
      <c r="T511" s="10">
        <f t="shared" si="54"/>
        <v>42183.631597222222</v>
      </c>
      <c r="U511">
        <f t="shared" si="55"/>
        <v>30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s="5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42400.176377314812</v>
      </c>
      <c r="T512" s="10">
        <f t="shared" si="54"/>
        <v>42430.176377314812</v>
      </c>
      <c r="U512">
        <f t="shared" si="55"/>
        <v>30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 s="5" t="str">
        <f t="shared" si="50"/>
        <v>$30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41340.303032407406</v>
      </c>
      <c r="T513" s="10">
        <f t="shared" si="54"/>
        <v>41370.261365740742</v>
      </c>
      <c r="U513">
        <f t="shared" si="55"/>
        <v>30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</v>
      </c>
      <c r="P514" s="5" t="str">
        <f t="shared" si="50"/>
        <v>$5.5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42649.742210648154</v>
      </c>
      <c r="T514" s="10">
        <f t="shared" si="54"/>
        <v>42694.783877314811</v>
      </c>
      <c r="U514">
        <f t="shared" si="55"/>
        <v>45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ROUND(E515/D515*100,0)</f>
        <v>14</v>
      </c>
      <c r="P515" s="5" t="str">
        <f t="shared" ref="P515:P578" si="57">"$"&amp;ROUND(E515/L515,2)</f>
        <v>$102.38</v>
      </c>
      <c r="Q515" t="str">
        <f t="shared" ref="Q515:Q578" si="58">LEFT(N515,SEARCH("/",N515)-1)</f>
        <v>film &amp; video</v>
      </c>
      <c r="R515" t="str">
        <f t="shared" ref="R515:R578" si="59">RIGHT(N515,LEN(N515)-SEARCH("/",N515))</f>
        <v>animation</v>
      </c>
      <c r="S515" s="10">
        <f t="shared" ref="S515:S578" si="60">(J515/86400)+DATE(1970, 1, 1)</f>
        <v>42552.653993055559</v>
      </c>
      <c r="T515" s="10">
        <f t="shared" ref="T515:T578" si="61">(I515/86400)+DATE(1970, 1, 1)</f>
        <v>42597.291666666672</v>
      </c>
      <c r="U515">
        <f t="shared" ref="U515:U578" si="62">ROUND(T515-S515,0)</f>
        <v>45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</v>
      </c>
      <c r="P516" s="5" t="str">
        <f t="shared" si="57"/>
        <v>$16.67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41830.613969907405</v>
      </c>
      <c r="T516" s="10">
        <f t="shared" si="61"/>
        <v>41860.613969907405</v>
      </c>
      <c r="U516">
        <f t="shared" si="62"/>
        <v>30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</v>
      </c>
      <c r="P517" s="5" t="str">
        <f t="shared" si="57"/>
        <v>$725.03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42327.490752314814</v>
      </c>
      <c r="T517" s="10">
        <f t="shared" si="61"/>
        <v>42367.490752314814</v>
      </c>
      <c r="U517">
        <f t="shared" si="62"/>
        <v>40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s="5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42091.778703703705</v>
      </c>
      <c r="T518" s="10">
        <f t="shared" si="61"/>
        <v>42151.778703703705</v>
      </c>
      <c r="U518">
        <f t="shared" si="62"/>
        <v>60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</v>
      </c>
      <c r="P519" s="5" t="str">
        <f t="shared" si="57"/>
        <v>$68.33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42738.615289351852</v>
      </c>
      <c r="T519" s="10">
        <f t="shared" si="61"/>
        <v>42768.615289351852</v>
      </c>
      <c r="U519">
        <f t="shared" si="62"/>
        <v>30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s="5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42223.616018518514</v>
      </c>
      <c r="T520" s="10">
        <f t="shared" si="61"/>
        <v>42253.615277777775</v>
      </c>
      <c r="U520">
        <f t="shared" si="62"/>
        <v>30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23</v>
      </c>
      <c r="P521" s="5" t="str">
        <f t="shared" si="57"/>
        <v>$39.23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41218.391446759255</v>
      </c>
      <c r="T521" s="10">
        <f t="shared" si="61"/>
        <v>41248.391446759255</v>
      </c>
      <c r="U521">
        <f t="shared" si="62"/>
        <v>30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</v>
      </c>
      <c r="P522" s="5" t="str">
        <f t="shared" si="57"/>
        <v>$150.15</v>
      </c>
      <c r="Q522" t="str">
        <f t="shared" si="58"/>
        <v>theater</v>
      </c>
      <c r="R522" t="str">
        <f t="shared" si="59"/>
        <v>plays</v>
      </c>
      <c r="S522" s="10">
        <f t="shared" si="60"/>
        <v>42318.702094907407</v>
      </c>
      <c r="T522" s="10">
        <f t="shared" si="61"/>
        <v>42348.702094907407</v>
      </c>
      <c r="U522">
        <f t="shared" si="62"/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105</v>
      </c>
      <c r="P523" s="5" t="str">
        <f t="shared" si="57"/>
        <v>$93.43</v>
      </c>
      <c r="Q523" t="str">
        <f t="shared" si="58"/>
        <v>theater</v>
      </c>
      <c r="R523" t="str">
        <f t="shared" si="59"/>
        <v>plays</v>
      </c>
      <c r="S523" s="10">
        <f t="shared" si="60"/>
        <v>42646.092812499999</v>
      </c>
      <c r="T523" s="10">
        <f t="shared" si="61"/>
        <v>42675.207638888889</v>
      </c>
      <c r="U523">
        <f t="shared" si="62"/>
        <v>29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115</v>
      </c>
      <c r="P524" s="5" t="str">
        <f t="shared" si="57"/>
        <v>$110.97</v>
      </c>
      <c r="Q524" t="str">
        <f t="shared" si="58"/>
        <v>theater</v>
      </c>
      <c r="R524" t="str">
        <f t="shared" si="59"/>
        <v>plays</v>
      </c>
      <c r="S524" s="10">
        <f t="shared" si="60"/>
        <v>42430.040798611109</v>
      </c>
      <c r="T524" s="10">
        <f t="shared" si="61"/>
        <v>42449.999131944445</v>
      </c>
      <c r="U524">
        <f t="shared" si="62"/>
        <v>20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121</v>
      </c>
      <c r="P525" s="5" t="str">
        <f t="shared" si="57"/>
        <v>$71.79</v>
      </c>
      <c r="Q525" t="str">
        <f t="shared" si="58"/>
        <v>theater</v>
      </c>
      <c r="R525" t="str">
        <f t="shared" si="59"/>
        <v>plays</v>
      </c>
      <c r="S525" s="10">
        <f t="shared" si="60"/>
        <v>42238.13282407407</v>
      </c>
      <c r="T525" s="10">
        <f t="shared" si="61"/>
        <v>42268.13282407407</v>
      </c>
      <c r="U525">
        <f t="shared" si="62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109</v>
      </c>
      <c r="P526" s="5" t="str">
        <f t="shared" si="57"/>
        <v>$29.26</v>
      </c>
      <c r="Q526" t="str">
        <f t="shared" si="58"/>
        <v>theater</v>
      </c>
      <c r="R526" t="str">
        <f t="shared" si="59"/>
        <v>plays</v>
      </c>
      <c r="S526" s="10">
        <f t="shared" si="60"/>
        <v>42492.717233796298</v>
      </c>
      <c r="T526" s="10">
        <f t="shared" si="61"/>
        <v>42522.717233796298</v>
      </c>
      <c r="U526">
        <f t="shared" si="62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 s="5" t="str">
        <f t="shared" si="57"/>
        <v>$1000</v>
      </c>
      <c r="Q527" t="str">
        <f t="shared" si="58"/>
        <v>theater</v>
      </c>
      <c r="R527" t="str">
        <f t="shared" si="59"/>
        <v>plays</v>
      </c>
      <c r="S527" s="10">
        <f t="shared" si="60"/>
        <v>41850.400937500002</v>
      </c>
      <c r="T527" s="10">
        <f t="shared" si="61"/>
        <v>41895.400937500002</v>
      </c>
      <c r="U527">
        <f t="shared" si="62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 s="5" t="str">
        <f t="shared" si="57"/>
        <v>$74.35</v>
      </c>
      <c r="Q528" t="str">
        <f t="shared" si="58"/>
        <v>theater</v>
      </c>
      <c r="R528" t="str">
        <f t="shared" si="59"/>
        <v>plays</v>
      </c>
      <c r="S528" s="10">
        <f t="shared" si="60"/>
        <v>42192.591944444444</v>
      </c>
      <c r="T528" s="10">
        <f t="shared" si="61"/>
        <v>42223.708333333328</v>
      </c>
      <c r="U528">
        <f t="shared" si="62"/>
        <v>31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101</v>
      </c>
      <c r="P529" s="5" t="str">
        <f t="shared" si="57"/>
        <v>$63.83</v>
      </c>
      <c r="Q529" t="str">
        <f t="shared" si="58"/>
        <v>theater</v>
      </c>
      <c r="R529" t="str">
        <f t="shared" si="59"/>
        <v>plays</v>
      </c>
      <c r="S529" s="10">
        <f t="shared" si="60"/>
        <v>42753.205625000002</v>
      </c>
      <c r="T529" s="10">
        <f t="shared" si="61"/>
        <v>42783.670138888891</v>
      </c>
      <c r="U529">
        <f t="shared" si="62"/>
        <v>30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116</v>
      </c>
      <c r="P530" s="5" t="str">
        <f t="shared" si="57"/>
        <v>$44.33</v>
      </c>
      <c r="Q530" t="str">
        <f t="shared" si="58"/>
        <v>theater</v>
      </c>
      <c r="R530" t="str">
        <f t="shared" si="59"/>
        <v>plays</v>
      </c>
      <c r="S530" s="10">
        <f t="shared" si="60"/>
        <v>42155.920219907406</v>
      </c>
      <c r="T530" s="10">
        <f t="shared" si="61"/>
        <v>42176.888888888891</v>
      </c>
      <c r="U530">
        <f t="shared" si="62"/>
        <v>21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</v>
      </c>
      <c r="P531" s="5" t="str">
        <f t="shared" si="57"/>
        <v>$86.94</v>
      </c>
      <c r="Q531" t="str">
        <f t="shared" si="58"/>
        <v>theater</v>
      </c>
      <c r="R531" t="str">
        <f t="shared" si="59"/>
        <v>plays</v>
      </c>
      <c r="S531" s="10">
        <f t="shared" si="60"/>
        <v>42725.031180555554</v>
      </c>
      <c r="T531" s="10">
        <f t="shared" si="61"/>
        <v>42746.208333333328</v>
      </c>
      <c r="U531">
        <f t="shared" si="62"/>
        <v>21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108</v>
      </c>
      <c r="P532" s="5" t="str">
        <f t="shared" si="57"/>
        <v>$126.55</v>
      </c>
      <c r="Q532" t="str">
        <f t="shared" si="58"/>
        <v>theater</v>
      </c>
      <c r="R532" t="str">
        <f t="shared" si="59"/>
        <v>plays</v>
      </c>
      <c r="S532" s="10">
        <f t="shared" si="60"/>
        <v>42157.591064814813</v>
      </c>
      <c r="T532" s="10">
        <f t="shared" si="61"/>
        <v>42179.083333333328</v>
      </c>
      <c r="U532">
        <f t="shared" si="62"/>
        <v>21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 s="5" t="str">
        <f t="shared" si="57"/>
        <v>$129.03</v>
      </c>
      <c r="Q533" t="str">
        <f t="shared" si="58"/>
        <v>theater</v>
      </c>
      <c r="R533" t="str">
        <f t="shared" si="59"/>
        <v>plays</v>
      </c>
      <c r="S533" s="10">
        <f t="shared" si="60"/>
        <v>42676.065150462964</v>
      </c>
      <c r="T533" s="10">
        <f t="shared" si="61"/>
        <v>42721.290972222225</v>
      </c>
      <c r="U533">
        <f t="shared" si="62"/>
        <v>45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</v>
      </c>
      <c r="P534" s="5" t="str">
        <f t="shared" si="57"/>
        <v>$71.24</v>
      </c>
      <c r="Q534" t="str">
        <f t="shared" si="58"/>
        <v>theater</v>
      </c>
      <c r="R534" t="str">
        <f t="shared" si="59"/>
        <v>plays</v>
      </c>
      <c r="S534" s="10">
        <f t="shared" si="60"/>
        <v>42473.007037037038</v>
      </c>
      <c r="T534" s="10">
        <f t="shared" si="61"/>
        <v>42503.007037037038</v>
      </c>
      <c r="U534">
        <f t="shared" si="62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</v>
      </c>
      <c r="P535" s="5" t="str">
        <f t="shared" si="57"/>
        <v>$117.88</v>
      </c>
      <c r="Q535" t="str">
        <f t="shared" si="58"/>
        <v>theater</v>
      </c>
      <c r="R535" t="str">
        <f t="shared" si="59"/>
        <v>plays</v>
      </c>
      <c r="S535" s="10">
        <f t="shared" si="60"/>
        <v>42482.43478009259</v>
      </c>
      <c r="T535" s="10">
        <f t="shared" si="61"/>
        <v>42506.43478009259</v>
      </c>
      <c r="U535">
        <f t="shared" si="62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105</v>
      </c>
      <c r="P536" s="5" t="str">
        <f t="shared" si="57"/>
        <v>$327.08</v>
      </c>
      <c r="Q536" t="str">
        <f t="shared" si="58"/>
        <v>theater</v>
      </c>
      <c r="R536" t="str">
        <f t="shared" si="59"/>
        <v>plays</v>
      </c>
      <c r="S536" s="10">
        <f t="shared" si="60"/>
        <v>42270.810995370368</v>
      </c>
      <c r="T536" s="10">
        <f t="shared" si="61"/>
        <v>42309.958333333328</v>
      </c>
      <c r="U536">
        <f t="shared" si="62"/>
        <v>39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103</v>
      </c>
      <c r="P537" s="5" t="str">
        <f t="shared" si="57"/>
        <v>$34.75</v>
      </c>
      <c r="Q537" t="str">
        <f t="shared" si="58"/>
        <v>theater</v>
      </c>
      <c r="R537" t="str">
        <f t="shared" si="59"/>
        <v>plays</v>
      </c>
      <c r="S537" s="10">
        <f t="shared" si="60"/>
        <v>42711.54519675926</v>
      </c>
      <c r="T537" s="10">
        <f t="shared" si="61"/>
        <v>42741.54519675926</v>
      </c>
      <c r="U537">
        <f t="shared" si="62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</v>
      </c>
      <c r="P538" s="5" t="str">
        <f t="shared" si="57"/>
        <v>$100.06</v>
      </c>
      <c r="Q538" t="str">
        <f t="shared" si="58"/>
        <v>theater</v>
      </c>
      <c r="R538" t="str">
        <f t="shared" si="59"/>
        <v>plays</v>
      </c>
      <c r="S538" s="10">
        <f t="shared" si="60"/>
        <v>42179.344988425924</v>
      </c>
      <c r="T538" s="10">
        <f t="shared" si="61"/>
        <v>42219.75</v>
      </c>
      <c r="U538">
        <f t="shared" si="62"/>
        <v>40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121</v>
      </c>
      <c r="P539" s="5" t="str">
        <f t="shared" si="57"/>
        <v>$40.85</v>
      </c>
      <c r="Q539" t="str">
        <f t="shared" si="58"/>
        <v>theater</v>
      </c>
      <c r="R539" t="str">
        <f t="shared" si="59"/>
        <v>plays</v>
      </c>
      <c r="S539" s="10">
        <f t="shared" si="60"/>
        <v>42282.768414351856</v>
      </c>
      <c r="T539" s="10">
        <f t="shared" si="61"/>
        <v>42312.810081018513</v>
      </c>
      <c r="U539">
        <f t="shared" si="62"/>
        <v>30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</v>
      </c>
      <c r="P540" s="5" t="str">
        <f t="shared" si="57"/>
        <v>$252.02</v>
      </c>
      <c r="Q540" t="str">
        <f t="shared" si="58"/>
        <v>theater</v>
      </c>
      <c r="R540" t="str">
        <f t="shared" si="59"/>
        <v>plays</v>
      </c>
      <c r="S540" s="10">
        <f t="shared" si="60"/>
        <v>42473.794710648144</v>
      </c>
      <c r="T540" s="10">
        <f t="shared" si="61"/>
        <v>42503.794710648144</v>
      </c>
      <c r="U540">
        <f t="shared" si="62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101</v>
      </c>
      <c r="P541" s="5" t="str">
        <f t="shared" si="57"/>
        <v>$25.16</v>
      </c>
      <c r="Q541" t="str">
        <f t="shared" si="58"/>
        <v>theater</v>
      </c>
      <c r="R541" t="str">
        <f t="shared" si="59"/>
        <v>plays</v>
      </c>
      <c r="S541" s="10">
        <f t="shared" si="60"/>
        <v>42535.049849537041</v>
      </c>
      <c r="T541" s="10">
        <f t="shared" si="61"/>
        <v>42556.049849537041</v>
      </c>
      <c r="U541">
        <f t="shared" si="62"/>
        <v>21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</v>
      </c>
      <c r="P542" s="5" t="str">
        <f t="shared" si="57"/>
        <v>$1</v>
      </c>
      <c r="Q542" t="str">
        <f t="shared" si="58"/>
        <v>technology</v>
      </c>
      <c r="R542" t="str">
        <f t="shared" si="59"/>
        <v>web</v>
      </c>
      <c r="S542" s="10">
        <f t="shared" si="60"/>
        <v>42009.817199074074</v>
      </c>
      <c r="T542" s="10">
        <f t="shared" si="61"/>
        <v>42039.817199074074</v>
      </c>
      <c r="U542">
        <f t="shared" si="62"/>
        <v>30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1</v>
      </c>
      <c r="P543" s="5" t="str">
        <f t="shared" si="57"/>
        <v>$25</v>
      </c>
      <c r="Q543" t="str">
        <f t="shared" si="58"/>
        <v>technology</v>
      </c>
      <c r="R543" t="str">
        <f t="shared" si="59"/>
        <v>web</v>
      </c>
      <c r="S543" s="10">
        <f t="shared" si="60"/>
        <v>42276.046689814815</v>
      </c>
      <c r="T543" s="10">
        <f t="shared" si="61"/>
        <v>42306.046689814815</v>
      </c>
      <c r="U543">
        <f t="shared" si="62"/>
        <v>30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 s="5" t="str">
        <f t="shared" si="57"/>
        <v>$1</v>
      </c>
      <c r="Q544" t="str">
        <f t="shared" si="58"/>
        <v>technology</v>
      </c>
      <c r="R544" t="str">
        <f t="shared" si="59"/>
        <v>web</v>
      </c>
      <c r="S544" s="10">
        <f t="shared" si="60"/>
        <v>42433.737453703703</v>
      </c>
      <c r="T544" s="10">
        <f t="shared" si="61"/>
        <v>42493.695787037039</v>
      </c>
      <c r="U544">
        <f t="shared" si="62"/>
        <v>60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</v>
      </c>
      <c r="P545" s="5" t="str">
        <f t="shared" si="57"/>
        <v>$35</v>
      </c>
      <c r="Q545" t="str">
        <f t="shared" si="58"/>
        <v>technology</v>
      </c>
      <c r="R545" t="str">
        <f t="shared" si="59"/>
        <v>web</v>
      </c>
      <c r="S545" s="10">
        <f t="shared" si="60"/>
        <v>41914.092152777775</v>
      </c>
      <c r="T545" s="10">
        <f t="shared" si="61"/>
        <v>41944.092152777775</v>
      </c>
      <c r="U545">
        <f t="shared" si="62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</v>
      </c>
      <c r="P546" s="5" t="str">
        <f t="shared" si="57"/>
        <v>$3</v>
      </c>
      <c r="Q546" t="str">
        <f t="shared" si="58"/>
        <v>technology</v>
      </c>
      <c r="R546" t="str">
        <f t="shared" si="59"/>
        <v>web</v>
      </c>
      <c r="S546" s="10">
        <f t="shared" si="60"/>
        <v>42525.656944444447</v>
      </c>
      <c r="T546" s="10">
        <f t="shared" si="61"/>
        <v>42555.656944444447</v>
      </c>
      <c r="U546">
        <f t="shared" si="62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</v>
      </c>
      <c r="P547" s="5" t="str">
        <f t="shared" si="57"/>
        <v>$402.71</v>
      </c>
      <c r="Q547" t="str">
        <f t="shared" si="58"/>
        <v>technology</v>
      </c>
      <c r="R547" t="str">
        <f t="shared" si="59"/>
        <v>web</v>
      </c>
      <c r="S547" s="10">
        <f t="shared" si="60"/>
        <v>42283.592465277776</v>
      </c>
      <c r="T547" s="10">
        <f t="shared" si="61"/>
        <v>42323.634131944447</v>
      </c>
      <c r="U547">
        <f t="shared" si="62"/>
        <v>40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</v>
      </c>
      <c r="P548" s="5" t="str">
        <f t="shared" si="57"/>
        <v>$26</v>
      </c>
      <c r="Q548" t="str">
        <f t="shared" si="58"/>
        <v>technology</v>
      </c>
      <c r="R548" t="str">
        <f t="shared" si="59"/>
        <v>web</v>
      </c>
      <c r="S548" s="10">
        <f t="shared" si="60"/>
        <v>42249.667997685188</v>
      </c>
      <c r="T548" s="10">
        <f t="shared" si="61"/>
        <v>42294.667997685188</v>
      </c>
      <c r="U548">
        <f t="shared" si="62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s="5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42380.696342592593</v>
      </c>
      <c r="T549" s="10">
        <f t="shared" si="61"/>
        <v>42410.696342592593</v>
      </c>
      <c r="U549">
        <f t="shared" si="62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</v>
      </c>
      <c r="P550" s="5" t="str">
        <f t="shared" si="57"/>
        <v>$9</v>
      </c>
      <c r="Q550" t="str">
        <f t="shared" si="58"/>
        <v>technology</v>
      </c>
      <c r="R550" t="str">
        <f t="shared" si="59"/>
        <v>web</v>
      </c>
      <c r="S550" s="10">
        <f t="shared" si="60"/>
        <v>42276.903333333335</v>
      </c>
      <c r="T550" s="10">
        <f t="shared" si="61"/>
        <v>42306.903333333335</v>
      </c>
      <c r="U550">
        <f t="shared" si="62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3</v>
      </c>
      <c r="P551" s="5" t="str">
        <f t="shared" si="57"/>
        <v>$8.5</v>
      </c>
      <c r="Q551" t="str">
        <f t="shared" si="58"/>
        <v>technology</v>
      </c>
      <c r="R551" t="str">
        <f t="shared" si="59"/>
        <v>web</v>
      </c>
      <c r="S551" s="10">
        <f t="shared" si="60"/>
        <v>42163.636828703704</v>
      </c>
      <c r="T551" s="10">
        <f t="shared" si="61"/>
        <v>42193.636828703704</v>
      </c>
      <c r="U551">
        <f t="shared" si="62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1</v>
      </c>
      <c r="P552" s="5" t="str">
        <f t="shared" si="57"/>
        <v>$8.75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42753.678761574076</v>
      </c>
      <c r="T552" s="10">
        <f t="shared" si="61"/>
        <v>42766.208333333328</v>
      </c>
      <c r="U552">
        <f t="shared" si="62"/>
        <v>13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</v>
      </c>
      <c r="P553" s="5" t="str">
        <f t="shared" si="57"/>
        <v>$135.04</v>
      </c>
      <c r="Q553" t="str">
        <f t="shared" si="58"/>
        <v>technology</v>
      </c>
      <c r="R553" t="str">
        <f t="shared" si="59"/>
        <v>web</v>
      </c>
      <c r="S553" s="10">
        <f t="shared" si="60"/>
        <v>42173.275740740741</v>
      </c>
      <c r="T553" s="10">
        <f t="shared" si="61"/>
        <v>42217.745138888888</v>
      </c>
      <c r="U553">
        <f t="shared" si="62"/>
        <v>44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s="5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42318.616851851853</v>
      </c>
      <c r="T554" s="10">
        <f t="shared" si="61"/>
        <v>42378.616851851853</v>
      </c>
      <c r="U554">
        <f t="shared" si="62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</v>
      </c>
      <c r="P555" s="5" t="str">
        <f t="shared" si="57"/>
        <v>$20.5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41927.71980324074</v>
      </c>
      <c r="T555" s="10">
        <f t="shared" si="61"/>
        <v>41957.761469907404</v>
      </c>
      <c r="U555">
        <f t="shared" si="62"/>
        <v>30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37</v>
      </c>
      <c r="P556" s="5" t="str">
        <f t="shared" si="57"/>
        <v>$64.36</v>
      </c>
      <c r="Q556" t="str">
        <f t="shared" si="58"/>
        <v>technology</v>
      </c>
      <c r="R556" t="str">
        <f t="shared" si="59"/>
        <v>web</v>
      </c>
      <c r="S556" s="10">
        <f t="shared" si="60"/>
        <v>41901.684861111113</v>
      </c>
      <c r="T556" s="10">
        <f t="shared" si="61"/>
        <v>41931.684861111113</v>
      </c>
      <c r="U556">
        <f t="shared" si="62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s="5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42503.353506944448</v>
      </c>
      <c r="T557" s="10">
        <f t="shared" si="61"/>
        <v>42533.353506944448</v>
      </c>
      <c r="U557">
        <f t="shared" si="62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3</v>
      </c>
      <c r="P558" s="5" t="str">
        <f t="shared" si="57"/>
        <v>$200</v>
      </c>
      <c r="Q558" t="str">
        <f t="shared" si="58"/>
        <v>technology</v>
      </c>
      <c r="R558" t="str">
        <f t="shared" si="59"/>
        <v>web</v>
      </c>
      <c r="S558" s="10">
        <f t="shared" si="60"/>
        <v>42345.860150462962</v>
      </c>
      <c r="T558" s="10">
        <f t="shared" si="61"/>
        <v>42375.860150462962</v>
      </c>
      <c r="U558">
        <f t="shared" si="62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1</v>
      </c>
      <c r="P559" s="5" t="str">
        <f t="shared" si="57"/>
        <v>$68.3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42676.942164351851</v>
      </c>
      <c r="T559" s="10">
        <f t="shared" si="61"/>
        <v>42706.983831018515</v>
      </c>
      <c r="U559">
        <f t="shared" si="62"/>
        <v>30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s="5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42057.883159722223</v>
      </c>
      <c r="T560" s="10">
        <f t="shared" si="61"/>
        <v>42087.841493055559</v>
      </c>
      <c r="U560">
        <f t="shared" si="62"/>
        <v>30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</v>
      </c>
      <c r="P561" s="5" t="str">
        <f t="shared" si="57"/>
        <v>$50</v>
      </c>
      <c r="Q561" t="str">
        <f t="shared" si="58"/>
        <v>technology</v>
      </c>
      <c r="R561" t="str">
        <f t="shared" si="59"/>
        <v>web</v>
      </c>
      <c r="S561" s="10">
        <f t="shared" si="60"/>
        <v>42321.283101851848</v>
      </c>
      <c r="T561" s="10">
        <f t="shared" si="61"/>
        <v>42351.283101851848</v>
      </c>
      <c r="U561">
        <f t="shared" si="62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</v>
      </c>
      <c r="P562" s="5" t="str">
        <f t="shared" si="57"/>
        <v>$4</v>
      </c>
      <c r="Q562" t="str">
        <f t="shared" si="58"/>
        <v>technology</v>
      </c>
      <c r="R562" t="str">
        <f t="shared" si="59"/>
        <v>web</v>
      </c>
      <c r="S562" s="10">
        <f t="shared" si="60"/>
        <v>41960.771354166667</v>
      </c>
      <c r="T562" s="10">
        <f t="shared" si="61"/>
        <v>41990.771354166667</v>
      </c>
      <c r="U562">
        <f t="shared" si="62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</v>
      </c>
      <c r="P563" s="5" t="str">
        <f t="shared" si="57"/>
        <v>$27.5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42268.658715277779</v>
      </c>
      <c r="T563" s="10">
        <f t="shared" si="61"/>
        <v>42303.658715277779</v>
      </c>
      <c r="U563">
        <f t="shared" si="62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s="5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42692.389062499999</v>
      </c>
      <c r="T564" s="10">
        <f t="shared" si="61"/>
        <v>42722.389062499999</v>
      </c>
      <c r="U564">
        <f t="shared" si="62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</v>
      </c>
      <c r="P565" s="5" t="str">
        <f t="shared" si="57"/>
        <v>$34</v>
      </c>
      <c r="Q565" t="str">
        <f t="shared" si="58"/>
        <v>technology</v>
      </c>
      <c r="R565" t="str">
        <f t="shared" si="59"/>
        <v>web</v>
      </c>
      <c r="S565" s="10">
        <f t="shared" si="60"/>
        <v>42022.069988425923</v>
      </c>
      <c r="T565" s="10">
        <f t="shared" si="61"/>
        <v>42052.069988425923</v>
      </c>
      <c r="U565">
        <f t="shared" si="62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</v>
      </c>
      <c r="P566" s="5" t="str">
        <f t="shared" si="57"/>
        <v>$1</v>
      </c>
      <c r="Q566" t="str">
        <f t="shared" si="58"/>
        <v>technology</v>
      </c>
      <c r="R566" t="str">
        <f t="shared" si="59"/>
        <v>web</v>
      </c>
      <c r="S566" s="10">
        <f t="shared" si="60"/>
        <v>42411.942997685182</v>
      </c>
      <c r="T566" s="10">
        <f t="shared" si="61"/>
        <v>42441.942997685182</v>
      </c>
      <c r="U566">
        <f t="shared" si="62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s="5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42165.78528935185</v>
      </c>
      <c r="T567" s="10">
        <f t="shared" si="61"/>
        <v>42195.78528935185</v>
      </c>
      <c r="U567">
        <f t="shared" si="62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</v>
      </c>
      <c r="P568" s="5" t="str">
        <f t="shared" si="57"/>
        <v>$1</v>
      </c>
      <c r="Q568" t="str">
        <f t="shared" si="58"/>
        <v>technology</v>
      </c>
      <c r="R568" t="str">
        <f t="shared" si="59"/>
        <v>web</v>
      </c>
      <c r="S568" s="10">
        <f t="shared" si="60"/>
        <v>42535.68440972222</v>
      </c>
      <c r="T568" s="10">
        <f t="shared" si="61"/>
        <v>42565.68440972222</v>
      </c>
      <c r="U568">
        <f t="shared" si="62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s="5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41975.842523148152</v>
      </c>
      <c r="T569" s="10">
        <f t="shared" si="61"/>
        <v>42005.842523148152</v>
      </c>
      <c r="U569">
        <f t="shared" si="62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 s="5" t="str">
        <f t="shared" si="57"/>
        <v>$49</v>
      </c>
      <c r="Q570" t="str">
        <f t="shared" si="58"/>
        <v>technology</v>
      </c>
      <c r="R570" t="str">
        <f t="shared" si="59"/>
        <v>web</v>
      </c>
      <c r="S570" s="10">
        <f t="shared" si="60"/>
        <v>42348.9215625</v>
      </c>
      <c r="T570" s="10">
        <f t="shared" si="61"/>
        <v>42385.458333333328</v>
      </c>
      <c r="U570">
        <f t="shared" si="62"/>
        <v>37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1</v>
      </c>
      <c r="P571" s="5" t="str">
        <f t="shared" si="57"/>
        <v>$20</v>
      </c>
      <c r="Q571" t="str">
        <f t="shared" si="58"/>
        <v>technology</v>
      </c>
      <c r="R571" t="str">
        <f t="shared" si="59"/>
        <v>web</v>
      </c>
      <c r="S571" s="10">
        <f t="shared" si="60"/>
        <v>42340.847361111111</v>
      </c>
      <c r="T571" s="10">
        <f t="shared" si="61"/>
        <v>42370.847361111111</v>
      </c>
      <c r="U571">
        <f t="shared" si="62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</v>
      </c>
      <c r="P572" s="5" t="str">
        <f t="shared" si="57"/>
        <v>$142</v>
      </c>
      <c r="Q572" t="str">
        <f t="shared" si="58"/>
        <v>technology</v>
      </c>
      <c r="R572" t="str">
        <f t="shared" si="59"/>
        <v>web</v>
      </c>
      <c r="S572" s="10">
        <f t="shared" si="60"/>
        <v>42388.798252314809</v>
      </c>
      <c r="T572" s="10">
        <f t="shared" si="61"/>
        <v>42418.798252314809</v>
      </c>
      <c r="U572">
        <f t="shared" si="62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</v>
      </c>
      <c r="P573" s="5" t="str">
        <f t="shared" si="57"/>
        <v>$53</v>
      </c>
      <c r="Q573" t="str">
        <f t="shared" si="58"/>
        <v>technology</v>
      </c>
      <c r="R573" t="str">
        <f t="shared" si="59"/>
        <v>web</v>
      </c>
      <c r="S573" s="10">
        <f t="shared" si="60"/>
        <v>42192.816238425927</v>
      </c>
      <c r="T573" s="10">
        <f t="shared" si="61"/>
        <v>42212.165972222225</v>
      </c>
      <c r="U573">
        <f t="shared" si="62"/>
        <v>19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s="5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42282.716296296298</v>
      </c>
      <c r="T574" s="10">
        <f t="shared" si="61"/>
        <v>42312.757962962962</v>
      </c>
      <c r="U574">
        <f t="shared" si="62"/>
        <v>30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</v>
      </c>
      <c r="P575" s="5" t="str">
        <f t="shared" si="57"/>
        <v>$38.44</v>
      </c>
      <c r="Q575" t="str">
        <f t="shared" si="58"/>
        <v>technology</v>
      </c>
      <c r="R575" t="str">
        <f t="shared" si="59"/>
        <v>web</v>
      </c>
      <c r="S575" s="10">
        <f t="shared" si="60"/>
        <v>41963.050127314811</v>
      </c>
      <c r="T575" s="10">
        <f t="shared" si="61"/>
        <v>42022.05</v>
      </c>
      <c r="U575">
        <f t="shared" si="62"/>
        <v>59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1</v>
      </c>
      <c r="P576" s="5" t="str">
        <f t="shared" si="57"/>
        <v>$20</v>
      </c>
      <c r="Q576" t="str">
        <f t="shared" si="58"/>
        <v>technology</v>
      </c>
      <c r="R576" t="str">
        <f t="shared" si="59"/>
        <v>web</v>
      </c>
      <c r="S576" s="10">
        <f t="shared" si="60"/>
        <v>42632.443368055552</v>
      </c>
      <c r="T576" s="10">
        <f t="shared" si="61"/>
        <v>42662.443368055552</v>
      </c>
      <c r="U576">
        <f t="shared" si="62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</v>
      </c>
      <c r="P577" s="5" t="str">
        <f t="shared" si="57"/>
        <v>$64.75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42138.692627314813</v>
      </c>
      <c r="T577" s="10">
        <f t="shared" si="61"/>
        <v>42168.692627314813</v>
      </c>
      <c r="U577">
        <f t="shared" si="62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 s="5" t="str">
        <f t="shared" si="57"/>
        <v>$1</v>
      </c>
      <c r="Q578" t="str">
        <f t="shared" si="58"/>
        <v>technology</v>
      </c>
      <c r="R578" t="str">
        <f t="shared" si="59"/>
        <v>web</v>
      </c>
      <c r="S578" s="10">
        <f t="shared" si="60"/>
        <v>42031.471666666665</v>
      </c>
      <c r="T578" s="10">
        <f t="shared" si="61"/>
        <v>42091.43</v>
      </c>
      <c r="U578">
        <f t="shared" si="62"/>
        <v>60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ROUND(E579/D579*100,0)</f>
        <v>0</v>
      </c>
      <c r="P579" s="5" t="str">
        <f t="shared" ref="P579:P642" si="64">"$"&amp;ROUND(E579/L579,2)</f>
        <v>$10</v>
      </c>
      <c r="Q579" t="str">
        <f t="shared" ref="Q579:Q642" si="65">LEFT(N579,SEARCH("/",N579)-1)</f>
        <v>technology</v>
      </c>
      <c r="R579" t="str">
        <f t="shared" ref="R579:R642" si="66">RIGHT(N579,LEN(N579)-SEARCH("/",N579))</f>
        <v>web</v>
      </c>
      <c r="S579" s="10">
        <f t="shared" ref="S579:S642" si="67">(J579/86400)+DATE(1970, 1, 1)</f>
        <v>42450.589143518519</v>
      </c>
      <c r="T579" s="10">
        <f t="shared" ref="T579:T642" si="68">(I579/86400)+DATE(1970, 1, 1)</f>
        <v>42510.589143518519</v>
      </c>
      <c r="U579">
        <f t="shared" ref="U579:U642" si="69">ROUND(T579-S579,0)</f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</v>
      </c>
      <c r="P580" s="5" t="str">
        <f t="shared" si="64"/>
        <v>$2</v>
      </c>
      <c r="Q580" t="str">
        <f t="shared" si="65"/>
        <v>technology</v>
      </c>
      <c r="R580" t="str">
        <f t="shared" si="66"/>
        <v>web</v>
      </c>
      <c r="S580" s="10">
        <f t="shared" si="67"/>
        <v>42230.578622685185</v>
      </c>
      <c r="T580" s="10">
        <f t="shared" si="68"/>
        <v>42254.578622685185</v>
      </c>
      <c r="U580">
        <f t="shared" si="69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</v>
      </c>
      <c r="P581" s="5" t="str">
        <f t="shared" si="64"/>
        <v>$35</v>
      </c>
      <c r="Q581" t="str">
        <f t="shared" si="65"/>
        <v>technology</v>
      </c>
      <c r="R581" t="str">
        <f t="shared" si="66"/>
        <v>web</v>
      </c>
      <c r="S581" s="10">
        <f t="shared" si="67"/>
        <v>41968.852118055554</v>
      </c>
      <c r="T581" s="10">
        <f t="shared" si="68"/>
        <v>41998.852118055554</v>
      </c>
      <c r="U581">
        <f t="shared" si="69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</v>
      </c>
      <c r="P582" s="5" t="str">
        <f t="shared" si="64"/>
        <v>$1</v>
      </c>
      <c r="Q582" t="str">
        <f t="shared" si="65"/>
        <v>technology</v>
      </c>
      <c r="R582" t="str">
        <f t="shared" si="66"/>
        <v>web</v>
      </c>
      <c r="S582" s="10">
        <f t="shared" si="67"/>
        <v>42605.908182870371</v>
      </c>
      <c r="T582" s="10">
        <f t="shared" si="68"/>
        <v>42635.908182870371</v>
      </c>
      <c r="U582">
        <f t="shared" si="69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s="5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42188.012777777782</v>
      </c>
      <c r="T583" s="10">
        <f t="shared" si="68"/>
        <v>42218.012777777782</v>
      </c>
      <c r="U583">
        <f t="shared" si="69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s="5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42055.739803240736</v>
      </c>
      <c r="T584" s="10">
        <f t="shared" si="68"/>
        <v>42078.75</v>
      </c>
      <c r="U584">
        <f t="shared" si="69"/>
        <v>23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</v>
      </c>
      <c r="P585" s="5" t="str">
        <f t="shared" si="64"/>
        <v>$1</v>
      </c>
      <c r="Q585" t="str">
        <f t="shared" si="65"/>
        <v>technology</v>
      </c>
      <c r="R585" t="str">
        <f t="shared" si="66"/>
        <v>web</v>
      </c>
      <c r="S585" s="10">
        <f t="shared" si="67"/>
        <v>42052.93850694444</v>
      </c>
      <c r="T585" s="10">
        <f t="shared" si="68"/>
        <v>42082.896840277783</v>
      </c>
      <c r="U585">
        <f t="shared" si="69"/>
        <v>30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 s="5" t="str">
        <f t="shared" si="64"/>
        <v>$5</v>
      </c>
      <c r="Q586" t="str">
        <f t="shared" si="65"/>
        <v>technology</v>
      </c>
      <c r="R586" t="str">
        <f t="shared" si="66"/>
        <v>web</v>
      </c>
      <c r="S586" s="10">
        <f t="shared" si="67"/>
        <v>42049.716620370367</v>
      </c>
      <c r="T586" s="10">
        <f t="shared" si="68"/>
        <v>42079.674953703703</v>
      </c>
      <c r="U586">
        <f t="shared" si="69"/>
        <v>30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s="5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42283.3909375</v>
      </c>
      <c r="T587" s="10">
        <f t="shared" si="68"/>
        <v>42339</v>
      </c>
      <c r="U587">
        <f t="shared" si="69"/>
        <v>56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1</v>
      </c>
      <c r="P588" s="5" t="str">
        <f t="shared" si="64"/>
        <v>$14</v>
      </c>
      <c r="Q588" t="str">
        <f t="shared" si="65"/>
        <v>technology</v>
      </c>
      <c r="R588" t="str">
        <f t="shared" si="66"/>
        <v>web</v>
      </c>
      <c r="S588" s="10">
        <f t="shared" si="67"/>
        <v>42020.854247685187</v>
      </c>
      <c r="T588" s="10">
        <f t="shared" si="68"/>
        <v>42050.854247685187</v>
      </c>
      <c r="U588">
        <f t="shared" si="69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</v>
      </c>
      <c r="P589" s="5" t="str">
        <f t="shared" si="64"/>
        <v>$389.29</v>
      </c>
      <c r="Q589" t="str">
        <f t="shared" si="65"/>
        <v>technology</v>
      </c>
      <c r="R589" t="str">
        <f t="shared" si="66"/>
        <v>web</v>
      </c>
      <c r="S589" s="10">
        <f t="shared" si="67"/>
        <v>42080.757326388892</v>
      </c>
      <c r="T589" s="10">
        <f t="shared" si="68"/>
        <v>42110.757326388892</v>
      </c>
      <c r="U589">
        <f t="shared" si="69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</v>
      </c>
      <c r="P590" s="5" t="str">
        <f t="shared" si="64"/>
        <v>$150.5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42631.769513888888</v>
      </c>
      <c r="T590" s="10">
        <f t="shared" si="68"/>
        <v>42691.811180555553</v>
      </c>
      <c r="U590">
        <f t="shared" si="69"/>
        <v>60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</v>
      </c>
      <c r="P591" s="5" t="str">
        <f t="shared" si="64"/>
        <v>$1</v>
      </c>
      <c r="Q591" t="str">
        <f t="shared" si="65"/>
        <v>technology</v>
      </c>
      <c r="R591" t="str">
        <f t="shared" si="66"/>
        <v>web</v>
      </c>
      <c r="S591" s="10">
        <f t="shared" si="67"/>
        <v>42178.614571759259</v>
      </c>
      <c r="T591" s="10">
        <f t="shared" si="68"/>
        <v>42193.614571759259</v>
      </c>
      <c r="U591">
        <f t="shared" si="69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</v>
      </c>
      <c r="P592" s="5" t="str">
        <f t="shared" si="64"/>
        <v>$24.78</v>
      </c>
      <c r="Q592" t="str">
        <f t="shared" si="65"/>
        <v>technology</v>
      </c>
      <c r="R592" t="str">
        <f t="shared" si="66"/>
        <v>web</v>
      </c>
      <c r="S592" s="10">
        <f t="shared" si="67"/>
        <v>42377.554756944446</v>
      </c>
      <c r="T592" s="10">
        <f t="shared" si="68"/>
        <v>42408.542361111111</v>
      </c>
      <c r="U592">
        <f t="shared" si="69"/>
        <v>31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</v>
      </c>
      <c r="P593" s="5" t="str">
        <f t="shared" si="64"/>
        <v>$30.5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42177.543171296296</v>
      </c>
      <c r="T593" s="10">
        <f t="shared" si="68"/>
        <v>42207.543171296296</v>
      </c>
      <c r="U593">
        <f t="shared" si="69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</v>
      </c>
      <c r="P594" s="5" t="str">
        <f t="shared" si="64"/>
        <v>$250</v>
      </c>
      <c r="Q594" t="str">
        <f t="shared" si="65"/>
        <v>technology</v>
      </c>
      <c r="R594" t="str">
        <f t="shared" si="66"/>
        <v>web</v>
      </c>
      <c r="S594" s="10">
        <f t="shared" si="67"/>
        <v>41946.232175925928</v>
      </c>
      <c r="T594" s="10">
        <f t="shared" si="68"/>
        <v>41976.232175925921</v>
      </c>
      <c r="U594">
        <f t="shared" si="69"/>
        <v>30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 s="5" t="str">
        <f t="shared" si="64"/>
        <v>$16.43</v>
      </c>
      <c r="Q595" t="str">
        <f t="shared" si="65"/>
        <v>technology</v>
      </c>
      <c r="R595" t="str">
        <f t="shared" si="66"/>
        <v>web</v>
      </c>
      <c r="S595" s="10">
        <f t="shared" si="67"/>
        <v>42070.677604166667</v>
      </c>
      <c r="T595" s="10">
        <f t="shared" si="68"/>
        <v>42100.635937500003</v>
      </c>
      <c r="U595">
        <f t="shared" si="69"/>
        <v>30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</v>
      </c>
      <c r="P596" s="5" t="str">
        <f t="shared" si="64"/>
        <v>$13</v>
      </c>
      <c r="Q596" t="str">
        <f t="shared" si="65"/>
        <v>technology</v>
      </c>
      <c r="R596" t="str">
        <f t="shared" si="66"/>
        <v>web</v>
      </c>
      <c r="S596" s="10">
        <f t="shared" si="67"/>
        <v>42446.780162037037</v>
      </c>
      <c r="T596" s="10">
        <f t="shared" si="68"/>
        <v>42476.780162037037</v>
      </c>
      <c r="U596">
        <f t="shared" si="69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</v>
      </c>
      <c r="P597" s="5" t="str">
        <f t="shared" si="64"/>
        <v>$53.25</v>
      </c>
      <c r="Q597" t="str">
        <f t="shared" si="65"/>
        <v>technology</v>
      </c>
      <c r="R597" t="str">
        <f t="shared" si="66"/>
        <v>web</v>
      </c>
      <c r="S597" s="10">
        <f t="shared" si="67"/>
        <v>42083.069884259261</v>
      </c>
      <c r="T597" s="10">
        <f t="shared" si="68"/>
        <v>42128.069884259261</v>
      </c>
      <c r="U597">
        <f t="shared" si="69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</v>
      </c>
      <c r="P598" s="5" t="str">
        <f t="shared" si="64"/>
        <v>$3</v>
      </c>
      <c r="Q598" t="str">
        <f t="shared" si="65"/>
        <v>technology</v>
      </c>
      <c r="R598" t="str">
        <f t="shared" si="66"/>
        <v>web</v>
      </c>
      <c r="S598" s="10">
        <f t="shared" si="67"/>
        <v>42646.896898148145</v>
      </c>
      <c r="T598" s="10">
        <f t="shared" si="68"/>
        <v>42676.896898148145</v>
      </c>
      <c r="U598">
        <f t="shared" si="69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</v>
      </c>
      <c r="P599" s="5" t="str">
        <f t="shared" si="64"/>
        <v>$10</v>
      </c>
      <c r="Q599" t="str">
        <f t="shared" si="65"/>
        <v>technology</v>
      </c>
      <c r="R599" t="str">
        <f t="shared" si="66"/>
        <v>web</v>
      </c>
      <c r="S599" s="10">
        <f t="shared" si="67"/>
        <v>42545.705266203702</v>
      </c>
      <c r="T599" s="10">
        <f t="shared" si="68"/>
        <v>42582.666666666672</v>
      </c>
      <c r="U599">
        <f t="shared" si="69"/>
        <v>37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 s="5" t="str">
        <f t="shared" si="64"/>
        <v>$121.43</v>
      </c>
      <c r="Q600" t="str">
        <f t="shared" si="65"/>
        <v>technology</v>
      </c>
      <c r="R600" t="str">
        <f t="shared" si="66"/>
        <v>web</v>
      </c>
      <c r="S600" s="10">
        <f t="shared" si="67"/>
        <v>41948.00209490741</v>
      </c>
      <c r="T600" s="10">
        <f t="shared" si="68"/>
        <v>41978.00209490741</v>
      </c>
      <c r="U600">
        <f t="shared" si="69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</v>
      </c>
      <c r="P601" s="5" t="str">
        <f t="shared" si="64"/>
        <v>$15.5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42047.812523148154</v>
      </c>
      <c r="T601" s="10">
        <f t="shared" si="68"/>
        <v>42071.636111111111</v>
      </c>
      <c r="U601">
        <f t="shared" si="69"/>
        <v>24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 s="5" t="str">
        <f t="shared" si="64"/>
        <v>$100</v>
      </c>
      <c r="Q602" t="str">
        <f t="shared" si="65"/>
        <v>technology</v>
      </c>
      <c r="R602" t="str">
        <f t="shared" si="66"/>
        <v>web</v>
      </c>
      <c r="S602" s="10">
        <f t="shared" si="67"/>
        <v>42073.798171296294</v>
      </c>
      <c r="T602" s="10">
        <f t="shared" si="68"/>
        <v>42133.798171296294</v>
      </c>
      <c r="U602">
        <f t="shared" si="69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</v>
      </c>
      <c r="P603" s="5" t="str">
        <f t="shared" si="64"/>
        <v>$23.33</v>
      </c>
      <c r="Q603" t="str">
        <f t="shared" si="65"/>
        <v>technology</v>
      </c>
      <c r="R603" t="str">
        <f t="shared" si="66"/>
        <v>web</v>
      </c>
      <c r="S603" s="10">
        <f t="shared" si="67"/>
        <v>41969.858090277776</v>
      </c>
      <c r="T603" s="10">
        <f t="shared" si="68"/>
        <v>41999.858090277776</v>
      </c>
      <c r="U603">
        <f t="shared" si="69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s="5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42143.79415509259</v>
      </c>
      <c r="T604" s="10">
        <f t="shared" si="68"/>
        <v>42173.79415509259</v>
      </c>
      <c r="U604">
        <f t="shared" si="69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4</v>
      </c>
      <c r="P605" s="5" t="str">
        <f t="shared" si="64"/>
        <v>$45.39</v>
      </c>
      <c r="Q605" t="str">
        <f t="shared" si="65"/>
        <v>technology</v>
      </c>
      <c r="R605" t="str">
        <f t="shared" si="66"/>
        <v>web</v>
      </c>
      <c r="S605" s="10">
        <f t="shared" si="67"/>
        <v>41835.639155092591</v>
      </c>
      <c r="T605" s="10">
        <f t="shared" si="68"/>
        <v>41865.639155092591</v>
      </c>
      <c r="U605">
        <f t="shared" si="69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s="5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41849.035370370373</v>
      </c>
      <c r="T606" s="10">
        <f t="shared" si="68"/>
        <v>41879.035370370373</v>
      </c>
      <c r="U606">
        <f t="shared" si="69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3</v>
      </c>
      <c r="P607" s="5" t="str">
        <f t="shared" si="64"/>
        <v>$16.38</v>
      </c>
      <c r="Q607" t="str">
        <f t="shared" si="65"/>
        <v>technology</v>
      </c>
      <c r="R607" t="str">
        <f t="shared" si="66"/>
        <v>web</v>
      </c>
      <c r="S607" s="10">
        <f t="shared" si="67"/>
        <v>42194.357731481483</v>
      </c>
      <c r="T607" s="10">
        <f t="shared" si="68"/>
        <v>42239.357731481483</v>
      </c>
      <c r="U607">
        <f t="shared" si="69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</v>
      </c>
      <c r="P608" s="5" t="str">
        <f t="shared" si="64"/>
        <v>$10</v>
      </c>
      <c r="Q608" t="str">
        <f t="shared" si="65"/>
        <v>technology</v>
      </c>
      <c r="R608" t="str">
        <f t="shared" si="66"/>
        <v>web</v>
      </c>
      <c r="S608" s="10">
        <f t="shared" si="67"/>
        <v>42102.650567129633</v>
      </c>
      <c r="T608" s="10">
        <f t="shared" si="68"/>
        <v>42148.625</v>
      </c>
      <c r="U608">
        <f t="shared" si="69"/>
        <v>46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s="5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42300.825648148151</v>
      </c>
      <c r="T609" s="10">
        <f t="shared" si="68"/>
        <v>42330.867314814815</v>
      </c>
      <c r="U609">
        <f t="shared" si="69"/>
        <v>30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1</v>
      </c>
      <c r="P610" s="5" t="str">
        <f t="shared" si="64"/>
        <v>$292.2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42140.921064814815</v>
      </c>
      <c r="T610" s="10">
        <f t="shared" si="68"/>
        <v>42170.921064814815</v>
      </c>
      <c r="U610">
        <f t="shared" si="69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1</v>
      </c>
      <c r="P611" s="5" t="str">
        <f t="shared" si="64"/>
        <v>$5</v>
      </c>
      <c r="Q611" t="str">
        <f t="shared" si="65"/>
        <v>technology</v>
      </c>
      <c r="R611" t="str">
        <f t="shared" si="66"/>
        <v>web</v>
      </c>
      <c r="S611" s="10">
        <f t="shared" si="67"/>
        <v>42307.034074074079</v>
      </c>
      <c r="T611" s="10">
        <f t="shared" si="68"/>
        <v>42337.075740740736</v>
      </c>
      <c r="U611">
        <f t="shared" si="69"/>
        <v>30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s="5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42086.83085648148</v>
      </c>
      <c r="T612" s="10">
        <f t="shared" si="68"/>
        <v>42116.83085648148</v>
      </c>
      <c r="U612">
        <f t="shared" si="69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s="5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42328.560613425929</v>
      </c>
      <c r="T613" s="10">
        <f t="shared" si="68"/>
        <v>42388.560613425929</v>
      </c>
      <c r="U613">
        <f t="shared" si="69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s="5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42585.031782407408</v>
      </c>
      <c r="T614" s="10">
        <f t="shared" si="68"/>
        <v>42615.031782407408</v>
      </c>
      <c r="U614">
        <f t="shared" si="69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</v>
      </c>
      <c r="P615" s="5" t="str">
        <f t="shared" si="64"/>
        <v>$105.93</v>
      </c>
      <c r="Q615" t="str">
        <f t="shared" si="65"/>
        <v>technology</v>
      </c>
      <c r="R615" t="str">
        <f t="shared" si="66"/>
        <v>web</v>
      </c>
      <c r="S615" s="10">
        <f t="shared" si="67"/>
        <v>42247.496759259258</v>
      </c>
      <c r="T615" s="10">
        <f t="shared" si="68"/>
        <v>42278.207638888889</v>
      </c>
      <c r="U615">
        <f t="shared" si="69"/>
        <v>31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s="5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42515.061805555553</v>
      </c>
      <c r="T616" s="10">
        <f t="shared" si="68"/>
        <v>42545.061805555553</v>
      </c>
      <c r="U616">
        <f t="shared" si="69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s="5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42242.122210648144</v>
      </c>
      <c r="T617" s="10">
        <f t="shared" si="68"/>
        <v>42272.122210648144</v>
      </c>
      <c r="U617">
        <f t="shared" si="69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s="5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42761.376238425924</v>
      </c>
      <c r="T618" s="10">
        <f t="shared" si="68"/>
        <v>42791.376238425924</v>
      </c>
      <c r="U618">
        <f t="shared" si="69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 s="5" t="str">
        <f t="shared" si="64"/>
        <v>$20</v>
      </c>
      <c r="Q619" t="str">
        <f t="shared" si="65"/>
        <v>technology</v>
      </c>
      <c r="R619" t="str">
        <f t="shared" si="66"/>
        <v>web</v>
      </c>
      <c r="S619" s="10">
        <f t="shared" si="67"/>
        <v>42087.343090277776</v>
      </c>
      <c r="T619" s="10">
        <f t="shared" si="68"/>
        <v>42132.343090277776</v>
      </c>
      <c r="U619">
        <f t="shared" si="69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s="5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42317.810219907406</v>
      </c>
      <c r="T620" s="10">
        <f t="shared" si="68"/>
        <v>42347.810219907406</v>
      </c>
      <c r="U620">
        <f t="shared" si="69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 s="5" t="str">
        <f t="shared" si="64"/>
        <v>$1</v>
      </c>
      <c r="Q621" t="str">
        <f t="shared" si="65"/>
        <v>technology</v>
      </c>
      <c r="R621" t="str">
        <f t="shared" si="66"/>
        <v>web</v>
      </c>
      <c r="S621" s="10">
        <f t="shared" si="67"/>
        <v>41908.650347222225</v>
      </c>
      <c r="T621" s="10">
        <f t="shared" si="68"/>
        <v>41968.692013888889</v>
      </c>
      <c r="U621">
        <f t="shared" si="69"/>
        <v>60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 s="5" t="str">
        <f t="shared" si="64"/>
        <v>$300</v>
      </c>
      <c r="Q622" t="str">
        <f t="shared" si="65"/>
        <v>technology</v>
      </c>
      <c r="R622" t="str">
        <f t="shared" si="66"/>
        <v>web</v>
      </c>
      <c r="S622" s="10">
        <f t="shared" si="67"/>
        <v>41831.716874999998</v>
      </c>
      <c r="T622" s="10">
        <f t="shared" si="68"/>
        <v>41876.716874999998</v>
      </c>
      <c r="U622">
        <f t="shared" si="69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</v>
      </c>
      <c r="P623" s="5" t="str">
        <f t="shared" si="64"/>
        <v>$87</v>
      </c>
      <c r="Q623" t="str">
        <f t="shared" si="65"/>
        <v>technology</v>
      </c>
      <c r="R623" t="str">
        <f t="shared" si="66"/>
        <v>web</v>
      </c>
      <c r="S623" s="10">
        <f t="shared" si="67"/>
        <v>42528.987696759257</v>
      </c>
      <c r="T623" s="10">
        <f t="shared" si="68"/>
        <v>42558.987696759257</v>
      </c>
      <c r="U623">
        <f t="shared" si="69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6</v>
      </c>
      <c r="P624" s="5" t="str">
        <f t="shared" si="64"/>
        <v>$37.89</v>
      </c>
      <c r="Q624" t="str">
        <f t="shared" si="65"/>
        <v>technology</v>
      </c>
      <c r="R624" t="str">
        <f t="shared" si="66"/>
        <v>web</v>
      </c>
      <c r="S624" s="10">
        <f t="shared" si="67"/>
        <v>42532.774745370371</v>
      </c>
      <c r="T624" s="10">
        <f t="shared" si="68"/>
        <v>42552.774745370371</v>
      </c>
      <c r="U624">
        <f t="shared" si="69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s="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42122.009224537032</v>
      </c>
      <c r="T625" s="10">
        <f t="shared" si="68"/>
        <v>42152.009224537032</v>
      </c>
      <c r="U625">
        <f t="shared" si="69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s="5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42108.988900462966</v>
      </c>
      <c r="T626" s="10">
        <f t="shared" si="68"/>
        <v>42138.988900462966</v>
      </c>
      <c r="U626">
        <f t="shared" si="69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s="5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42790.895567129628</v>
      </c>
      <c r="T627" s="10">
        <f t="shared" si="68"/>
        <v>42820.853900462964</v>
      </c>
      <c r="U627">
        <f t="shared" si="69"/>
        <v>30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</v>
      </c>
      <c r="P628" s="5" t="str">
        <f t="shared" si="64"/>
        <v>$111.41</v>
      </c>
      <c r="Q628" t="str">
        <f t="shared" si="65"/>
        <v>technology</v>
      </c>
      <c r="R628" t="str">
        <f t="shared" si="66"/>
        <v>web</v>
      </c>
      <c r="S628" s="10">
        <f t="shared" si="67"/>
        <v>42198.559479166666</v>
      </c>
      <c r="T628" s="10">
        <f t="shared" si="68"/>
        <v>42231.556944444441</v>
      </c>
      <c r="U628">
        <f t="shared" si="69"/>
        <v>33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</v>
      </c>
      <c r="P629" s="5" t="str">
        <f t="shared" si="64"/>
        <v>$90</v>
      </c>
      <c r="Q629" t="str">
        <f t="shared" si="65"/>
        <v>technology</v>
      </c>
      <c r="R629" t="str">
        <f t="shared" si="66"/>
        <v>web</v>
      </c>
      <c r="S629" s="10">
        <f t="shared" si="67"/>
        <v>42384.306840277779</v>
      </c>
      <c r="T629" s="10">
        <f t="shared" si="68"/>
        <v>42443.958333333328</v>
      </c>
      <c r="U629">
        <f t="shared" si="69"/>
        <v>60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s="5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41803.692789351851</v>
      </c>
      <c r="T630" s="10">
        <f t="shared" si="68"/>
        <v>41833.692789351851</v>
      </c>
      <c r="U630">
        <f t="shared" si="69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</v>
      </c>
      <c r="P631" s="5" t="str">
        <f t="shared" si="64"/>
        <v>$116.67</v>
      </c>
      <c r="Q631" t="str">
        <f t="shared" si="65"/>
        <v>technology</v>
      </c>
      <c r="R631" t="str">
        <f t="shared" si="66"/>
        <v>web</v>
      </c>
      <c r="S631" s="10">
        <f t="shared" si="67"/>
        <v>42474.637824074074</v>
      </c>
      <c r="T631" s="10">
        <f t="shared" si="68"/>
        <v>42504.637824074074</v>
      </c>
      <c r="U631">
        <f t="shared" si="69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</v>
      </c>
      <c r="P632" s="5" t="str">
        <f t="shared" si="64"/>
        <v>$10</v>
      </c>
      <c r="Q632" t="str">
        <f t="shared" si="65"/>
        <v>technology</v>
      </c>
      <c r="R632" t="str">
        <f t="shared" si="66"/>
        <v>web</v>
      </c>
      <c r="S632" s="10">
        <f t="shared" si="67"/>
        <v>42223.619456018518</v>
      </c>
      <c r="T632" s="10">
        <f t="shared" si="68"/>
        <v>42253.215277777781</v>
      </c>
      <c r="U632">
        <f t="shared" si="69"/>
        <v>30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</v>
      </c>
      <c r="P633" s="5" t="str">
        <f t="shared" si="64"/>
        <v>$76.67</v>
      </c>
      <c r="Q633" t="str">
        <f t="shared" si="65"/>
        <v>technology</v>
      </c>
      <c r="R633" t="str">
        <f t="shared" si="66"/>
        <v>web</v>
      </c>
      <c r="S633" s="10">
        <f t="shared" si="67"/>
        <v>42489.772326388891</v>
      </c>
      <c r="T633" s="10">
        <f t="shared" si="68"/>
        <v>42518.772326388891</v>
      </c>
      <c r="U633">
        <f t="shared" si="69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s="5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42303.659317129626</v>
      </c>
      <c r="T634" s="10">
        <f t="shared" si="68"/>
        <v>42333.700983796298</v>
      </c>
      <c r="U634">
        <f t="shared" si="69"/>
        <v>30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</v>
      </c>
      <c r="P635" s="5" t="str">
        <f t="shared" si="64"/>
        <v>$49.8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42507.299328703702</v>
      </c>
      <c r="T635" s="10">
        <f t="shared" si="68"/>
        <v>42538.958333333328</v>
      </c>
      <c r="U635">
        <f t="shared" si="69"/>
        <v>32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</v>
      </c>
      <c r="P636" s="5" t="str">
        <f t="shared" si="64"/>
        <v>$1</v>
      </c>
      <c r="Q636" t="str">
        <f t="shared" si="65"/>
        <v>technology</v>
      </c>
      <c r="R636" t="str">
        <f t="shared" si="66"/>
        <v>web</v>
      </c>
      <c r="S636" s="10">
        <f t="shared" si="67"/>
        <v>42031.928576388891</v>
      </c>
      <c r="T636" s="10">
        <f t="shared" si="68"/>
        <v>42061.928576388891</v>
      </c>
      <c r="U636">
        <f t="shared" si="69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</v>
      </c>
      <c r="P637" s="5" t="str">
        <f t="shared" si="64"/>
        <v>$2</v>
      </c>
      <c r="Q637" t="str">
        <f t="shared" si="65"/>
        <v>technology</v>
      </c>
      <c r="R637" t="str">
        <f t="shared" si="66"/>
        <v>web</v>
      </c>
      <c r="S637" s="10">
        <f t="shared" si="67"/>
        <v>42076.092152777783</v>
      </c>
      <c r="T637" s="10">
        <f t="shared" si="68"/>
        <v>42106.092152777783</v>
      </c>
      <c r="U637">
        <f t="shared" si="69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</v>
      </c>
      <c r="P638" s="5" t="str">
        <f t="shared" si="64"/>
        <v>$4</v>
      </c>
      <c r="Q638" t="str">
        <f t="shared" si="65"/>
        <v>technology</v>
      </c>
      <c r="R638" t="str">
        <f t="shared" si="66"/>
        <v>web</v>
      </c>
      <c r="S638" s="10">
        <f t="shared" si="67"/>
        <v>42131.455439814818</v>
      </c>
      <c r="T638" s="10">
        <f t="shared" si="68"/>
        <v>42161.44930555555</v>
      </c>
      <c r="U638">
        <f t="shared" si="69"/>
        <v>30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s="5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42762.962013888886</v>
      </c>
      <c r="T639" s="10">
        <f t="shared" si="68"/>
        <v>42791.961111111115</v>
      </c>
      <c r="U639">
        <f t="shared" si="69"/>
        <v>29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</v>
      </c>
      <c r="P640" s="5" t="str">
        <f t="shared" si="64"/>
        <v>$3</v>
      </c>
      <c r="Q640" t="str">
        <f t="shared" si="65"/>
        <v>technology</v>
      </c>
      <c r="R640" t="str">
        <f t="shared" si="66"/>
        <v>web</v>
      </c>
      <c r="S640" s="10">
        <f t="shared" si="67"/>
        <v>42759.593310185184</v>
      </c>
      <c r="T640" s="10">
        <f t="shared" si="68"/>
        <v>42819.55164351852</v>
      </c>
      <c r="U640">
        <f t="shared" si="69"/>
        <v>60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 s="5" t="str">
        <f t="shared" si="64"/>
        <v>$1</v>
      </c>
      <c r="Q641" t="str">
        <f t="shared" si="65"/>
        <v>technology</v>
      </c>
      <c r="R641" t="str">
        <f t="shared" si="66"/>
        <v>web</v>
      </c>
      <c r="S641" s="10">
        <f t="shared" si="67"/>
        <v>41865.583275462966</v>
      </c>
      <c r="T641" s="10">
        <f t="shared" si="68"/>
        <v>41925.583275462966</v>
      </c>
      <c r="U641">
        <f t="shared" si="69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</v>
      </c>
      <c r="P642" s="5" t="str">
        <f t="shared" si="64"/>
        <v>$50.5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42683.420312499999</v>
      </c>
      <c r="T642" s="10">
        <f t="shared" si="68"/>
        <v>42698.958333333328</v>
      </c>
      <c r="U642">
        <f t="shared" si="69"/>
        <v>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ROUND(E643/D643*100,0)</f>
        <v>119</v>
      </c>
      <c r="P643" s="5" t="str">
        <f t="shared" ref="P643:P706" si="71">"$"&amp;ROUND(E643/L643,2)</f>
        <v>$151.32</v>
      </c>
      <c r="Q643" t="str">
        <f t="shared" ref="Q643:Q706" si="72">LEFT(N643,SEARCH("/",N643)-1)</f>
        <v>technology</v>
      </c>
      <c r="R643" t="str">
        <f t="shared" ref="R643:R706" si="73">RIGHT(N643,LEN(N643)-SEARCH("/",N643))</f>
        <v>wearables</v>
      </c>
      <c r="S643" s="10">
        <f t="shared" ref="S643:S706" si="74">(J643/86400)+DATE(1970, 1, 1)</f>
        <v>42199.57</v>
      </c>
      <c r="T643" s="10">
        <f t="shared" ref="T643:T706" si="75">(I643/86400)+DATE(1970, 1, 1)</f>
        <v>42229.57</v>
      </c>
      <c r="U643">
        <f t="shared" ref="U643:U706" si="76">ROUND(T643-S643,0)</f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</v>
      </c>
      <c r="P644" s="5" t="str">
        <f t="shared" si="71"/>
        <v>$134.36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42199.651319444441</v>
      </c>
      <c r="T644" s="10">
        <f t="shared" si="75"/>
        <v>42235.651319444441</v>
      </c>
      <c r="U644">
        <f t="shared" si="76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106</v>
      </c>
      <c r="P645" s="5" t="str">
        <f t="shared" si="71"/>
        <v>$174.03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42100.642071759255</v>
      </c>
      <c r="T645" s="10">
        <f t="shared" si="75"/>
        <v>42155.642071759255</v>
      </c>
      <c r="U645">
        <f t="shared" si="76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</v>
      </c>
      <c r="P646" s="5" t="str">
        <f t="shared" si="71"/>
        <v>$73.49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41898.665960648148</v>
      </c>
      <c r="T646" s="10">
        <f t="shared" si="75"/>
        <v>41941.041666666664</v>
      </c>
      <c r="U646">
        <f t="shared" si="76"/>
        <v>42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279</v>
      </c>
      <c r="P647" s="5" t="str">
        <f t="shared" si="71"/>
        <v>$23.52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42564.026319444441</v>
      </c>
      <c r="T647" s="10">
        <f t="shared" si="75"/>
        <v>42594.026319444441</v>
      </c>
      <c r="U647">
        <f t="shared" si="76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132</v>
      </c>
      <c r="P648" s="5" t="str">
        <f t="shared" si="71"/>
        <v>$39.07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41832.852627314816</v>
      </c>
      <c r="T648" s="10">
        <f t="shared" si="75"/>
        <v>41862.852627314816</v>
      </c>
      <c r="U648">
        <f t="shared" si="76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</v>
      </c>
      <c r="P649" s="5" t="str">
        <f t="shared" si="71"/>
        <v>$125.94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42416.767928240741</v>
      </c>
      <c r="T649" s="10">
        <f t="shared" si="75"/>
        <v>42446.726261574076</v>
      </c>
      <c r="U649">
        <f t="shared" si="76"/>
        <v>30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127</v>
      </c>
      <c r="P650" s="5" t="str">
        <f t="shared" si="71"/>
        <v>$1644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41891.693379629629</v>
      </c>
      <c r="T650" s="10">
        <f t="shared" si="75"/>
        <v>41926.693379629629</v>
      </c>
      <c r="U650">
        <f t="shared" si="76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140</v>
      </c>
      <c r="P651" s="5" t="str">
        <f t="shared" si="71"/>
        <v>$42.67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41877.912187499998</v>
      </c>
      <c r="T651" s="10">
        <f t="shared" si="75"/>
        <v>41898.912187499998</v>
      </c>
      <c r="U651">
        <f t="shared" si="76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</v>
      </c>
      <c r="P652" s="5" t="str">
        <f t="shared" si="71"/>
        <v>$35.13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41932.036851851852</v>
      </c>
      <c r="T652" s="10">
        <f t="shared" si="75"/>
        <v>41992.078518518523</v>
      </c>
      <c r="U652">
        <f t="shared" si="76"/>
        <v>60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101</v>
      </c>
      <c r="P653" s="5" t="str">
        <f t="shared" si="71"/>
        <v>$239.35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41956.017488425925</v>
      </c>
      <c r="T653" s="10">
        <f t="shared" si="75"/>
        <v>41986.017488425925</v>
      </c>
      <c r="U653">
        <f t="shared" si="76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</v>
      </c>
      <c r="P654" s="5" t="str">
        <f t="shared" si="71"/>
        <v>$107.64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42675.690393518518</v>
      </c>
      <c r="T654" s="10">
        <f t="shared" si="75"/>
        <v>42705.732060185182</v>
      </c>
      <c r="U654">
        <f t="shared" si="76"/>
        <v>30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</v>
      </c>
      <c r="P655" s="5" t="str">
        <f t="shared" si="71"/>
        <v>$95.83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42199.618518518517</v>
      </c>
      <c r="T655" s="10">
        <f t="shared" si="75"/>
        <v>42236.618518518517</v>
      </c>
      <c r="U655">
        <f t="shared" si="76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</v>
      </c>
      <c r="P656" s="5" t="str">
        <f t="shared" si="71"/>
        <v>$31.66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42163.957326388889</v>
      </c>
      <c r="T656" s="10">
        <f t="shared" si="75"/>
        <v>42193.957326388889</v>
      </c>
      <c r="U656">
        <f t="shared" si="76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147</v>
      </c>
      <c r="P657" s="5" t="str">
        <f t="shared" si="71"/>
        <v>$42.89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42045.957314814819</v>
      </c>
      <c r="T657" s="10">
        <f t="shared" si="75"/>
        <v>42075.915648148148</v>
      </c>
      <c r="U657">
        <f t="shared" si="76"/>
        <v>30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214</v>
      </c>
      <c r="P658" s="5" t="str">
        <f t="shared" si="71"/>
        <v>$122.74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42417.804618055554</v>
      </c>
      <c r="T658" s="10">
        <f t="shared" si="75"/>
        <v>42477.76295138889</v>
      </c>
      <c r="U658">
        <f t="shared" si="76"/>
        <v>60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126</v>
      </c>
      <c r="P659" s="5" t="str">
        <f t="shared" si="71"/>
        <v>$190.45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42331.84574074074</v>
      </c>
      <c r="T659" s="10">
        <f t="shared" si="75"/>
        <v>42361.84574074074</v>
      </c>
      <c r="U659">
        <f t="shared" si="76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</v>
      </c>
      <c r="P660" s="5" t="str">
        <f t="shared" si="71"/>
        <v>$109.34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42179.160752314812</v>
      </c>
      <c r="T660" s="10">
        <f t="shared" si="75"/>
        <v>42211.75</v>
      </c>
      <c r="U660">
        <f t="shared" si="76"/>
        <v>33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101</v>
      </c>
      <c r="P661" s="5" t="str">
        <f t="shared" si="71"/>
        <v>$143.67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42209.593692129631</v>
      </c>
      <c r="T661" s="10">
        <f t="shared" si="75"/>
        <v>42239.593692129631</v>
      </c>
      <c r="U661">
        <f t="shared" si="76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</v>
      </c>
      <c r="P662" s="5" t="str">
        <f t="shared" si="71"/>
        <v>$84.94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41922.741655092592</v>
      </c>
      <c r="T662" s="10">
        <f t="shared" si="75"/>
        <v>41952.783321759256</v>
      </c>
      <c r="U662">
        <f t="shared" si="76"/>
        <v>30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1</v>
      </c>
      <c r="P663" s="5" t="str">
        <f t="shared" si="71"/>
        <v>$10.56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42636.645358796297</v>
      </c>
      <c r="T663" s="10">
        <f t="shared" si="75"/>
        <v>42666.645358796297</v>
      </c>
      <c r="U663">
        <f t="shared" si="76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</v>
      </c>
      <c r="P664" s="5" t="str">
        <f t="shared" si="71"/>
        <v>$39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41990.438043981485</v>
      </c>
      <c r="T664" s="10">
        <f t="shared" si="75"/>
        <v>42020.438043981485</v>
      </c>
      <c r="U664">
        <f t="shared" si="76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</v>
      </c>
      <c r="P665" s="5" t="str">
        <f t="shared" si="71"/>
        <v>$100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42173.843240740738</v>
      </c>
      <c r="T665" s="10">
        <f t="shared" si="75"/>
        <v>42203.843240740738</v>
      </c>
      <c r="U665">
        <f t="shared" si="76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8</v>
      </c>
      <c r="P666" s="5" t="str">
        <f t="shared" si="71"/>
        <v>$31.17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42077.666377314818</v>
      </c>
      <c r="T666" s="10">
        <f t="shared" si="75"/>
        <v>42107.666377314818</v>
      </c>
      <c r="U666">
        <f t="shared" si="76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19</v>
      </c>
      <c r="P667" s="5" t="str">
        <f t="shared" si="71"/>
        <v>$155.33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42688.711354166662</v>
      </c>
      <c r="T667" s="10">
        <f t="shared" si="75"/>
        <v>42748.711354166662</v>
      </c>
      <c r="U667">
        <f t="shared" si="76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 s="5" t="str">
        <f t="shared" si="71"/>
        <v>$2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41838.832152777773</v>
      </c>
      <c r="T668" s="10">
        <f t="shared" si="75"/>
        <v>41868.832152777773</v>
      </c>
      <c r="U668">
        <f t="shared" si="76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</v>
      </c>
      <c r="P669" s="5" t="str">
        <f t="shared" si="71"/>
        <v>$178.93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42632.373414351852</v>
      </c>
      <c r="T669" s="10">
        <f t="shared" si="75"/>
        <v>42672.373414351852</v>
      </c>
      <c r="U669">
        <f t="shared" si="76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5</v>
      </c>
      <c r="P670" s="5" t="str">
        <f t="shared" si="71"/>
        <v>$27.36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42090.831273148149</v>
      </c>
      <c r="T670" s="10">
        <f t="shared" si="75"/>
        <v>42135.831273148149</v>
      </c>
      <c r="U670">
        <f t="shared" si="76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22</v>
      </c>
      <c r="P671" s="5" t="str">
        <f t="shared" si="71"/>
        <v>$1536.25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42527.625671296293</v>
      </c>
      <c r="T671" s="10">
        <f t="shared" si="75"/>
        <v>42557.625671296293</v>
      </c>
      <c r="U671">
        <f t="shared" si="76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</v>
      </c>
      <c r="P672" s="5" t="str">
        <f t="shared" si="71"/>
        <v>$85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42506.709722222222</v>
      </c>
      <c r="T672" s="10">
        <f t="shared" si="75"/>
        <v>42540.340277777781</v>
      </c>
      <c r="U672">
        <f t="shared" si="76"/>
        <v>34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</v>
      </c>
      <c r="P673" s="5" t="str">
        <f t="shared" si="71"/>
        <v>$788.53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41984.692731481482</v>
      </c>
      <c r="T673" s="10">
        <f t="shared" si="75"/>
        <v>42018.166666666672</v>
      </c>
      <c r="U673">
        <f t="shared" si="76"/>
        <v>33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22</v>
      </c>
      <c r="P674" s="5" t="str">
        <f t="shared" si="71"/>
        <v>$50.3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41974.219490740739</v>
      </c>
      <c r="T674" s="10">
        <f t="shared" si="75"/>
        <v>42005.207638888889</v>
      </c>
      <c r="U674">
        <f t="shared" si="76"/>
        <v>31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</v>
      </c>
      <c r="P675" s="5" t="str">
        <f t="shared" si="71"/>
        <v>$68.33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41838.840474537035</v>
      </c>
      <c r="T675" s="10">
        <f t="shared" si="75"/>
        <v>41883.840474537035</v>
      </c>
      <c r="U675">
        <f t="shared" si="76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</v>
      </c>
      <c r="P676" s="5" t="str">
        <f t="shared" si="71"/>
        <v>$7.5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41803.116053240738</v>
      </c>
      <c r="T676" s="10">
        <f t="shared" si="75"/>
        <v>41863.116053240738</v>
      </c>
      <c r="U676">
        <f t="shared" si="76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15</v>
      </c>
      <c r="P677" s="5" t="str">
        <f t="shared" si="71"/>
        <v>$34.27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41975.930601851855</v>
      </c>
      <c r="T677" s="10">
        <f t="shared" si="75"/>
        <v>42005.290972222225</v>
      </c>
      <c r="U677">
        <f t="shared" si="76"/>
        <v>29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</v>
      </c>
      <c r="P678" s="5" t="str">
        <f t="shared" si="71"/>
        <v>$61.29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42012.76829861111</v>
      </c>
      <c r="T678" s="10">
        <f t="shared" si="75"/>
        <v>42042.76829861111</v>
      </c>
      <c r="U678">
        <f t="shared" si="76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26</v>
      </c>
      <c r="P679" s="5" t="str">
        <f t="shared" si="71"/>
        <v>$133.25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42504.403877314813</v>
      </c>
      <c r="T679" s="10">
        <f t="shared" si="75"/>
        <v>42549.403877314813</v>
      </c>
      <c r="U679">
        <f t="shared" si="76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4</v>
      </c>
      <c r="P680" s="5" t="str">
        <f t="shared" si="71"/>
        <v>$65.18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42481.376597222217</v>
      </c>
      <c r="T680" s="10">
        <f t="shared" si="75"/>
        <v>42511.376597222217</v>
      </c>
      <c r="U680">
        <f t="shared" si="76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</v>
      </c>
      <c r="P681" s="5" t="str">
        <f t="shared" si="71"/>
        <v>$93.9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42556.695706018523</v>
      </c>
      <c r="T681" s="10">
        <f t="shared" si="75"/>
        <v>42616.695706018523</v>
      </c>
      <c r="U681">
        <f t="shared" si="76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26</v>
      </c>
      <c r="P682" s="5" t="str">
        <f t="shared" si="71"/>
        <v>$150.65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41864.501516203702</v>
      </c>
      <c r="T682" s="10">
        <f t="shared" si="75"/>
        <v>41899.501516203702</v>
      </c>
      <c r="U682">
        <f t="shared" si="76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</v>
      </c>
      <c r="P683" s="5" t="str">
        <f t="shared" si="71"/>
        <v>$1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42639.805601851855</v>
      </c>
      <c r="T683" s="10">
        <f t="shared" si="75"/>
        <v>42669.805601851855</v>
      </c>
      <c r="U683">
        <f t="shared" si="76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</v>
      </c>
      <c r="P684" s="5" t="str">
        <f t="shared" si="71"/>
        <v>$13.25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42778.765300925923</v>
      </c>
      <c r="T684" s="10">
        <f t="shared" si="75"/>
        <v>42808.723634259259</v>
      </c>
      <c r="U684">
        <f t="shared" si="76"/>
        <v>30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1</v>
      </c>
      <c r="P685" s="5" t="str">
        <f t="shared" si="71"/>
        <v>$99.33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42634.900046296301</v>
      </c>
      <c r="T685" s="10">
        <f t="shared" si="75"/>
        <v>42674.900046296301</v>
      </c>
      <c r="U685">
        <f t="shared" si="76"/>
        <v>40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</v>
      </c>
      <c r="P686" s="5" t="str">
        <f t="shared" si="71"/>
        <v>$177.39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41809.473275462966</v>
      </c>
      <c r="T686" s="10">
        <f t="shared" si="75"/>
        <v>41845.125</v>
      </c>
      <c r="U686">
        <f t="shared" si="76"/>
        <v>36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28</v>
      </c>
      <c r="P687" s="5" t="str">
        <f t="shared" si="71"/>
        <v>$55.3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41971.866574074069</v>
      </c>
      <c r="T687" s="10">
        <f t="shared" si="75"/>
        <v>42016.866574074069</v>
      </c>
      <c r="U687">
        <f t="shared" si="76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s="5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42189.673263888893</v>
      </c>
      <c r="T688" s="10">
        <f t="shared" si="75"/>
        <v>42219.673263888893</v>
      </c>
      <c r="U688">
        <f t="shared" si="76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4</v>
      </c>
      <c r="P689" s="5" t="str">
        <f t="shared" si="71"/>
        <v>$591.67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42711.750613425931</v>
      </c>
      <c r="T689" s="10">
        <f t="shared" si="75"/>
        <v>42771.750613425931</v>
      </c>
      <c r="U689">
        <f t="shared" si="76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73</v>
      </c>
      <c r="P690" s="5" t="str">
        <f t="shared" si="71"/>
        <v>$405.5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42262.104780092588</v>
      </c>
      <c r="T690" s="10">
        <f t="shared" si="75"/>
        <v>42292.104780092588</v>
      </c>
      <c r="U690">
        <f t="shared" si="76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58</v>
      </c>
      <c r="P691" s="5" t="str">
        <f t="shared" si="71"/>
        <v>$343.15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42675.66778935185</v>
      </c>
      <c r="T691" s="10">
        <f t="shared" si="75"/>
        <v>42712.207638888889</v>
      </c>
      <c r="U691">
        <f t="shared" si="76"/>
        <v>37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</v>
      </c>
      <c r="P692" s="5" t="str">
        <f t="shared" si="71"/>
        <v>$72.59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42579.634733796294</v>
      </c>
      <c r="T692" s="10">
        <f t="shared" si="75"/>
        <v>42622.25</v>
      </c>
      <c r="U692">
        <f t="shared" si="76"/>
        <v>43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1</v>
      </c>
      <c r="P693" s="5" t="str">
        <f t="shared" si="71"/>
        <v>$26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42158.028310185182</v>
      </c>
      <c r="T693" s="10">
        <f t="shared" si="75"/>
        <v>42186.028310185182</v>
      </c>
      <c r="U693">
        <f t="shared" si="76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7</v>
      </c>
      <c r="P694" s="5" t="str">
        <f t="shared" si="71"/>
        <v>$6.5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42696.37572916667</v>
      </c>
      <c r="T694" s="10">
        <f t="shared" si="75"/>
        <v>42726.37572916667</v>
      </c>
      <c r="U694">
        <f t="shared" si="76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</v>
      </c>
      <c r="P695" s="5" t="str">
        <f t="shared" si="71"/>
        <v>$119.39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42094.808182870373</v>
      </c>
      <c r="T695" s="10">
        <f t="shared" si="75"/>
        <v>42124.808182870373</v>
      </c>
      <c r="U695">
        <f t="shared" si="76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</v>
      </c>
      <c r="P696" s="5" t="str">
        <f t="shared" si="71"/>
        <v>$84.29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42737.663877314815</v>
      </c>
      <c r="T696" s="10">
        <f t="shared" si="75"/>
        <v>42767.663877314815</v>
      </c>
      <c r="U696">
        <f t="shared" si="76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</v>
      </c>
      <c r="P697" s="5" t="str">
        <f t="shared" si="71"/>
        <v>$90.86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41913.521064814813</v>
      </c>
      <c r="T697" s="10">
        <f t="shared" si="75"/>
        <v>41943.521064814813</v>
      </c>
      <c r="U697">
        <f t="shared" si="76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 s="5" t="str">
        <f t="shared" si="71"/>
        <v>$1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41815.927106481482</v>
      </c>
      <c r="T698" s="10">
        <f t="shared" si="75"/>
        <v>41845.927106481482</v>
      </c>
      <c r="U698">
        <f t="shared" si="76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</v>
      </c>
      <c r="P699" s="5" t="str">
        <f t="shared" si="71"/>
        <v>$20.34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42388.523020833338</v>
      </c>
      <c r="T699" s="10">
        <f t="shared" si="75"/>
        <v>42403.523020833338</v>
      </c>
      <c r="U699">
        <f t="shared" si="76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</v>
      </c>
      <c r="P700" s="5" t="str">
        <f t="shared" si="71"/>
        <v>$530.69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41866.931076388893</v>
      </c>
      <c r="T700" s="10">
        <f t="shared" si="75"/>
        <v>41900.083333333336</v>
      </c>
      <c r="U700">
        <f t="shared" si="76"/>
        <v>33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</v>
      </c>
      <c r="P701" s="5" t="str">
        <f t="shared" si="71"/>
        <v>$120.39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41563.485509259262</v>
      </c>
      <c r="T701" s="10">
        <f t="shared" si="75"/>
        <v>41600.666666666664</v>
      </c>
      <c r="U701">
        <f t="shared" si="76"/>
        <v>37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3</v>
      </c>
      <c r="P702" s="5" t="str">
        <f t="shared" si="71"/>
        <v>$13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42715.688437500001</v>
      </c>
      <c r="T702" s="10">
        <f t="shared" si="75"/>
        <v>42745.688437500001</v>
      </c>
      <c r="U702">
        <f t="shared" si="76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27</v>
      </c>
      <c r="P703" s="5" t="str">
        <f t="shared" si="71"/>
        <v>$291.33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41813.662962962961</v>
      </c>
      <c r="T703" s="10">
        <f t="shared" si="75"/>
        <v>41843.662962962961</v>
      </c>
      <c r="U703">
        <f t="shared" si="76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31</v>
      </c>
      <c r="P704" s="5" t="str">
        <f t="shared" si="71"/>
        <v>$124.92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42668.726701388892</v>
      </c>
      <c r="T704" s="10">
        <f t="shared" si="75"/>
        <v>42698.768368055556</v>
      </c>
      <c r="U704">
        <f t="shared" si="76"/>
        <v>30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6</v>
      </c>
      <c r="P705" s="5" t="str">
        <f t="shared" si="71"/>
        <v>$119.57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42711.950798611113</v>
      </c>
      <c r="T705" s="10">
        <f t="shared" si="75"/>
        <v>42766.98055555555</v>
      </c>
      <c r="U705">
        <f t="shared" si="76"/>
        <v>55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1</v>
      </c>
      <c r="P706" s="5" t="str">
        <f t="shared" si="71"/>
        <v>$120.25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42726.192916666667</v>
      </c>
      <c r="T706" s="10">
        <f t="shared" si="75"/>
        <v>42786.192916666667</v>
      </c>
      <c r="U706">
        <f t="shared" si="76"/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ROUND(E707/D707*100,0)</f>
        <v>1</v>
      </c>
      <c r="P707" s="5" t="str">
        <f t="shared" ref="P707:P770" si="78">"$"&amp;ROUND(E707/L707,2)</f>
        <v>$195.4</v>
      </c>
      <c r="Q707" t="str">
        <f t="shared" ref="Q707:Q770" si="79">LEFT(N707,SEARCH("/",N707)-1)</f>
        <v>technology</v>
      </c>
      <c r="R707" t="str">
        <f t="shared" ref="R707:R770" si="80">RIGHT(N707,LEN(N707)-SEARCH("/",N707))</f>
        <v>wearables</v>
      </c>
      <c r="S707" s="10">
        <f t="shared" ref="S707:S770" si="81">(J707/86400)+DATE(1970, 1, 1)</f>
        <v>42726.491643518515</v>
      </c>
      <c r="T707" s="10">
        <f t="shared" ref="T707:T770" si="82">(I707/86400)+DATE(1970, 1, 1)</f>
        <v>42756.491643518515</v>
      </c>
      <c r="U707">
        <f t="shared" ref="U707:U770" si="83">ROUND(T707-S707,0)</f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s="5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42676.995173611111</v>
      </c>
      <c r="T708" s="10">
        <f t="shared" si="82"/>
        <v>42718.777083333334</v>
      </c>
      <c r="U708">
        <f t="shared" si="83"/>
        <v>42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79</v>
      </c>
      <c r="P709" s="5" t="str">
        <f t="shared" si="78"/>
        <v>$117.7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42696.663506944446</v>
      </c>
      <c r="T709" s="10">
        <f t="shared" si="82"/>
        <v>42736.663506944446</v>
      </c>
      <c r="U709">
        <f t="shared" si="83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</v>
      </c>
      <c r="P710" s="5" t="str">
        <f t="shared" si="78"/>
        <v>$23.95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41835.581018518518</v>
      </c>
      <c r="T710" s="10">
        <f t="shared" si="82"/>
        <v>41895.581018518518</v>
      </c>
      <c r="U710">
        <f t="shared" si="83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</v>
      </c>
      <c r="P711" s="5" t="str">
        <f t="shared" si="78"/>
        <v>$30.5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41948.041192129633</v>
      </c>
      <c r="T711" s="10">
        <f t="shared" si="82"/>
        <v>41978.041192129633</v>
      </c>
      <c r="U711">
        <f t="shared" si="83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s="5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41837.984976851854</v>
      </c>
      <c r="T712" s="10">
        <f t="shared" si="82"/>
        <v>41871.030555555553</v>
      </c>
      <c r="U712">
        <f t="shared" si="83"/>
        <v>33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34</v>
      </c>
      <c r="P713" s="5" t="str">
        <f t="shared" si="78"/>
        <v>$99.97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42678.459120370375</v>
      </c>
      <c r="T713" s="10">
        <f t="shared" si="82"/>
        <v>42718.500787037032</v>
      </c>
      <c r="U713">
        <f t="shared" si="83"/>
        <v>40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</v>
      </c>
      <c r="P714" s="5" t="str">
        <f t="shared" si="78"/>
        <v>$26.25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42384.680925925924</v>
      </c>
      <c r="T714" s="10">
        <f t="shared" si="82"/>
        <v>42414.680925925924</v>
      </c>
      <c r="U714">
        <f t="shared" si="83"/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1</v>
      </c>
      <c r="P715" s="5" t="str">
        <f t="shared" si="78"/>
        <v>$199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42496.529305555552</v>
      </c>
      <c r="T715" s="10">
        <f t="shared" si="82"/>
        <v>42526.529305555552</v>
      </c>
      <c r="U715">
        <f t="shared" si="83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15</v>
      </c>
      <c r="P716" s="5" t="str">
        <f t="shared" si="78"/>
        <v>$80.32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42734.787986111114</v>
      </c>
      <c r="T716" s="10">
        <f t="shared" si="82"/>
        <v>42794.787986111114</v>
      </c>
      <c r="U716">
        <f t="shared" si="83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</v>
      </c>
      <c r="P717" s="5" t="str">
        <f t="shared" si="78"/>
        <v>$115.75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42273.090740740736</v>
      </c>
      <c r="T717" s="10">
        <f t="shared" si="82"/>
        <v>42313.132407407407</v>
      </c>
      <c r="U717">
        <f t="shared" si="83"/>
        <v>40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</v>
      </c>
      <c r="P718" s="5" t="str">
        <f t="shared" si="78"/>
        <v>$44.69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41940.658645833333</v>
      </c>
      <c r="T718" s="10">
        <f t="shared" si="82"/>
        <v>41974</v>
      </c>
      <c r="U718">
        <f t="shared" si="83"/>
        <v>33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</v>
      </c>
      <c r="P719" s="5" t="str">
        <f t="shared" si="78"/>
        <v>$76.25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41857.854189814811</v>
      </c>
      <c r="T719" s="10">
        <f t="shared" si="82"/>
        <v>41887.854189814811</v>
      </c>
      <c r="U719">
        <f t="shared" si="83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1</v>
      </c>
      <c r="P720" s="5" t="str">
        <f t="shared" si="78"/>
        <v>$22.5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42752.845451388886</v>
      </c>
      <c r="T720" s="10">
        <f t="shared" si="82"/>
        <v>42784.249305555553</v>
      </c>
      <c r="U720">
        <f t="shared" si="83"/>
        <v>31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</v>
      </c>
      <c r="P721" s="5" t="str">
        <f t="shared" si="78"/>
        <v>$19.4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42409.040231481486</v>
      </c>
      <c r="T721" s="10">
        <f t="shared" si="82"/>
        <v>42423.040231481486</v>
      </c>
      <c r="U721">
        <f t="shared" si="83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144</v>
      </c>
      <c r="P722" s="5" t="str">
        <f t="shared" si="78"/>
        <v>$66.71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40909.649201388893</v>
      </c>
      <c r="T722" s="10">
        <f t="shared" si="82"/>
        <v>40937.649201388893</v>
      </c>
      <c r="U722">
        <f t="shared" si="83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</v>
      </c>
      <c r="P723" s="5" t="str">
        <f t="shared" si="78"/>
        <v>$84.14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41807.571840277778</v>
      </c>
      <c r="T723" s="10">
        <f t="shared" si="82"/>
        <v>41852.571840277778</v>
      </c>
      <c r="U723">
        <f t="shared" si="83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</v>
      </c>
      <c r="P724" s="5" t="str">
        <f t="shared" si="78"/>
        <v>$215.73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40977.805300925924</v>
      </c>
      <c r="T724" s="10">
        <f t="shared" si="82"/>
        <v>41007.76363425926</v>
      </c>
      <c r="U724">
        <f t="shared" si="83"/>
        <v>30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</v>
      </c>
      <c r="P725" s="5" t="str">
        <f t="shared" si="78"/>
        <v>$54.69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42184.81653935185</v>
      </c>
      <c r="T725" s="10">
        <f t="shared" si="82"/>
        <v>42215.165972222225</v>
      </c>
      <c r="U725">
        <f t="shared" si="83"/>
        <v>30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</v>
      </c>
      <c r="P726" s="5" t="str">
        <f t="shared" si="78"/>
        <v>$51.63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40694.638460648144</v>
      </c>
      <c r="T726" s="10">
        <f t="shared" si="82"/>
        <v>40724.638460648144</v>
      </c>
      <c r="U726">
        <f t="shared" si="83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</v>
      </c>
      <c r="P727" s="5" t="str">
        <f t="shared" si="78"/>
        <v>$143.36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42321.626296296294</v>
      </c>
      <c r="T727" s="10">
        <f t="shared" si="82"/>
        <v>42351.626296296294</v>
      </c>
      <c r="U727">
        <f t="shared" si="83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</v>
      </c>
      <c r="P728" s="5" t="str">
        <f t="shared" si="78"/>
        <v>$72.43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41346.042673611111</v>
      </c>
      <c r="T728" s="10">
        <f t="shared" si="82"/>
        <v>41376.042673611111</v>
      </c>
      <c r="U728">
        <f t="shared" si="83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156</v>
      </c>
      <c r="P729" s="5" t="str">
        <f t="shared" si="78"/>
        <v>$36.53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41247.020243055558</v>
      </c>
      <c r="T729" s="10">
        <f t="shared" si="82"/>
        <v>41288.888888888891</v>
      </c>
      <c r="U729">
        <f t="shared" si="83"/>
        <v>42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106</v>
      </c>
      <c r="P730" s="5" t="str">
        <f t="shared" si="78"/>
        <v>$60.9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40731.837465277778</v>
      </c>
      <c r="T730" s="10">
        <f t="shared" si="82"/>
        <v>40776.837465277778</v>
      </c>
      <c r="U730">
        <f t="shared" si="83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131</v>
      </c>
      <c r="P731" s="5" t="str">
        <f t="shared" si="78"/>
        <v>$43.55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41111.185891203706</v>
      </c>
      <c r="T731" s="10">
        <f t="shared" si="82"/>
        <v>41171.185891203706</v>
      </c>
      <c r="U731">
        <f t="shared" si="83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</v>
      </c>
      <c r="P732" s="5" t="str">
        <f t="shared" si="78"/>
        <v>$99.77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40854.745266203703</v>
      </c>
      <c r="T732" s="10">
        <f t="shared" si="82"/>
        <v>40884.745266203703</v>
      </c>
      <c r="U732">
        <f t="shared" si="83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 s="5" t="str">
        <f t="shared" si="78"/>
        <v>$88.73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40879.795682870368</v>
      </c>
      <c r="T733" s="10">
        <f t="shared" si="82"/>
        <v>40930.25</v>
      </c>
      <c r="U733">
        <f t="shared" si="83"/>
        <v>50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 s="5" t="str">
        <f t="shared" si="78"/>
        <v>$4.92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41486.424317129626</v>
      </c>
      <c r="T734" s="10">
        <f t="shared" si="82"/>
        <v>41546.424317129626</v>
      </c>
      <c r="U734">
        <f t="shared" si="83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</v>
      </c>
      <c r="P735" s="5" t="str">
        <f t="shared" si="78"/>
        <v>$17.82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41598.420046296298</v>
      </c>
      <c r="T735" s="10">
        <f t="shared" si="82"/>
        <v>41628.420046296298</v>
      </c>
      <c r="U735">
        <f t="shared" si="83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126</v>
      </c>
      <c r="P736" s="5" t="str">
        <f t="shared" si="78"/>
        <v>$187.19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42102.164583333331</v>
      </c>
      <c r="T736" s="10">
        <f t="shared" si="82"/>
        <v>42133.208333333328</v>
      </c>
      <c r="U736">
        <f t="shared" si="83"/>
        <v>31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</v>
      </c>
      <c r="P737" s="5" t="str">
        <f t="shared" si="78"/>
        <v>$234.81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41946.029467592591</v>
      </c>
      <c r="T737" s="10">
        <f t="shared" si="82"/>
        <v>41977.027083333334</v>
      </c>
      <c r="U737">
        <f t="shared" si="83"/>
        <v>31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</v>
      </c>
      <c r="P738" s="5" t="str">
        <f t="shared" si="78"/>
        <v>$105.05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41579.734259259261</v>
      </c>
      <c r="T738" s="10">
        <f t="shared" si="82"/>
        <v>41599.207638888889</v>
      </c>
      <c r="U738">
        <f t="shared" si="83"/>
        <v>19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</v>
      </c>
      <c r="P739" s="5" t="str">
        <f t="shared" si="78"/>
        <v>$56.67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41667.275312500002</v>
      </c>
      <c r="T739" s="10">
        <f t="shared" si="82"/>
        <v>41684.833333333336</v>
      </c>
      <c r="U739">
        <f t="shared" si="83"/>
        <v>18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107</v>
      </c>
      <c r="P740" s="5" t="str">
        <f t="shared" si="78"/>
        <v>$39.05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41943.604097222225</v>
      </c>
      <c r="T740" s="10">
        <f t="shared" si="82"/>
        <v>41974.207638888889</v>
      </c>
      <c r="U740">
        <f t="shared" si="83"/>
        <v>31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</v>
      </c>
      <c r="P741" s="5" t="str">
        <f t="shared" si="78"/>
        <v>$68.35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41829.502650462964</v>
      </c>
      <c r="T741" s="10">
        <f t="shared" si="82"/>
        <v>41862.502650462964</v>
      </c>
      <c r="U741">
        <f t="shared" si="83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</v>
      </c>
      <c r="P742" s="5" t="str">
        <f t="shared" si="78"/>
        <v>$169.58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42162.146782407406</v>
      </c>
      <c r="T742" s="10">
        <f t="shared" si="82"/>
        <v>42176.146782407406</v>
      </c>
      <c r="U742">
        <f t="shared" si="83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</v>
      </c>
      <c r="P743" s="5" t="str">
        <f t="shared" si="78"/>
        <v>$141.42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41401.648217592592</v>
      </c>
      <c r="T743" s="10">
        <f t="shared" si="82"/>
        <v>41436.648217592592</v>
      </c>
      <c r="U743">
        <f t="shared" si="83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111</v>
      </c>
      <c r="P744" s="5" t="str">
        <f t="shared" si="78"/>
        <v>$67.39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41689.917962962965</v>
      </c>
      <c r="T744" s="10">
        <f t="shared" si="82"/>
        <v>41719.876296296294</v>
      </c>
      <c r="U744">
        <f t="shared" si="83"/>
        <v>30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 s="5" t="str">
        <f t="shared" si="78"/>
        <v>$54.27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40990.709317129629</v>
      </c>
      <c r="T745" s="10">
        <f t="shared" si="82"/>
        <v>41015.875</v>
      </c>
      <c r="U745">
        <f t="shared" si="83"/>
        <v>25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</v>
      </c>
      <c r="P746" s="5" t="str">
        <f t="shared" si="78"/>
        <v>$82.52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41226.95721064815</v>
      </c>
      <c r="T746" s="10">
        <f t="shared" si="82"/>
        <v>41256.95721064815</v>
      </c>
      <c r="U746">
        <f t="shared" si="83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</v>
      </c>
      <c r="P747" s="5" t="str">
        <f t="shared" si="78"/>
        <v>$53.73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41367.572280092594</v>
      </c>
      <c r="T747" s="10">
        <f t="shared" si="82"/>
        <v>41397.572280092594</v>
      </c>
      <c r="U747">
        <f t="shared" si="83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</v>
      </c>
      <c r="P748" s="5" t="str">
        <f t="shared" si="78"/>
        <v>$34.21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41157.042928240742</v>
      </c>
      <c r="T748" s="10">
        <f t="shared" si="82"/>
        <v>41175.165972222225</v>
      </c>
      <c r="U748">
        <f t="shared" si="83"/>
        <v>18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</v>
      </c>
      <c r="P749" s="5" t="str">
        <f t="shared" si="78"/>
        <v>$127.33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41988.548831018517</v>
      </c>
      <c r="T749" s="10">
        <f t="shared" si="82"/>
        <v>42019.454166666663</v>
      </c>
      <c r="U749">
        <f t="shared" si="83"/>
        <v>31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</v>
      </c>
      <c r="P750" s="5" t="str">
        <f t="shared" si="78"/>
        <v>$45.57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41831.846828703703</v>
      </c>
      <c r="T750" s="10">
        <f t="shared" si="82"/>
        <v>41861.846828703703</v>
      </c>
      <c r="U750">
        <f t="shared" si="83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106</v>
      </c>
      <c r="P751" s="5" t="str">
        <f t="shared" si="78"/>
        <v>$95.96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42733.94131944445</v>
      </c>
      <c r="T751" s="10">
        <f t="shared" si="82"/>
        <v>42763.94131944445</v>
      </c>
      <c r="U751">
        <f t="shared" si="83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103</v>
      </c>
      <c r="P752" s="5" t="str">
        <f t="shared" si="78"/>
        <v>$77.27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41299.878148148149</v>
      </c>
      <c r="T752" s="10">
        <f t="shared" si="82"/>
        <v>41329.878148148149</v>
      </c>
      <c r="U752">
        <f t="shared" si="83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119</v>
      </c>
      <c r="P753" s="5" t="str">
        <f t="shared" si="78"/>
        <v>$57.34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40713.630497685182</v>
      </c>
      <c r="T753" s="10">
        <f t="shared" si="82"/>
        <v>40759.630497685182</v>
      </c>
      <c r="U753">
        <f t="shared" si="83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112</v>
      </c>
      <c r="P754" s="5" t="str">
        <f t="shared" si="78"/>
        <v>$53.19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42639.421493055561</v>
      </c>
      <c r="T754" s="10">
        <f t="shared" si="82"/>
        <v>42659.458333333328</v>
      </c>
      <c r="U754">
        <f t="shared" si="83"/>
        <v>20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 s="5" t="str">
        <f t="shared" si="78"/>
        <v>$492.31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42019.590173611112</v>
      </c>
      <c r="T755" s="10">
        <f t="shared" si="82"/>
        <v>42049.590173611112</v>
      </c>
      <c r="U755">
        <f t="shared" si="83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104</v>
      </c>
      <c r="P756" s="5" t="str">
        <f t="shared" si="78"/>
        <v>$42.35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41249.749085648145</v>
      </c>
      <c r="T756" s="10">
        <f t="shared" si="82"/>
        <v>41279.749085648145</v>
      </c>
      <c r="U756">
        <f t="shared" si="83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102</v>
      </c>
      <c r="P757" s="5" t="str">
        <f t="shared" si="78"/>
        <v>$37.47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41383.605057870373</v>
      </c>
      <c r="T757" s="10">
        <f t="shared" si="82"/>
        <v>41414.02847222222</v>
      </c>
      <c r="U757">
        <f t="shared" si="83"/>
        <v>30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118</v>
      </c>
      <c r="P758" s="5" t="str">
        <f t="shared" si="78"/>
        <v>$37.45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40590.766886574071</v>
      </c>
      <c r="T758" s="10">
        <f t="shared" si="82"/>
        <v>40651.725219907406</v>
      </c>
      <c r="U758">
        <f t="shared" si="83"/>
        <v>61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 s="5" t="str">
        <f t="shared" si="78"/>
        <v>$33.06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41235.054560185185</v>
      </c>
      <c r="T759" s="10">
        <f t="shared" si="82"/>
        <v>41249.054560185185</v>
      </c>
      <c r="U759">
        <f t="shared" si="83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 s="5" t="str">
        <f t="shared" si="78"/>
        <v>$134.21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40429.836435185185</v>
      </c>
      <c r="T760" s="10">
        <f t="shared" si="82"/>
        <v>40459.836435185185</v>
      </c>
      <c r="U760">
        <f t="shared" si="83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102</v>
      </c>
      <c r="P761" s="5" t="str">
        <f t="shared" si="78"/>
        <v>$51.47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41789.330312500002</v>
      </c>
      <c r="T761" s="10">
        <f t="shared" si="82"/>
        <v>41829.330312500002</v>
      </c>
      <c r="U761">
        <f t="shared" si="83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s="5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42670.764039351852</v>
      </c>
      <c r="T762" s="10">
        <f t="shared" si="82"/>
        <v>42700.805706018524</v>
      </c>
      <c r="U762">
        <f t="shared" si="83"/>
        <v>30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5</v>
      </c>
      <c r="P763" s="5" t="str">
        <f t="shared" si="78"/>
        <v>$39.17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41642.751458333332</v>
      </c>
      <c r="T763" s="10">
        <f t="shared" si="82"/>
        <v>41672.751458333332</v>
      </c>
      <c r="U763">
        <f t="shared" si="83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s="5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42690.858449074076</v>
      </c>
      <c r="T764" s="10">
        <f t="shared" si="82"/>
        <v>42708.25</v>
      </c>
      <c r="U764">
        <f t="shared" si="83"/>
        <v>17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</v>
      </c>
      <c r="P765" s="5" t="str">
        <f t="shared" si="78"/>
        <v>$5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41471.446851851855</v>
      </c>
      <c r="T765" s="10">
        <f t="shared" si="82"/>
        <v>41501.446851851855</v>
      </c>
      <c r="U765">
        <f t="shared" si="83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s="5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42227.173159722224</v>
      </c>
      <c r="T766" s="10">
        <f t="shared" si="82"/>
        <v>42257.173159722224</v>
      </c>
      <c r="U766">
        <f t="shared" si="83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</v>
      </c>
      <c r="P767" s="5" t="str">
        <f t="shared" si="78"/>
        <v>$57.3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41901.542638888888</v>
      </c>
      <c r="T767" s="10">
        <f t="shared" si="82"/>
        <v>41931.542638888888</v>
      </c>
      <c r="U767">
        <f t="shared" si="83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s="5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42021.783368055556</v>
      </c>
      <c r="T768" s="10">
        <f t="shared" si="82"/>
        <v>42051.783368055556</v>
      </c>
      <c r="U768">
        <f t="shared" si="83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4</v>
      </c>
      <c r="P769" s="5" t="str">
        <f t="shared" si="78"/>
        <v>$59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42115.143634259264</v>
      </c>
      <c r="T769" s="10">
        <f t="shared" si="82"/>
        <v>42145.143634259264</v>
      </c>
      <c r="U769">
        <f t="shared" si="83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 s="5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41594.207060185188</v>
      </c>
      <c r="T770" s="10">
        <f t="shared" si="82"/>
        <v>41624.207060185188</v>
      </c>
      <c r="U770">
        <f t="shared" si="83"/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ROUND(E771/D771*100,0)</f>
        <v>41</v>
      </c>
      <c r="P771" s="5" t="str">
        <f t="shared" ref="P771:P834" si="85">"$"&amp;ROUND(E771/L771,2)</f>
        <v>$31.85</v>
      </c>
      <c r="Q771" t="str">
        <f t="shared" ref="Q771:Q834" si="86">LEFT(N771,SEARCH("/",N771)-1)</f>
        <v>publishing</v>
      </c>
      <c r="R771" t="str">
        <f t="shared" ref="R771:R834" si="87">RIGHT(N771,LEN(N771)-SEARCH("/",N771))</f>
        <v>fiction</v>
      </c>
      <c r="S771" s="10">
        <f t="shared" ref="S771:S834" si="88">(J771/86400)+DATE(1970, 1, 1)</f>
        <v>41604.996458333335</v>
      </c>
      <c r="T771" s="10">
        <f t="shared" ref="T771:T834" si="89">(I771/86400)+DATE(1970, 1, 1)</f>
        <v>41634.996458333335</v>
      </c>
      <c r="U771">
        <f t="shared" ref="U771:U834" si="90">ROUND(T771-S771,0)</f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s="5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41289.9996412037</v>
      </c>
      <c r="T772" s="10">
        <f t="shared" si="89"/>
        <v>41329.9996412037</v>
      </c>
      <c r="U772">
        <f t="shared" si="90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</v>
      </c>
      <c r="P773" s="5" t="str">
        <f t="shared" si="85"/>
        <v>$10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42349.824097222227</v>
      </c>
      <c r="T773" s="10">
        <f t="shared" si="89"/>
        <v>42399.824097222227</v>
      </c>
      <c r="U773">
        <f t="shared" si="90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</v>
      </c>
      <c r="P774" s="5" t="str">
        <f t="shared" si="85"/>
        <v>$50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40068.056932870371</v>
      </c>
      <c r="T774" s="10">
        <f t="shared" si="89"/>
        <v>40118.165972222225</v>
      </c>
      <c r="U774">
        <f t="shared" si="90"/>
        <v>50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1</v>
      </c>
      <c r="P775" s="5" t="str">
        <f t="shared" si="85"/>
        <v>$16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42100.735937500001</v>
      </c>
      <c r="T775" s="10">
        <f t="shared" si="89"/>
        <v>42134.959027777775</v>
      </c>
      <c r="U775">
        <f t="shared" si="90"/>
        <v>34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</v>
      </c>
      <c r="P776" s="5" t="str">
        <f t="shared" si="85"/>
        <v>$39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41663.780300925922</v>
      </c>
      <c r="T776" s="10">
        <f t="shared" si="89"/>
        <v>41693.780300925922</v>
      </c>
      <c r="U776">
        <f t="shared" si="90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2</v>
      </c>
      <c r="P777" s="5" t="str">
        <f t="shared" si="85"/>
        <v>$34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40863.060127314813</v>
      </c>
      <c r="T777" s="10">
        <f t="shared" si="89"/>
        <v>40893.060127314813</v>
      </c>
      <c r="U777">
        <f t="shared" si="90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</v>
      </c>
      <c r="P778" s="5" t="str">
        <f t="shared" si="85"/>
        <v>$63.12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42250.685706018514</v>
      </c>
      <c r="T778" s="10">
        <f t="shared" si="89"/>
        <v>42288.208333333328</v>
      </c>
      <c r="U778">
        <f t="shared" si="90"/>
        <v>38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1</v>
      </c>
      <c r="P779" s="5" t="str">
        <f t="shared" si="85"/>
        <v>$7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41456.981215277774</v>
      </c>
      <c r="T779" s="10">
        <f t="shared" si="89"/>
        <v>41486.981215277774</v>
      </c>
      <c r="U779">
        <f t="shared" si="90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</v>
      </c>
      <c r="P780" s="5" t="str">
        <f t="shared" si="85"/>
        <v>$2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41729.702314814815</v>
      </c>
      <c r="T780" s="10">
        <f t="shared" si="89"/>
        <v>41759.702314814815</v>
      </c>
      <c r="U780">
        <f t="shared" si="90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3</v>
      </c>
      <c r="P781" s="5" t="str">
        <f t="shared" si="85"/>
        <v>$66.67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40436.68408564815</v>
      </c>
      <c r="T781" s="10">
        <f t="shared" si="89"/>
        <v>40466.166666666664</v>
      </c>
      <c r="U781">
        <f t="shared" si="90"/>
        <v>29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 s="5" t="str">
        <f t="shared" si="85"/>
        <v>$38.52</v>
      </c>
      <c r="Q782" t="str">
        <f t="shared" si="86"/>
        <v>music</v>
      </c>
      <c r="R782" t="str">
        <f t="shared" si="87"/>
        <v>rock</v>
      </c>
      <c r="S782" s="10">
        <f t="shared" si="88"/>
        <v>40636.673900462964</v>
      </c>
      <c r="T782" s="10">
        <f t="shared" si="89"/>
        <v>40666.673900462964</v>
      </c>
      <c r="U782">
        <f t="shared" si="90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</v>
      </c>
      <c r="P783" s="5" t="str">
        <f t="shared" si="85"/>
        <v>$42.61</v>
      </c>
      <c r="Q783" t="str">
        <f t="shared" si="86"/>
        <v>music</v>
      </c>
      <c r="R783" t="str">
        <f t="shared" si="87"/>
        <v>rock</v>
      </c>
      <c r="S783" s="10">
        <f t="shared" si="88"/>
        <v>41403.000856481478</v>
      </c>
      <c r="T783" s="10">
        <f t="shared" si="89"/>
        <v>41433.000856481478</v>
      </c>
      <c r="U783">
        <f t="shared" si="90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 s="5" t="str">
        <f t="shared" si="85"/>
        <v>$50</v>
      </c>
      <c r="Q784" t="str">
        <f t="shared" si="86"/>
        <v>music</v>
      </c>
      <c r="R784" t="str">
        <f t="shared" si="87"/>
        <v>rock</v>
      </c>
      <c r="S784" s="10">
        <f t="shared" si="88"/>
        <v>41116.758125</v>
      </c>
      <c r="T784" s="10">
        <f t="shared" si="89"/>
        <v>41146.758125</v>
      </c>
      <c r="U784">
        <f t="shared" si="90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</v>
      </c>
      <c r="P785" s="5" t="str">
        <f t="shared" si="85"/>
        <v>$63.49</v>
      </c>
      <c r="Q785" t="str">
        <f t="shared" si="86"/>
        <v>music</v>
      </c>
      <c r="R785" t="str">
        <f t="shared" si="87"/>
        <v>rock</v>
      </c>
      <c r="S785" s="10">
        <f t="shared" si="88"/>
        <v>40987.773715277777</v>
      </c>
      <c r="T785" s="10">
        <f t="shared" si="89"/>
        <v>41026.916666666664</v>
      </c>
      <c r="U785">
        <f t="shared" si="90"/>
        <v>39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103</v>
      </c>
      <c r="P786" s="5" t="str">
        <f t="shared" si="85"/>
        <v>$102.5</v>
      </c>
      <c r="Q786" t="str">
        <f t="shared" si="86"/>
        <v>music</v>
      </c>
      <c r="R786" t="str">
        <f t="shared" si="87"/>
        <v>rock</v>
      </c>
      <c r="S786" s="10">
        <f t="shared" si="88"/>
        <v>41675.149525462963</v>
      </c>
      <c r="T786" s="10">
        <f t="shared" si="89"/>
        <v>41715.107858796298</v>
      </c>
      <c r="U786">
        <f t="shared" si="90"/>
        <v>40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181</v>
      </c>
      <c r="P787" s="5" t="str">
        <f t="shared" si="85"/>
        <v>$31.14</v>
      </c>
      <c r="Q787" t="str">
        <f t="shared" si="86"/>
        <v>music</v>
      </c>
      <c r="R787" t="str">
        <f t="shared" si="87"/>
        <v>rock</v>
      </c>
      <c r="S787" s="10">
        <f t="shared" si="88"/>
        <v>41303.593923611115</v>
      </c>
      <c r="T787" s="10">
        <f t="shared" si="89"/>
        <v>41333.593923611115</v>
      </c>
      <c r="U787">
        <f t="shared" si="90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143</v>
      </c>
      <c r="P788" s="5" t="str">
        <f t="shared" si="85"/>
        <v>$162.27</v>
      </c>
      <c r="Q788" t="str">
        <f t="shared" si="86"/>
        <v>music</v>
      </c>
      <c r="R788" t="str">
        <f t="shared" si="87"/>
        <v>rock</v>
      </c>
      <c r="S788" s="10">
        <f t="shared" si="88"/>
        <v>40983.055949074071</v>
      </c>
      <c r="T788" s="10">
        <f t="shared" si="89"/>
        <v>41040.657638888893</v>
      </c>
      <c r="U788">
        <f t="shared" si="90"/>
        <v>58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</v>
      </c>
      <c r="P789" s="5" t="str">
        <f t="shared" si="85"/>
        <v>$80.59</v>
      </c>
      <c r="Q789" t="str">
        <f t="shared" si="86"/>
        <v>music</v>
      </c>
      <c r="R789" t="str">
        <f t="shared" si="87"/>
        <v>rock</v>
      </c>
      <c r="S789" s="10">
        <f t="shared" si="88"/>
        <v>41549.627615740741</v>
      </c>
      <c r="T789" s="10">
        <f t="shared" si="89"/>
        <v>41579.627615740741</v>
      </c>
      <c r="U789">
        <f t="shared" si="90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204</v>
      </c>
      <c r="P790" s="5" t="str">
        <f t="shared" si="85"/>
        <v>$59.85</v>
      </c>
      <c r="Q790" t="str">
        <f t="shared" si="86"/>
        <v>music</v>
      </c>
      <c r="R790" t="str">
        <f t="shared" si="87"/>
        <v>rock</v>
      </c>
      <c r="S790" s="10">
        <f t="shared" si="88"/>
        <v>41059.006805555553</v>
      </c>
      <c r="T790" s="10">
        <f t="shared" si="89"/>
        <v>41097.165972222225</v>
      </c>
      <c r="U790">
        <f t="shared" si="90"/>
        <v>38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</v>
      </c>
      <c r="P791" s="5" t="str">
        <f t="shared" si="85"/>
        <v>$132.86</v>
      </c>
      <c r="Q791" t="str">
        <f t="shared" si="86"/>
        <v>music</v>
      </c>
      <c r="R791" t="str">
        <f t="shared" si="87"/>
        <v>rock</v>
      </c>
      <c r="S791" s="10">
        <f t="shared" si="88"/>
        <v>41277.186111111107</v>
      </c>
      <c r="T791" s="10">
        <f t="shared" si="89"/>
        <v>41295.332638888889</v>
      </c>
      <c r="U791">
        <f t="shared" si="90"/>
        <v>18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</v>
      </c>
      <c r="P792" s="5" t="str">
        <f t="shared" si="85"/>
        <v>$92.55</v>
      </c>
      <c r="Q792" t="str">
        <f t="shared" si="86"/>
        <v>music</v>
      </c>
      <c r="R792" t="str">
        <f t="shared" si="87"/>
        <v>rock</v>
      </c>
      <c r="S792" s="10">
        <f t="shared" si="88"/>
        <v>41276.047905092593</v>
      </c>
      <c r="T792" s="10">
        <f t="shared" si="89"/>
        <v>41306.047905092593</v>
      </c>
      <c r="U792">
        <f t="shared" si="90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104</v>
      </c>
      <c r="P793" s="5" t="str">
        <f t="shared" si="85"/>
        <v>$60.86</v>
      </c>
      <c r="Q793" t="str">
        <f t="shared" si="86"/>
        <v>music</v>
      </c>
      <c r="R793" t="str">
        <f t="shared" si="87"/>
        <v>rock</v>
      </c>
      <c r="S793" s="10">
        <f t="shared" si="88"/>
        <v>41557.780624999999</v>
      </c>
      <c r="T793" s="10">
        <f t="shared" si="89"/>
        <v>41591.249305555553</v>
      </c>
      <c r="U793">
        <f t="shared" si="90"/>
        <v>33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</v>
      </c>
      <c r="P794" s="5" t="str">
        <f t="shared" si="85"/>
        <v>$41.85</v>
      </c>
      <c r="Q794" t="str">
        <f t="shared" si="86"/>
        <v>music</v>
      </c>
      <c r="R794" t="str">
        <f t="shared" si="87"/>
        <v>rock</v>
      </c>
      <c r="S794" s="10">
        <f t="shared" si="88"/>
        <v>41555.87364583333</v>
      </c>
      <c r="T794" s="10">
        <f t="shared" si="89"/>
        <v>41585.915312500001</v>
      </c>
      <c r="U794">
        <f t="shared" si="90"/>
        <v>30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103</v>
      </c>
      <c r="P795" s="5" t="str">
        <f t="shared" si="85"/>
        <v>$88.33</v>
      </c>
      <c r="Q795" t="str">
        <f t="shared" si="86"/>
        <v>music</v>
      </c>
      <c r="R795" t="str">
        <f t="shared" si="87"/>
        <v>rock</v>
      </c>
      <c r="S795" s="10">
        <f t="shared" si="88"/>
        <v>41442.741249999999</v>
      </c>
      <c r="T795" s="10">
        <f t="shared" si="89"/>
        <v>41458.207638888889</v>
      </c>
      <c r="U795">
        <f t="shared" si="90"/>
        <v>15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</v>
      </c>
      <c r="P796" s="5" t="str">
        <f t="shared" si="85"/>
        <v>$158.96</v>
      </c>
      <c r="Q796" t="str">
        <f t="shared" si="86"/>
        <v>music</v>
      </c>
      <c r="R796" t="str">
        <f t="shared" si="87"/>
        <v>rock</v>
      </c>
      <c r="S796" s="10">
        <f t="shared" si="88"/>
        <v>40736.115011574075</v>
      </c>
      <c r="T796" s="10">
        <f t="shared" si="89"/>
        <v>40791.712500000001</v>
      </c>
      <c r="U796">
        <f t="shared" si="90"/>
        <v>56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112</v>
      </c>
      <c r="P797" s="5" t="str">
        <f t="shared" si="85"/>
        <v>$85.05</v>
      </c>
      <c r="Q797" t="str">
        <f t="shared" si="86"/>
        <v>music</v>
      </c>
      <c r="R797" t="str">
        <f t="shared" si="87"/>
        <v>rock</v>
      </c>
      <c r="S797" s="10">
        <f t="shared" si="88"/>
        <v>40963.613032407404</v>
      </c>
      <c r="T797" s="10">
        <f t="shared" si="89"/>
        <v>41006.207638888889</v>
      </c>
      <c r="U797">
        <f t="shared" si="90"/>
        <v>43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</v>
      </c>
      <c r="P798" s="5" t="str">
        <f t="shared" si="85"/>
        <v>$112.61</v>
      </c>
      <c r="Q798" t="str">
        <f t="shared" si="86"/>
        <v>music</v>
      </c>
      <c r="R798" t="str">
        <f t="shared" si="87"/>
        <v>rock</v>
      </c>
      <c r="S798" s="10">
        <f t="shared" si="88"/>
        <v>41502.882928240739</v>
      </c>
      <c r="T798" s="10">
        <f t="shared" si="89"/>
        <v>41532.881944444445</v>
      </c>
      <c r="U798">
        <f t="shared" si="90"/>
        <v>30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108</v>
      </c>
      <c r="P799" s="5" t="str">
        <f t="shared" si="85"/>
        <v>$45.44</v>
      </c>
      <c r="Q799" t="str">
        <f t="shared" si="86"/>
        <v>music</v>
      </c>
      <c r="R799" t="str">
        <f t="shared" si="87"/>
        <v>rock</v>
      </c>
      <c r="S799" s="10">
        <f t="shared" si="88"/>
        <v>40996.994074074071</v>
      </c>
      <c r="T799" s="10">
        <f t="shared" si="89"/>
        <v>41028.166666666664</v>
      </c>
      <c r="U799">
        <f t="shared" si="90"/>
        <v>31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115</v>
      </c>
      <c r="P800" s="5" t="str">
        <f t="shared" si="85"/>
        <v>$46.22</v>
      </c>
      <c r="Q800" t="str">
        <f t="shared" si="86"/>
        <v>music</v>
      </c>
      <c r="R800" t="str">
        <f t="shared" si="87"/>
        <v>rock</v>
      </c>
      <c r="S800" s="10">
        <f t="shared" si="88"/>
        <v>41882.590127314819</v>
      </c>
      <c r="T800" s="10">
        <f t="shared" si="89"/>
        <v>41912.590127314819</v>
      </c>
      <c r="U800">
        <f t="shared" si="90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</v>
      </c>
      <c r="P801" s="5" t="str">
        <f t="shared" si="85"/>
        <v>$178.61</v>
      </c>
      <c r="Q801" t="str">
        <f t="shared" si="86"/>
        <v>music</v>
      </c>
      <c r="R801" t="str">
        <f t="shared" si="87"/>
        <v>rock</v>
      </c>
      <c r="S801" s="10">
        <f t="shared" si="88"/>
        <v>40996.667199074072</v>
      </c>
      <c r="T801" s="10">
        <f t="shared" si="89"/>
        <v>41026.667199074072</v>
      </c>
      <c r="U801">
        <f t="shared" si="90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</v>
      </c>
      <c r="P802" s="5" t="str">
        <f t="shared" si="85"/>
        <v>$40.75</v>
      </c>
      <c r="Q802" t="str">
        <f t="shared" si="86"/>
        <v>music</v>
      </c>
      <c r="R802" t="str">
        <f t="shared" si="87"/>
        <v>rock</v>
      </c>
      <c r="S802" s="10">
        <f t="shared" si="88"/>
        <v>41863.433495370373</v>
      </c>
      <c r="T802" s="10">
        <f t="shared" si="89"/>
        <v>41893.433495370373</v>
      </c>
      <c r="U802">
        <f t="shared" si="90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112</v>
      </c>
      <c r="P803" s="5" t="str">
        <f t="shared" si="85"/>
        <v>$43.73</v>
      </c>
      <c r="Q803" t="str">
        <f t="shared" si="86"/>
        <v>music</v>
      </c>
      <c r="R803" t="str">
        <f t="shared" si="87"/>
        <v>rock</v>
      </c>
      <c r="S803" s="10">
        <f t="shared" si="88"/>
        <v>40695.795370370368</v>
      </c>
      <c r="T803" s="10">
        <f t="shared" si="89"/>
        <v>40725.795370370368</v>
      </c>
      <c r="U803">
        <f t="shared" si="90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</v>
      </c>
      <c r="P804" s="5" t="str">
        <f t="shared" si="85"/>
        <v>$81.07</v>
      </c>
      <c r="Q804" t="str">
        <f t="shared" si="86"/>
        <v>music</v>
      </c>
      <c r="R804" t="str">
        <f t="shared" si="87"/>
        <v>rock</v>
      </c>
      <c r="S804" s="10">
        <f t="shared" si="88"/>
        <v>41123.022268518514</v>
      </c>
      <c r="T804" s="10">
        <f t="shared" si="89"/>
        <v>41169.170138888891</v>
      </c>
      <c r="U804">
        <f t="shared" si="90"/>
        <v>46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</v>
      </c>
      <c r="P805" s="5" t="str">
        <f t="shared" si="85"/>
        <v>$74.61</v>
      </c>
      <c r="Q805" t="str">
        <f t="shared" si="86"/>
        <v>music</v>
      </c>
      <c r="R805" t="str">
        <f t="shared" si="87"/>
        <v>rock</v>
      </c>
      <c r="S805" s="10">
        <f t="shared" si="88"/>
        <v>40665.949976851851</v>
      </c>
      <c r="T805" s="10">
        <f t="shared" si="89"/>
        <v>40692.041666666664</v>
      </c>
      <c r="U805">
        <f t="shared" si="90"/>
        <v>26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 s="5" t="str">
        <f t="shared" si="85"/>
        <v>$305.56</v>
      </c>
      <c r="Q806" t="str">
        <f t="shared" si="86"/>
        <v>music</v>
      </c>
      <c r="R806" t="str">
        <f t="shared" si="87"/>
        <v>rock</v>
      </c>
      <c r="S806" s="10">
        <f t="shared" si="88"/>
        <v>40730.105624999997</v>
      </c>
      <c r="T806" s="10">
        <f t="shared" si="89"/>
        <v>40747.165972222225</v>
      </c>
      <c r="U806">
        <f t="shared" si="90"/>
        <v>17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 s="5" t="str">
        <f t="shared" si="85"/>
        <v>$58.33</v>
      </c>
      <c r="Q807" t="str">
        <f t="shared" si="86"/>
        <v>music</v>
      </c>
      <c r="R807" t="str">
        <f t="shared" si="87"/>
        <v>rock</v>
      </c>
      <c r="S807" s="10">
        <f t="shared" si="88"/>
        <v>40690.823055555556</v>
      </c>
      <c r="T807" s="10">
        <f t="shared" si="89"/>
        <v>40740.958333333336</v>
      </c>
      <c r="U807">
        <f t="shared" si="90"/>
        <v>50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</v>
      </c>
      <c r="P808" s="5" t="str">
        <f t="shared" si="85"/>
        <v>$117.68</v>
      </c>
      <c r="Q808" t="str">
        <f t="shared" si="86"/>
        <v>music</v>
      </c>
      <c r="R808" t="str">
        <f t="shared" si="87"/>
        <v>rock</v>
      </c>
      <c r="S808" s="10">
        <f t="shared" si="88"/>
        <v>40763.691423611112</v>
      </c>
      <c r="T808" s="10">
        <f t="shared" si="89"/>
        <v>40793.691423611112</v>
      </c>
      <c r="U808">
        <f t="shared" si="90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</v>
      </c>
      <c r="P809" s="5" t="str">
        <f t="shared" si="85"/>
        <v>$73.77</v>
      </c>
      <c r="Q809" t="str">
        <f t="shared" si="86"/>
        <v>music</v>
      </c>
      <c r="R809" t="str">
        <f t="shared" si="87"/>
        <v>rock</v>
      </c>
      <c r="S809" s="10">
        <f t="shared" si="88"/>
        <v>42759.628599537042</v>
      </c>
      <c r="T809" s="10">
        <f t="shared" si="89"/>
        <v>42795.083333333328</v>
      </c>
      <c r="U809">
        <f t="shared" si="90"/>
        <v>35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 s="5" t="str">
        <f t="shared" si="85"/>
        <v>$104.65</v>
      </c>
      <c r="Q810" t="str">
        <f t="shared" si="86"/>
        <v>music</v>
      </c>
      <c r="R810" t="str">
        <f t="shared" si="87"/>
        <v>rock</v>
      </c>
      <c r="S810" s="10">
        <f t="shared" si="88"/>
        <v>41962.100532407407</v>
      </c>
      <c r="T810" s="10">
        <f t="shared" si="89"/>
        <v>41995.207638888889</v>
      </c>
      <c r="U810">
        <f t="shared" si="90"/>
        <v>33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104</v>
      </c>
      <c r="P811" s="5" t="str">
        <f t="shared" si="85"/>
        <v>$79.83</v>
      </c>
      <c r="Q811" t="str">
        <f t="shared" si="86"/>
        <v>music</v>
      </c>
      <c r="R811" t="str">
        <f t="shared" si="87"/>
        <v>rock</v>
      </c>
      <c r="S811" s="10">
        <f t="shared" si="88"/>
        <v>41628.833680555559</v>
      </c>
      <c r="T811" s="10">
        <f t="shared" si="89"/>
        <v>41658.833680555559</v>
      </c>
      <c r="U811">
        <f t="shared" si="90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 s="5" t="str">
        <f t="shared" si="85"/>
        <v>$58.33</v>
      </c>
      <c r="Q812" t="str">
        <f t="shared" si="86"/>
        <v>music</v>
      </c>
      <c r="R812" t="str">
        <f t="shared" si="87"/>
        <v>rock</v>
      </c>
      <c r="S812" s="10">
        <f t="shared" si="88"/>
        <v>41123.056273148148</v>
      </c>
      <c r="T812" s="10">
        <f t="shared" si="89"/>
        <v>41153.056273148148</v>
      </c>
      <c r="U812">
        <f t="shared" si="90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 s="5" t="str">
        <f t="shared" si="85"/>
        <v>$86.67</v>
      </c>
      <c r="Q813" t="str">
        <f t="shared" si="86"/>
        <v>music</v>
      </c>
      <c r="R813" t="str">
        <f t="shared" si="87"/>
        <v>rock</v>
      </c>
      <c r="S813" s="10">
        <f t="shared" si="88"/>
        <v>41443.643541666665</v>
      </c>
      <c r="T813" s="10">
        <f t="shared" si="89"/>
        <v>41465.702777777777</v>
      </c>
      <c r="U813">
        <f t="shared" si="90"/>
        <v>22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152</v>
      </c>
      <c r="P814" s="5" t="str">
        <f t="shared" si="85"/>
        <v>$27.61</v>
      </c>
      <c r="Q814" t="str">
        <f t="shared" si="86"/>
        <v>music</v>
      </c>
      <c r="R814" t="str">
        <f t="shared" si="87"/>
        <v>rock</v>
      </c>
      <c r="S814" s="10">
        <f t="shared" si="88"/>
        <v>41282.017962962964</v>
      </c>
      <c r="T814" s="10">
        <f t="shared" si="89"/>
        <v>41334.581944444442</v>
      </c>
      <c r="U814">
        <f t="shared" si="90"/>
        <v>53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 s="5" t="str">
        <f t="shared" si="85"/>
        <v>$25</v>
      </c>
      <c r="Q815" t="str">
        <f t="shared" si="86"/>
        <v>music</v>
      </c>
      <c r="R815" t="str">
        <f t="shared" si="87"/>
        <v>rock</v>
      </c>
      <c r="S815" s="10">
        <f t="shared" si="88"/>
        <v>41080.960243055553</v>
      </c>
      <c r="T815" s="10">
        <f t="shared" si="89"/>
        <v>41110.960243055553</v>
      </c>
      <c r="U815">
        <f t="shared" si="90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</v>
      </c>
      <c r="P816" s="5" t="str">
        <f t="shared" si="85"/>
        <v>$45.46</v>
      </c>
      <c r="Q816" t="str">
        <f t="shared" si="86"/>
        <v>music</v>
      </c>
      <c r="R816" t="str">
        <f t="shared" si="87"/>
        <v>rock</v>
      </c>
      <c r="S816" s="10">
        <f t="shared" si="88"/>
        <v>40679.743067129632</v>
      </c>
      <c r="T816" s="10">
        <f t="shared" si="89"/>
        <v>40694.75277777778</v>
      </c>
      <c r="U816">
        <f t="shared" si="90"/>
        <v>15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 s="5" t="str">
        <f t="shared" si="85"/>
        <v>$99.53</v>
      </c>
      <c r="Q817" t="str">
        <f t="shared" si="86"/>
        <v>music</v>
      </c>
      <c r="R817" t="str">
        <f t="shared" si="87"/>
        <v>rock</v>
      </c>
      <c r="S817" s="10">
        <f t="shared" si="88"/>
        <v>41914.917858796296</v>
      </c>
      <c r="T817" s="10">
        <f t="shared" si="89"/>
        <v>41944.917858796296</v>
      </c>
      <c r="U817">
        <f t="shared" si="90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</v>
      </c>
      <c r="P818" s="5" t="str">
        <f t="shared" si="85"/>
        <v>$39.31</v>
      </c>
      <c r="Q818" t="str">
        <f t="shared" si="86"/>
        <v>music</v>
      </c>
      <c r="R818" t="str">
        <f t="shared" si="87"/>
        <v>rock</v>
      </c>
      <c r="S818" s="10">
        <f t="shared" si="88"/>
        <v>41341.870868055557</v>
      </c>
      <c r="T818" s="10">
        <f t="shared" si="89"/>
        <v>41373.270833333336</v>
      </c>
      <c r="U818">
        <f t="shared" si="90"/>
        <v>31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</v>
      </c>
      <c r="P819" s="5" t="str">
        <f t="shared" si="85"/>
        <v>$89.42</v>
      </c>
      <c r="Q819" t="str">
        <f t="shared" si="86"/>
        <v>music</v>
      </c>
      <c r="R819" t="str">
        <f t="shared" si="87"/>
        <v>rock</v>
      </c>
      <c r="S819" s="10">
        <f t="shared" si="88"/>
        <v>40925.599664351852</v>
      </c>
      <c r="T819" s="10">
        <f t="shared" si="89"/>
        <v>40979.207638888889</v>
      </c>
      <c r="U819">
        <f t="shared" si="90"/>
        <v>54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156</v>
      </c>
      <c r="P820" s="5" t="str">
        <f t="shared" si="85"/>
        <v>$28.68</v>
      </c>
      <c r="Q820" t="str">
        <f t="shared" si="86"/>
        <v>music</v>
      </c>
      <c r="R820" t="str">
        <f t="shared" si="87"/>
        <v>rock</v>
      </c>
      <c r="S820" s="10">
        <f t="shared" si="88"/>
        <v>41120.882881944446</v>
      </c>
      <c r="T820" s="10">
        <f t="shared" si="89"/>
        <v>41128.709027777775</v>
      </c>
      <c r="U820">
        <f t="shared" si="90"/>
        <v>8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109</v>
      </c>
      <c r="P821" s="5" t="str">
        <f t="shared" si="85"/>
        <v>$31.07</v>
      </c>
      <c r="Q821" t="str">
        <f t="shared" si="86"/>
        <v>music</v>
      </c>
      <c r="R821" t="str">
        <f t="shared" si="87"/>
        <v>rock</v>
      </c>
      <c r="S821" s="10">
        <f t="shared" si="88"/>
        <v>41619.998310185183</v>
      </c>
      <c r="T821" s="10">
        <f t="shared" si="89"/>
        <v>41629.197222222225</v>
      </c>
      <c r="U821">
        <f t="shared" si="90"/>
        <v>9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</v>
      </c>
      <c r="P822" s="5" t="str">
        <f t="shared" si="85"/>
        <v>$70.55</v>
      </c>
      <c r="Q822" t="str">
        <f t="shared" si="86"/>
        <v>music</v>
      </c>
      <c r="R822" t="str">
        <f t="shared" si="87"/>
        <v>rock</v>
      </c>
      <c r="S822" s="10">
        <f t="shared" si="88"/>
        <v>41768.841921296298</v>
      </c>
      <c r="T822" s="10">
        <f t="shared" si="89"/>
        <v>41799.208333333336</v>
      </c>
      <c r="U822">
        <f t="shared" si="90"/>
        <v>30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 s="5" t="str">
        <f t="shared" si="85"/>
        <v>$224.13</v>
      </c>
      <c r="Q823" t="str">
        <f t="shared" si="86"/>
        <v>music</v>
      </c>
      <c r="R823" t="str">
        <f t="shared" si="87"/>
        <v>rock</v>
      </c>
      <c r="S823" s="10">
        <f t="shared" si="88"/>
        <v>42093.922048611115</v>
      </c>
      <c r="T823" s="10">
        <f t="shared" si="89"/>
        <v>42128.167361111111</v>
      </c>
      <c r="U823">
        <f t="shared" si="90"/>
        <v>34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</v>
      </c>
      <c r="P824" s="5" t="str">
        <f t="shared" si="85"/>
        <v>$51.81</v>
      </c>
      <c r="Q824" t="str">
        <f t="shared" si="86"/>
        <v>music</v>
      </c>
      <c r="R824" t="str">
        <f t="shared" si="87"/>
        <v>rock</v>
      </c>
      <c r="S824" s="10">
        <f t="shared" si="88"/>
        <v>41157.947337962964</v>
      </c>
      <c r="T824" s="10">
        <f t="shared" si="89"/>
        <v>41187.947337962964</v>
      </c>
      <c r="U824">
        <f t="shared" si="90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180</v>
      </c>
      <c r="P825" s="5" t="str">
        <f t="shared" si="85"/>
        <v>$43.52</v>
      </c>
      <c r="Q825" t="str">
        <f t="shared" si="86"/>
        <v>music</v>
      </c>
      <c r="R825" t="str">
        <f t="shared" si="87"/>
        <v>rock</v>
      </c>
      <c r="S825" s="10">
        <f t="shared" si="88"/>
        <v>42055.972824074073</v>
      </c>
      <c r="T825" s="10">
        <f t="shared" si="89"/>
        <v>42085.931157407409</v>
      </c>
      <c r="U825">
        <f t="shared" si="90"/>
        <v>30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</v>
      </c>
      <c r="P826" s="5" t="str">
        <f t="shared" si="85"/>
        <v>$39.82</v>
      </c>
      <c r="Q826" t="str">
        <f t="shared" si="86"/>
        <v>music</v>
      </c>
      <c r="R826" t="str">
        <f t="shared" si="87"/>
        <v>rock</v>
      </c>
      <c r="S826" s="10">
        <f t="shared" si="88"/>
        <v>40250.242106481484</v>
      </c>
      <c r="T826" s="10">
        <f t="shared" si="89"/>
        <v>40286.290972222225</v>
      </c>
      <c r="U826">
        <f t="shared" si="90"/>
        <v>36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</v>
      </c>
      <c r="P827" s="5" t="str">
        <f t="shared" si="85"/>
        <v>$126.81</v>
      </c>
      <c r="Q827" t="str">
        <f t="shared" si="86"/>
        <v>music</v>
      </c>
      <c r="R827" t="str">
        <f t="shared" si="87"/>
        <v>rock</v>
      </c>
      <c r="S827" s="10">
        <f t="shared" si="88"/>
        <v>41186.306527777779</v>
      </c>
      <c r="T827" s="10">
        <f t="shared" si="89"/>
        <v>41211.306527777779</v>
      </c>
      <c r="U827">
        <f t="shared" si="90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</v>
      </c>
      <c r="P828" s="5" t="str">
        <f t="shared" si="85"/>
        <v>$113.88</v>
      </c>
      <c r="Q828" t="str">
        <f t="shared" si="86"/>
        <v>music</v>
      </c>
      <c r="R828" t="str">
        <f t="shared" si="87"/>
        <v>rock</v>
      </c>
      <c r="S828" s="10">
        <f t="shared" si="88"/>
        <v>40973.038541666669</v>
      </c>
      <c r="T828" s="10">
        <f t="shared" si="89"/>
        <v>40993.996874999997</v>
      </c>
      <c r="U828">
        <f t="shared" si="90"/>
        <v>21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</v>
      </c>
      <c r="P829" s="5" t="str">
        <f t="shared" si="85"/>
        <v>$28.18</v>
      </c>
      <c r="Q829" t="str">
        <f t="shared" si="86"/>
        <v>music</v>
      </c>
      <c r="R829" t="str">
        <f t="shared" si="87"/>
        <v>rock</v>
      </c>
      <c r="S829" s="10">
        <f t="shared" si="88"/>
        <v>40927.473460648151</v>
      </c>
      <c r="T829" s="10">
        <f t="shared" si="89"/>
        <v>40953.825694444444</v>
      </c>
      <c r="U829">
        <f t="shared" si="90"/>
        <v>26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 s="5" t="str">
        <f t="shared" si="85"/>
        <v>$36.61</v>
      </c>
      <c r="Q830" t="str">
        <f t="shared" si="86"/>
        <v>music</v>
      </c>
      <c r="R830" t="str">
        <f t="shared" si="87"/>
        <v>rock</v>
      </c>
      <c r="S830" s="10">
        <f t="shared" si="88"/>
        <v>41073.050717592589</v>
      </c>
      <c r="T830" s="10">
        <f t="shared" si="89"/>
        <v>41085.683333333334</v>
      </c>
      <c r="U830">
        <f t="shared" si="90"/>
        <v>13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 s="5" t="str">
        <f t="shared" si="85"/>
        <v>$32.5</v>
      </c>
      <c r="Q831" t="str">
        <f t="shared" si="86"/>
        <v>music</v>
      </c>
      <c r="R831" t="str">
        <f t="shared" si="87"/>
        <v>rock</v>
      </c>
      <c r="S831" s="10">
        <f t="shared" si="88"/>
        <v>42504.801388888889</v>
      </c>
      <c r="T831" s="10">
        <f t="shared" si="89"/>
        <v>42564.801388888889</v>
      </c>
      <c r="U831">
        <f t="shared" si="90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108</v>
      </c>
      <c r="P832" s="5" t="str">
        <f t="shared" si="85"/>
        <v>$60.66</v>
      </c>
      <c r="Q832" t="str">
        <f t="shared" si="86"/>
        <v>music</v>
      </c>
      <c r="R832" t="str">
        <f t="shared" si="87"/>
        <v>rock</v>
      </c>
      <c r="S832" s="10">
        <f t="shared" si="88"/>
        <v>41325.525752314818</v>
      </c>
      <c r="T832" s="10">
        <f t="shared" si="89"/>
        <v>41355.484085648146</v>
      </c>
      <c r="U832">
        <f t="shared" si="90"/>
        <v>30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</v>
      </c>
      <c r="P833" s="5" t="str">
        <f t="shared" si="85"/>
        <v>$175</v>
      </c>
      <c r="Q833" t="str">
        <f t="shared" si="86"/>
        <v>music</v>
      </c>
      <c r="R833" t="str">
        <f t="shared" si="87"/>
        <v>rock</v>
      </c>
      <c r="S833" s="10">
        <f t="shared" si="88"/>
        <v>40996.646921296298</v>
      </c>
      <c r="T833" s="10">
        <f t="shared" si="89"/>
        <v>41026.646921296298</v>
      </c>
      <c r="U833">
        <f t="shared" si="90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101</v>
      </c>
      <c r="P834" s="5" t="str">
        <f t="shared" si="85"/>
        <v>$97.99</v>
      </c>
      <c r="Q834" t="str">
        <f t="shared" si="86"/>
        <v>music</v>
      </c>
      <c r="R834" t="str">
        <f t="shared" si="87"/>
        <v>rock</v>
      </c>
      <c r="S834" s="10">
        <f t="shared" si="88"/>
        <v>40869.675173611111</v>
      </c>
      <c r="T834" s="10">
        <f t="shared" si="89"/>
        <v>40929.342361111107</v>
      </c>
      <c r="U834">
        <f t="shared" si="90"/>
        <v>60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ROUND(E835/D835*100,0)</f>
        <v>102</v>
      </c>
      <c r="P835" s="5" t="str">
        <f t="shared" ref="P835:P898" si="92">"$"&amp;ROUND(E835/L835,2)</f>
        <v>$148.78</v>
      </c>
      <c r="Q835" t="str">
        <f t="shared" ref="Q835:Q898" si="93">LEFT(N835,SEARCH("/",N835)-1)</f>
        <v>music</v>
      </c>
      <c r="R835" t="str">
        <f t="shared" ref="R835:R898" si="94">RIGHT(N835,LEN(N835)-SEARCH("/",N835))</f>
        <v>rock</v>
      </c>
      <c r="S835" s="10">
        <f t="shared" ref="S835:S898" si="95">(J835/86400)+DATE(1970, 1, 1)</f>
        <v>41718.878182870372</v>
      </c>
      <c r="T835" s="10">
        <f t="shared" ref="T835:T898" si="96">(I835/86400)+DATE(1970, 1, 1)</f>
        <v>41748.878182870372</v>
      </c>
      <c r="U835">
        <f t="shared" ref="U835:U898" si="97">ROUND(T835-S835,0)</f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</v>
      </c>
      <c r="P836" s="5" t="str">
        <f t="shared" si="92"/>
        <v>$96.08</v>
      </c>
      <c r="Q836" t="str">
        <f t="shared" si="93"/>
        <v>music</v>
      </c>
      <c r="R836" t="str">
        <f t="shared" si="94"/>
        <v>rock</v>
      </c>
      <c r="S836" s="10">
        <f t="shared" si="95"/>
        <v>41422.822824074072</v>
      </c>
      <c r="T836" s="10">
        <f t="shared" si="96"/>
        <v>41456.165972222225</v>
      </c>
      <c r="U836">
        <f t="shared" si="97"/>
        <v>33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</v>
      </c>
      <c r="P837" s="5" t="str">
        <f t="shared" si="92"/>
        <v>$58.63</v>
      </c>
      <c r="Q837" t="str">
        <f t="shared" si="93"/>
        <v>music</v>
      </c>
      <c r="R837" t="str">
        <f t="shared" si="94"/>
        <v>rock</v>
      </c>
      <c r="S837" s="10">
        <f t="shared" si="95"/>
        <v>41005.45784722222</v>
      </c>
      <c r="T837" s="10">
        <f t="shared" si="96"/>
        <v>41048.125</v>
      </c>
      <c r="U837">
        <f t="shared" si="97"/>
        <v>43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101</v>
      </c>
      <c r="P838" s="5" t="str">
        <f t="shared" si="92"/>
        <v>$109.71</v>
      </c>
      <c r="Q838" t="str">
        <f t="shared" si="93"/>
        <v>music</v>
      </c>
      <c r="R838" t="str">
        <f t="shared" si="94"/>
        <v>rock</v>
      </c>
      <c r="S838" s="10">
        <f t="shared" si="95"/>
        <v>41524.056921296295</v>
      </c>
      <c r="T838" s="10">
        <f t="shared" si="96"/>
        <v>41554.056921296295</v>
      </c>
      <c r="U838">
        <f t="shared" si="97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122</v>
      </c>
      <c r="P839" s="5" t="str">
        <f t="shared" si="92"/>
        <v>$49.11</v>
      </c>
      <c r="Q839" t="str">
        <f t="shared" si="93"/>
        <v>music</v>
      </c>
      <c r="R839" t="str">
        <f t="shared" si="94"/>
        <v>rock</v>
      </c>
      <c r="S839" s="10">
        <f t="shared" si="95"/>
        <v>41730.998402777775</v>
      </c>
      <c r="T839" s="10">
        <f t="shared" si="96"/>
        <v>41760.998402777775</v>
      </c>
      <c r="U839">
        <f t="shared" si="97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</v>
      </c>
      <c r="P840" s="5" t="str">
        <f t="shared" si="92"/>
        <v>$47.67</v>
      </c>
      <c r="Q840" t="str">
        <f t="shared" si="93"/>
        <v>music</v>
      </c>
      <c r="R840" t="str">
        <f t="shared" si="94"/>
        <v>rock</v>
      </c>
      <c r="S840" s="10">
        <f t="shared" si="95"/>
        <v>40895.897974537038</v>
      </c>
      <c r="T840" s="10">
        <f t="shared" si="96"/>
        <v>40925.897974537038</v>
      </c>
      <c r="U840">
        <f t="shared" si="97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117</v>
      </c>
      <c r="P841" s="5" t="str">
        <f t="shared" si="92"/>
        <v>$60.74</v>
      </c>
      <c r="Q841" t="str">
        <f t="shared" si="93"/>
        <v>music</v>
      </c>
      <c r="R841" t="str">
        <f t="shared" si="94"/>
        <v>rock</v>
      </c>
      <c r="S841" s="10">
        <f t="shared" si="95"/>
        <v>41144.763379629629</v>
      </c>
      <c r="T841" s="10">
        <f t="shared" si="96"/>
        <v>41174.763379629629</v>
      </c>
      <c r="U841">
        <f t="shared" si="97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</v>
      </c>
      <c r="P842" s="5" t="str">
        <f t="shared" si="92"/>
        <v>$63.38</v>
      </c>
      <c r="Q842" t="str">
        <f t="shared" si="93"/>
        <v>music</v>
      </c>
      <c r="R842" t="str">
        <f t="shared" si="94"/>
        <v>metal</v>
      </c>
      <c r="S842" s="10">
        <f t="shared" si="95"/>
        <v>42607.226701388892</v>
      </c>
      <c r="T842" s="10">
        <f t="shared" si="96"/>
        <v>42637.226701388892</v>
      </c>
      <c r="U842">
        <f t="shared" si="97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</v>
      </c>
      <c r="P843" s="5" t="str">
        <f t="shared" si="92"/>
        <v>$53.89</v>
      </c>
      <c r="Q843" t="str">
        <f t="shared" si="93"/>
        <v>music</v>
      </c>
      <c r="R843" t="str">
        <f t="shared" si="94"/>
        <v>metal</v>
      </c>
      <c r="S843" s="10">
        <f t="shared" si="95"/>
        <v>41923.838692129633</v>
      </c>
      <c r="T843" s="10">
        <f t="shared" si="96"/>
        <v>41953.880358796298</v>
      </c>
      <c r="U843">
        <f t="shared" si="97"/>
        <v>30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</v>
      </c>
      <c r="P844" s="5" t="str">
        <f t="shared" si="92"/>
        <v>$66.87</v>
      </c>
      <c r="Q844" t="str">
        <f t="shared" si="93"/>
        <v>music</v>
      </c>
      <c r="R844" t="str">
        <f t="shared" si="94"/>
        <v>metal</v>
      </c>
      <c r="S844" s="10">
        <f t="shared" si="95"/>
        <v>41526.59239583333</v>
      </c>
      <c r="T844" s="10">
        <f t="shared" si="96"/>
        <v>41561.165972222225</v>
      </c>
      <c r="U844">
        <f t="shared" si="97"/>
        <v>35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</v>
      </c>
      <c r="P845" s="5" t="str">
        <f t="shared" si="92"/>
        <v>$63.1</v>
      </c>
      <c r="Q845" t="str">
        <f t="shared" si="93"/>
        <v>music</v>
      </c>
      <c r="R845" t="str">
        <f t="shared" si="94"/>
        <v>metal</v>
      </c>
      <c r="S845" s="10">
        <f t="shared" si="95"/>
        <v>42695.257870370369</v>
      </c>
      <c r="T845" s="10">
        <f t="shared" si="96"/>
        <v>42712.333333333328</v>
      </c>
      <c r="U845">
        <f t="shared" si="97"/>
        <v>17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</v>
      </c>
      <c r="P846" s="5" t="str">
        <f t="shared" si="92"/>
        <v>$36.63</v>
      </c>
      <c r="Q846" t="str">
        <f t="shared" si="93"/>
        <v>music</v>
      </c>
      <c r="R846" t="str">
        <f t="shared" si="94"/>
        <v>metal</v>
      </c>
      <c r="S846" s="10">
        <f t="shared" si="95"/>
        <v>41905.684629629628</v>
      </c>
      <c r="T846" s="10">
        <f t="shared" si="96"/>
        <v>41944.207638888889</v>
      </c>
      <c r="U846">
        <f t="shared" si="97"/>
        <v>39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</v>
      </c>
      <c r="P847" s="5" t="str">
        <f t="shared" si="92"/>
        <v>$34.01</v>
      </c>
      <c r="Q847" t="str">
        <f t="shared" si="93"/>
        <v>music</v>
      </c>
      <c r="R847" t="str">
        <f t="shared" si="94"/>
        <v>metal</v>
      </c>
      <c r="S847" s="10">
        <f t="shared" si="95"/>
        <v>42578.205972222218</v>
      </c>
      <c r="T847" s="10">
        <f t="shared" si="96"/>
        <v>42618.165972222225</v>
      </c>
      <c r="U847">
        <f t="shared" si="97"/>
        <v>40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 s="5" t="str">
        <f t="shared" si="92"/>
        <v>$28.55</v>
      </c>
      <c r="Q848" t="str">
        <f t="shared" si="93"/>
        <v>music</v>
      </c>
      <c r="R848" t="str">
        <f t="shared" si="94"/>
        <v>metal</v>
      </c>
      <c r="S848" s="10">
        <f t="shared" si="95"/>
        <v>41694.391840277778</v>
      </c>
      <c r="T848" s="10">
        <f t="shared" si="96"/>
        <v>41708.583333333336</v>
      </c>
      <c r="U848">
        <f t="shared" si="97"/>
        <v>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 s="5" t="str">
        <f t="shared" si="92"/>
        <v>$10</v>
      </c>
      <c r="Q849" t="str">
        <f t="shared" si="93"/>
        <v>music</v>
      </c>
      <c r="R849" t="str">
        <f t="shared" si="94"/>
        <v>metal</v>
      </c>
      <c r="S849" s="10">
        <f t="shared" si="95"/>
        <v>42165.798333333332</v>
      </c>
      <c r="T849" s="10">
        <f t="shared" si="96"/>
        <v>42195.798333333332</v>
      </c>
      <c r="U849">
        <f t="shared" si="97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 s="5" t="str">
        <f t="shared" si="92"/>
        <v>$18.75</v>
      </c>
      <c r="Q850" t="str">
        <f t="shared" si="93"/>
        <v>music</v>
      </c>
      <c r="R850" t="str">
        <f t="shared" si="94"/>
        <v>metal</v>
      </c>
      <c r="S850" s="10">
        <f t="shared" si="95"/>
        <v>42078.792048611111</v>
      </c>
      <c r="T850" s="10">
        <f t="shared" si="96"/>
        <v>42108.792048611111</v>
      </c>
      <c r="U850">
        <f t="shared" si="97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120</v>
      </c>
      <c r="P851" s="5" t="str">
        <f t="shared" si="92"/>
        <v>$41.7</v>
      </c>
      <c r="Q851" t="str">
        <f t="shared" si="93"/>
        <v>music</v>
      </c>
      <c r="R851" t="str">
        <f t="shared" si="94"/>
        <v>metal</v>
      </c>
      <c r="S851" s="10">
        <f t="shared" si="95"/>
        <v>42051.148888888885</v>
      </c>
      <c r="T851" s="10">
        <f t="shared" si="96"/>
        <v>42079.107222222221</v>
      </c>
      <c r="U851">
        <f t="shared" si="97"/>
        <v>28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</v>
      </c>
      <c r="P852" s="5" t="str">
        <f t="shared" si="92"/>
        <v>$46.67</v>
      </c>
      <c r="Q852" t="str">
        <f t="shared" si="93"/>
        <v>music</v>
      </c>
      <c r="R852" t="str">
        <f t="shared" si="94"/>
        <v>metal</v>
      </c>
      <c r="S852" s="10">
        <f t="shared" si="95"/>
        <v>42452.827743055561</v>
      </c>
      <c r="T852" s="10">
        <f t="shared" si="96"/>
        <v>42485.207638888889</v>
      </c>
      <c r="U852">
        <f t="shared" si="97"/>
        <v>32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</v>
      </c>
      <c r="P853" s="5" t="str">
        <f t="shared" si="92"/>
        <v>$37.27</v>
      </c>
      <c r="Q853" t="str">
        <f t="shared" si="93"/>
        <v>music</v>
      </c>
      <c r="R853" t="str">
        <f t="shared" si="94"/>
        <v>metal</v>
      </c>
      <c r="S853" s="10">
        <f t="shared" si="95"/>
        <v>42522.880243055552</v>
      </c>
      <c r="T853" s="10">
        <f t="shared" si="96"/>
        <v>42582.822916666672</v>
      </c>
      <c r="U853">
        <f t="shared" si="97"/>
        <v>60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105</v>
      </c>
      <c r="P854" s="5" t="str">
        <f t="shared" si="92"/>
        <v>$59.26</v>
      </c>
      <c r="Q854" t="str">
        <f t="shared" si="93"/>
        <v>music</v>
      </c>
      <c r="R854" t="str">
        <f t="shared" si="94"/>
        <v>metal</v>
      </c>
      <c r="S854" s="10">
        <f t="shared" si="95"/>
        <v>42656.805497685185</v>
      </c>
      <c r="T854" s="10">
        <f t="shared" si="96"/>
        <v>42667.875</v>
      </c>
      <c r="U854">
        <f t="shared" si="97"/>
        <v>11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 s="5" t="str">
        <f t="shared" si="92"/>
        <v>$30</v>
      </c>
      <c r="Q855" t="str">
        <f t="shared" si="93"/>
        <v>music</v>
      </c>
      <c r="R855" t="str">
        <f t="shared" si="94"/>
        <v>metal</v>
      </c>
      <c r="S855" s="10">
        <f t="shared" si="95"/>
        <v>42021.832280092596</v>
      </c>
      <c r="T855" s="10">
        <f t="shared" si="96"/>
        <v>42051.832280092596</v>
      </c>
      <c r="U855">
        <f t="shared" si="97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</v>
      </c>
      <c r="P856" s="5" t="str">
        <f t="shared" si="92"/>
        <v>$65.86</v>
      </c>
      <c r="Q856" t="str">
        <f t="shared" si="93"/>
        <v>music</v>
      </c>
      <c r="R856" t="str">
        <f t="shared" si="94"/>
        <v>metal</v>
      </c>
      <c r="S856" s="10">
        <f t="shared" si="95"/>
        <v>42702.212337962963</v>
      </c>
      <c r="T856" s="10">
        <f t="shared" si="96"/>
        <v>42732.212337962963</v>
      </c>
      <c r="U856">
        <f t="shared" si="97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</v>
      </c>
      <c r="P857" s="5" t="str">
        <f t="shared" si="92"/>
        <v>$31.91</v>
      </c>
      <c r="Q857" t="str">
        <f t="shared" si="93"/>
        <v>music</v>
      </c>
      <c r="R857" t="str">
        <f t="shared" si="94"/>
        <v>metal</v>
      </c>
      <c r="S857" s="10">
        <f t="shared" si="95"/>
        <v>42545.125196759254</v>
      </c>
      <c r="T857" s="10">
        <f t="shared" si="96"/>
        <v>42575.125196759254</v>
      </c>
      <c r="U857">
        <f t="shared" si="97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 s="5" t="str">
        <f t="shared" si="92"/>
        <v>$19.46</v>
      </c>
      <c r="Q858" t="str">
        <f t="shared" si="93"/>
        <v>music</v>
      </c>
      <c r="R858" t="str">
        <f t="shared" si="94"/>
        <v>metal</v>
      </c>
      <c r="S858" s="10">
        <f t="shared" si="95"/>
        <v>42609.311990740738</v>
      </c>
      <c r="T858" s="10">
        <f t="shared" si="96"/>
        <v>42668.791666666672</v>
      </c>
      <c r="U858">
        <f t="shared" si="97"/>
        <v>59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 s="5" t="str">
        <f t="shared" si="92"/>
        <v>$50</v>
      </c>
      <c r="Q859" t="str">
        <f t="shared" si="93"/>
        <v>music</v>
      </c>
      <c r="R859" t="str">
        <f t="shared" si="94"/>
        <v>metal</v>
      </c>
      <c r="S859" s="10">
        <f t="shared" si="95"/>
        <v>42291.581377314811</v>
      </c>
      <c r="T859" s="10">
        <f t="shared" si="96"/>
        <v>42333.623043981483</v>
      </c>
      <c r="U859">
        <f t="shared" si="97"/>
        <v>42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</v>
      </c>
      <c r="P860" s="5" t="str">
        <f t="shared" si="92"/>
        <v>$22.74</v>
      </c>
      <c r="Q860" t="str">
        <f t="shared" si="93"/>
        <v>music</v>
      </c>
      <c r="R860" t="str">
        <f t="shared" si="94"/>
        <v>metal</v>
      </c>
      <c r="S860" s="10">
        <f t="shared" si="95"/>
        <v>42079.745578703703</v>
      </c>
      <c r="T860" s="10">
        <f t="shared" si="96"/>
        <v>42109.957638888889</v>
      </c>
      <c r="U860">
        <f t="shared" si="97"/>
        <v>30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105</v>
      </c>
      <c r="P861" s="5" t="str">
        <f t="shared" si="92"/>
        <v>$42.72</v>
      </c>
      <c r="Q861" t="str">
        <f t="shared" si="93"/>
        <v>music</v>
      </c>
      <c r="R861" t="str">
        <f t="shared" si="94"/>
        <v>metal</v>
      </c>
      <c r="S861" s="10">
        <f t="shared" si="95"/>
        <v>42128.820231481484</v>
      </c>
      <c r="T861" s="10">
        <f t="shared" si="96"/>
        <v>42159</v>
      </c>
      <c r="U861">
        <f t="shared" si="97"/>
        <v>30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</v>
      </c>
      <c r="P862" s="5" t="str">
        <f t="shared" si="92"/>
        <v>$52.92</v>
      </c>
      <c r="Q862" t="str">
        <f t="shared" si="93"/>
        <v>music</v>
      </c>
      <c r="R862" t="str">
        <f t="shared" si="94"/>
        <v>jazz</v>
      </c>
      <c r="S862" s="10">
        <f t="shared" si="95"/>
        <v>41570.482789351852</v>
      </c>
      <c r="T862" s="10">
        <f t="shared" si="96"/>
        <v>41600.524456018517</v>
      </c>
      <c r="U862">
        <f t="shared" si="97"/>
        <v>30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</v>
      </c>
      <c r="P863" s="5" t="str">
        <f t="shared" si="92"/>
        <v>$50.5</v>
      </c>
      <c r="Q863" t="str">
        <f t="shared" si="93"/>
        <v>music</v>
      </c>
      <c r="R863" t="str">
        <f t="shared" si="94"/>
        <v>jazz</v>
      </c>
      <c r="S863" s="10">
        <f t="shared" si="95"/>
        <v>42599.965324074074</v>
      </c>
      <c r="T863" s="10">
        <f t="shared" si="96"/>
        <v>42629.965324074074</v>
      </c>
      <c r="U863">
        <f t="shared" si="97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</v>
      </c>
      <c r="P864" s="5" t="str">
        <f t="shared" si="92"/>
        <v>$42.5</v>
      </c>
      <c r="Q864" t="str">
        <f t="shared" si="93"/>
        <v>music</v>
      </c>
      <c r="R864" t="str">
        <f t="shared" si="94"/>
        <v>jazz</v>
      </c>
      <c r="S864" s="10">
        <f t="shared" si="95"/>
        <v>41559.5549537037</v>
      </c>
      <c r="T864" s="10">
        <f t="shared" si="96"/>
        <v>41589.596620370372</v>
      </c>
      <c r="U864">
        <f t="shared" si="97"/>
        <v>30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5</v>
      </c>
      <c r="P865" s="5" t="str">
        <f t="shared" si="92"/>
        <v>$18</v>
      </c>
      <c r="Q865" t="str">
        <f t="shared" si="93"/>
        <v>music</v>
      </c>
      <c r="R865" t="str">
        <f t="shared" si="94"/>
        <v>jazz</v>
      </c>
      <c r="S865" s="10">
        <f t="shared" si="95"/>
        <v>40921.117662037039</v>
      </c>
      <c r="T865" s="10">
        <f t="shared" si="96"/>
        <v>40951.117662037039</v>
      </c>
      <c r="U865">
        <f t="shared" si="97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42</v>
      </c>
      <c r="P866" s="5" t="str">
        <f t="shared" si="92"/>
        <v>$34.18</v>
      </c>
      <c r="Q866" t="str">
        <f t="shared" si="93"/>
        <v>music</v>
      </c>
      <c r="R866" t="str">
        <f t="shared" si="94"/>
        <v>jazz</v>
      </c>
      <c r="S866" s="10">
        <f t="shared" si="95"/>
        <v>41541.106921296298</v>
      </c>
      <c r="T866" s="10">
        <f t="shared" si="96"/>
        <v>41563.415972222225</v>
      </c>
      <c r="U866">
        <f t="shared" si="97"/>
        <v>22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</v>
      </c>
      <c r="P867" s="5" t="str">
        <f t="shared" si="92"/>
        <v>$22.5</v>
      </c>
      <c r="Q867" t="str">
        <f t="shared" si="93"/>
        <v>music</v>
      </c>
      <c r="R867" t="str">
        <f t="shared" si="94"/>
        <v>jazz</v>
      </c>
      <c r="S867" s="10">
        <f t="shared" si="95"/>
        <v>41230.773113425923</v>
      </c>
      <c r="T867" s="10">
        <f t="shared" si="96"/>
        <v>41290.773113425923</v>
      </c>
      <c r="U867">
        <f t="shared" si="97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</v>
      </c>
      <c r="P868" s="5" t="str">
        <f t="shared" si="92"/>
        <v>$58.18</v>
      </c>
      <c r="Q868" t="str">
        <f t="shared" si="93"/>
        <v>music</v>
      </c>
      <c r="R868" t="str">
        <f t="shared" si="94"/>
        <v>jazz</v>
      </c>
      <c r="S868" s="10">
        <f t="shared" si="95"/>
        <v>42025.637939814813</v>
      </c>
      <c r="T868" s="10">
        <f t="shared" si="96"/>
        <v>42063.631944444445</v>
      </c>
      <c r="U868">
        <f t="shared" si="97"/>
        <v>38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</v>
      </c>
      <c r="P869" s="5" t="str">
        <f t="shared" si="92"/>
        <v>$109.18</v>
      </c>
      <c r="Q869" t="str">
        <f t="shared" si="93"/>
        <v>music</v>
      </c>
      <c r="R869" t="str">
        <f t="shared" si="94"/>
        <v>jazz</v>
      </c>
      <c r="S869" s="10">
        <f t="shared" si="95"/>
        <v>40088.105393518519</v>
      </c>
      <c r="T869" s="10">
        <f t="shared" si="96"/>
        <v>40148.207638888889</v>
      </c>
      <c r="U869">
        <f t="shared" si="97"/>
        <v>60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</v>
      </c>
      <c r="P870" s="5" t="str">
        <f t="shared" si="92"/>
        <v>$50</v>
      </c>
      <c r="Q870" t="str">
        <f t="shared" si="93"/>
        <v>music</v>
      </c>
      <c r="R870" t="str">
        <f t="shared" si="94"/>
        <v>jazz</v>
      </c>
      <c r="S870" s="10">
        <f t="shared" si="95"/>
        <v>41616.027754629627</v>
      </c>
      <c r="T870" s="10">
        <f t="shared" si="96"/>
        <v>41646.027754629627</v>
      </c>
      <c r="U870">
        <f t="shared" si="97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12</v>
      </c>
      <c r="P871" s="5" t="str">
        <f t="shared" si="92"/>
        <v>$346.67</v>
      </c>
      <c r="Q871" t="str">
        <f t="shared" si="93"/>
        <v>music</v>
      </c>
      <c r="R871" t="str">
        <f t="shared" si="94"/>
        <v>jazz</v>
      </c>
      <c r="S871" s="10">
        <f t="shared" si="95"/>
        <v>41342.845567129625</v>
      </c>
      <c r="T871" s="10">
        <f t="shared" si="96"/>
        <v>41372.803900462961</v>
      </c>
      <c r="U871">
        <f t="shared" si="97"/>
        <v>30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</v>
      </c>
      <c r="P872" s="5" t="str">
        <f t="shared" si="92"/>
        <v>$12.4</v>
      </c>
      <c r="Q872" t="str">
        <f t="shared" si="93"/>
        <v>music</v>
      </c>
      <c r="R872" t="str">
        <f t="shared" si="94"/>
        <v>jazz</v>
      </c>
      <c r="S872" s="10">
        <f t="shared" si="95"/>
        <v>41488.022256944445</v>
      </c>
      <c r="T872" s="10">
        <f t="shared" si="96"/>
        <v>41518.022256944445</v>
      </c>
      <c r="U872">
        <f t="shared" si="97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</v>
      </c>
      <c r="P873" s="5" t="str">
        <f t="shared" si="92"/>
        <v>$27.08</v>
      </c>
      <c r="Q873" t="str">
        <f t="shared" si="93"/>
        <v>music</v>
      </c>
      <c r="R873" t="str">
        <f t="shared" si="94"/>
        <v>jazz</v>
      </c>
      <c r="S873" s="10">
        <f t="shared" si="95"/>
        <v>41577.561284722222</v>
      </c>
      <c r="T873" s="10">
        <f t="shared" si="96"/>
        <v>41607.602951388893</v>
      </c>
      <c r="U873">
        <f t="shared" si="97"/>
        <v>30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1</v>
      </c>
      <c r="P874" s="5" t="str">
        <f t="shared" si="92"/>
        <v>$32.5</v>
      </c>
      <c r="Q874" t="str">
        <f t="shared" si="93"/>
        <v>music</v>
      </c>
      <c r="R874" t="str">
        <f t="shared" si="94"/>
        <v>jazz</v>
      </c>
      <c r="S874" s="10">
        <f t="shared" si="95"/>
        <v>40567.825543981482</v>
      </c>
      <c r="T874" s="10">
        <f t="shared" si="96"/>
        <v>40612.825543981482</v>
      </c>
      <c r="U874">
        <f t="shared" si="97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</v>
      </c>
      <c r="P875" s="5" t="str">
        <f t="shared" si="92"/>
        <v>$9</v>
      </c>
      <c r="Q875" t="str">
        <f t="shared" si="93"/>
        <v>music</v>
      </c>
      <c r="R875" t="str">
        <f t="shared" si="94"/>
        <v>jazz</v>
      </c>
      <c r="S875" s="10">
        <f t="shared" si="95"/>
        <v>41184.167129629626</v>
      </c>
      <c r="T875" s="10">
        <f t="shared" si="96"/>
        <v>41224.208796296298</v>
      </c>
      <c r="U875">
        <f t="shared" si="97"/>
        <v>40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</v>
      </c>
      <c r="P876" s="5" t="str">
        <f t="shared" si="92"/>
        <v>$34.76</v>
      </c>
      <c r="Q876" t="str">
        <f t="shared" si="93"/>
        <v>music</v>
      </c>
      <c r="R876" t="str">
        <f t="shared" si="94"/>
        <v>jazz</v>
      </c>
      <c r="S876" s="10">
        <f t="shared" si="95"/>
        <v>41368.583726851852</v>
      </c>
      <c r="T876" s="10">
        <f t="shared" si="96"/>
        <v>41398.583726851852</v>
      </c>
      <c r="U876">
        <f t="shared" si="97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s="5" t="e">
        <f t="shared" si="92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42248.723738425921</v>
      </c>
      <c r="T877" s="10">
        <f t="shared" si="96"/>
        <v>42268.723738425921</v>
      </c>
      <c r="U877">
        <f t="shared" si="97"/>
        <v>20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41</v>
      </c>
      <c r="P878" s="5" t="str">
        <f t="shared" si="92"/>
        <v>$28.58</v>
      </c>
      <c r="Q878" t="str">
        <f t="shared" si="93"/>
        <v>music</v>
      </c>
      <c r="R878" t="str">
        <f t="shared" si="94"/>
        <v>jazz</v>
      </c>
      <c r="S878" s="10">
        <f t="shared" si="95"/>
        <v>41276.496840277774</v>
      </c>
      <c r="T878" s="10">
        <f t="shared" si="96"/>
        <v>41309.496840277774</v>
      </c>
      <c r="U878">
        <f t="shared" si="97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68</v>
      </c>
      <c r="P879" s="5" t="str">
        <f t="shared" si="92"/>
        <v>$46.59</v>
      </c>
      <c r="Q879" t="str">
        <f t="shared" si="93"/>
        <v>music</v>
      </c>
      <c r="R879" t="str">
        <f t="shared" si="94"/>
        <v>jazz</v>
      </c>
      <c r="S879" s="10">
        <f t="shared" si="95"/>
        <v>41597.788888888885</v>
      </c>
      <c r="T879" s="10">
        <f t="shared" si="96"/>
        <v>41627.788888888885</v>
      </c>
      <c r="U879">
        <f t="shared" si="97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</v>
      </c>
      <c r="P880" s="5" t="str">
        <f t="shared" si="92"/>
        <v>$32.5</v>
      </c>
      <c r="Q880" t="str">
        <f t="shared" si="93"/>
        <v>music</v>
      </c>
      <c r="R880" t="str">
        <f t="shared" si="94"/>
        <v>jazz</v>
      </c>
      <c r="S880" s="10">
        <f t="shared" si="95"/>
        <v>40505.232916666668</v>
      </c>
      <c r="T880" s="10">
        <f t="shared" si="96"/>
        <v>40535.232916666668</v>
      </c>
      <c r="U880">
        <f t="shared" si="97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31</v>
      </c>
      <c r="P881" s="5" t="str">
        <f t="shared" si="92"/>
        <v>$21.47</v>
      </c>
      <c r="Q881" t="str">
        <f t="shared" si="93"/>
        <v>music</v>
      </c>
      <c r="R881" t="str">
        <f t="shared" si="94"/>
        <v>jazz</v>
      </c>
      <c r="S881" s="10">
        <f t="shared" si="95"/>
        <v>41037.829918981479</v>
      </c>
      <c r="T881" s="10">
        <f t="shared" si="96"/>
        <v>41058.829918981479</v>
      </c>
      <c r="U881">
        <f t="shared" si="97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3</v>
      </c>
      <c r="P882" s="5" t="str">
        <f t="shared" si="92"/>
        <v>$14.13</v>
      </c>
      <c r="Q882" t="str">
        <f t="shared" si="93"/>
        <v>music</v>
      </c>
      <c r="R882" t="str">
        <f t="shared" si="94"/>
        <v>indie rock</v>
      </c>
      <c r="S882" s="10">
        <f t="shared" si="95"/>
        <v>41179.32104166667</v>
      </c>
      <c r="T882" s="10">
        <f t="shared" si="96"/>
        <v>41212.32104166667</v>
      </c>
      <c r="U882">
        <f t="shared" si="97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1</v>
      </c>
      <c r="P883" s="5" t="str">
        <f t="shared" si="92"/>
        <v>$30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40877.25099537037</v>
      </c>
      <c r="T883" s="10">
        <f t="shared" si="96"/>
        <v>40922.25099537037</v>
      </c>
      <c r="U883">
        <f t="shared" si="97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</v>
      </c>
      <c r="P884" s="5" t="str">
        <f t="shared" si="92"/>
        <v>$21.57</v>
      </c>
      <c r="Q884" t="str">
        <f t="shared" si="93"/>
        <v>music</v>
      </c>
      <c r="R884" t="str">
        <f t="shared" si="94"/>
        <v>indie rock</v>
      </c>
      <c r="S884" s="10">
        <f t="shared" si="95"/>
        <v>40759.860532407409</v>
      </c>
      <c r="T884" s="10">
        <f t="shared" si="96"/>
        <v>40792.860532407409</v>
      </c>
      <c r="U884">
        <f t="shared" si="97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</v>
      </c>
      <c r="P885" s="5" t="str">
        <f t="shared" si="92"/>
        <v>$83.38</v>
      </c>
      <c r="Q885" t="str">
        <f t="shared" si="93"/>
        <v>music</v>
      </c>
      <c r="R885" t="str">
        <f t="shared" si="94"/>
        <v>indie rock</v>
      </c>
      <c r="S885" s="10">
        <f t="shared" si="95"/>
        <v>42371.935590277775</v>
      </c>
      <c r="T885" s="10">
        <f t="shared" si="96"/>
        <v>42431.935590277775</v>
      </c>
      <c r="U885">
        <f t="shared" si="97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 s="5" t="str">
        <f t="shared" si="92"/>
        <v>$10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40981.802615740744</v>
      </c>
      <c r="T886" s="10">
        <f t="shared" si="96"/>
        <v>41041.104861111111</v>
      </c>
      <c r="U886">
        <f t="shared" si="97"/>
        <v>59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 s="5" t="str">
        <f t="shared" si="92"/>
        <v>$35.71</v>
      </c>
      <c r="Q887" t="str">
        <f t="shared" si="93"/>
        <v>music</v>
      </c>
      <c r="R887" t="str">
        <f t="shared" si="94"/>
        <v>indie rock</v>
      </c>
      <c r="S887" s="10">
        <f t="shared" si="95"/>
        <v>42713.941099537042</v>
      </c>
      <c r="T887" s="10">
        <f t="shared" si="96"/>
        <v>42734.941099537042</v>
      </c>
      <c r="U887">
        <f t="shared" si="97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 s="5" t="str">
        <f t="shared" si="92"/>
        <v>$29.29</v>
      </c>
      <c r="Q888" t="str">
        <f t="shared" si="93"/>
        <v>music</v>
      </c>
      <c r="R888" t="str">
        <f t="shared" si="94"/>
        <v>indie rock</v>
      </c>
      <c r="S888" s="10">
        <f t="shared" si="95"/>
        <v>42603.870520833334</v>
      </c>
      <c r="T888" s="10">
        <f t="shared" si="96"/>
        <v>42628.870520833334</v>
      </c>
      <c r="U888">
        <f t="shared" si="97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s="5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41026.958969907406</v>
      </c>
      <c r="T889" s="10">
        <f t="shared" si="96"/>
        <v>41056.958969907406</v>
      </c>
      <c r="U889">
        <f t="shared" si="97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</v>
      </c>
      <c r="P890" s="5" t="str">
        <f t="shared" si="92"/>
        <v>$18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40751.753298611111</v>
      </c>
      <c r="T890" s="10">
        <f t="shared" si="96"/>
        <v>40787.25</v>
      </c>
      <c r="U890">
        <f t="shared" si="97"/>
        <v>35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</v>
      </c>
      <c r="P891" s="5" t="str">
        <f t="shared" si="92"/>
        <v>$73.76</v>
      </c>
      <c r="Q891" t="str">
        <f t="shared" si="93"/>
        <v>music</v>
      </c>
      <c r="R891" t="str">
        <f t="shared" si="94"/>
        <v>indie rock</v>
      </c>
      <c r="S891" s="10">
        <f t="shared" si="95"/>
        <v>41887.784062500003</v>
      </c>
      <c r="T891" s="10">
        <f t="shared" si="96"/>
        <v>41917.784062500003</v>
      </c>
      <c r="U891">
        <f t="shared" si="97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</v>
      </c>
      <c r="P892" s="5" t="str">
        <f t="shared" si="92"/>
        <v>$31.25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41569.698831018519</v>
      </c>
      <c r="T892" s="10">
        <f t="shared" si="96"/>
        <v>41599.740497685183</v>
      </c>
      <c r="U892">
        <f t="shared" si="97"/>
        <v>30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</v>
      </c>
      <c r="P893" s="5" t="str">
        <f t="shared" si="92"/>
        <v>$28.89</v>
      </c>
      <c r="Q893" t="str">
        <f t="shared" si="93"/>
        <v>music</v>
      </c>
      <c r="R893" t="str">
        <f t="shared" si="94"/>
        <v>indie rock</v>
      </c>
      <c r="S893" s="10">
        <f t="shared" si="95"/>
        <v>41842.031597222223</v>
      </c>
      <c r="T893" s="10">
        <f t="shared" si="96"/>
        <v>41872.031597222223</v>
      </c>
      <c r="U893">
        <f t="shared" si="97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41</v>
      </c>
      <c r="P894" s="5" t="str">
        <f t="shared" si="92"/>
        <v>$143.82</v>
      </c>
      <c r="Q894" t="str">
        <f t="shared" si="93"/>
        <v>music</v>
      </c>
      <c r="R894" t="str">
        <f t="shared" si="94"/>
        <v>indie rock</v>
      </c>
      <c r="S894" s="10">
        <f t="shared" si="95"/>
        <v>40304.20003472222</v>
      </c>
      <c r="T894" s="10">
        <f t="shared" si="96"/>
        <v>40391.166666666664</v>
      </c>
      <c r="U894">
        <f t="shared" si="97"/>
        <v>87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 s="5" t="str">
        <f t="shared" si="92"/>
        <v>$40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42065.897719907407</v>
      </c>
      <c r="T895" s="10">
        <f t="shared" si="96"/>
        <v>42095.856053240743</v>
      </c>
      <c r="U895">
        <f t="shared" si="97"/>
        <v>30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</v>
      </c>
      <c r="P896" s="5" t="str">
        <f t="shared" si="92"/>
        <v>$147.81</v>
      </c>
      <c r="Q896" t="str">
        <f t="shared" si="93"/>
        <v>music</v>
      </c>
      <c r="R896" t="str">
        <f t="shared" si="94"/>
        <v>indie rock</v>
      </c>
      <c r="S896" s="10">
        <f t="shared" si="95"/>
        <v>42496.98159722222</v>
      </c>
      <c r="T896" s="10">
        <f t="shared" si="96"/>
        <v>42526.98159722222</v>
      </c>
      <c r="U896">
        <f t="shared" si="97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</v>
      </c>
      <c r="P897" s="5" t="str">
        <f t="shared" si="92"/>
        <v>$27.86</v>
      </c>
      <c r="Q897" t="str">
        <f t="shared" si="93"/>
        <v>music</v>
      </c>
      <c r="R897" t="str">
        <f t="shared" si="94"/>
        <v>indie rock</v>
      </c>
      <c r="S897" s="10">
        <f t="shared" si="95"/>
        <v>40431.127650462964</v>
      </c>
      <c r="T897" s="10">
        <f t="shared" si="96"/>
        <v>40476.127650462964</v>
      </c>
      <c r="U897">
        <f t="shared" si="97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 s="5" t="str">
        <f t="shared" si="92"/>
        <v>$44.44</v>
      </c>
      <c r="Q898" t="str">
        <f t="shared" si="93"/>
        <v>music</v>
      </c>
      <c r="R898" t="str">
        <f t="shared" si="94"/>
        <v>indie rock</v>
      </c>
      <c r="S898" s="10">
        <f t="shared" si="95"/>
        <v>42218.872986111106</v>
      </c>
      <c r="T898" s="10">
        <f t="shared" si="96"/>
        <v>42244.166666666672</v>
      </c>
      <c r="U898">
        <f t="shared" si="97"/>
        <v>25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ROUND(E899/D899*100,0)</f>
        <v>0</v>
      </c>
      <c r="P899" s="5" t="e">
        <f t="shared" ref="P899:P962" si="99">"$"&amp;ROUND(E899/L899,2)</f>
        <v>#DIV/0!</v>
      </c>
      <c r="Q899" t="str">
        <f t="shared" ref="Q899:Q962" si="100">LEFT(N899,SEARCH("/",N899)-1)</f>
        <v>music</v>
      </c>
      <c r="R899" t="str">
        <f t="shared" ref="R899:R962" si="101">RIGHT(N899,LEN(N899)-SEARCH("/",N899))</f>
        <v>indie rock</v>
      </c>
      <c r="S899" s="10">
        <f t="shared" ref="S899:S962" si="102">(J899/86400)+DATE(1970, 1, 1)</f>
        <v>41211.688750000001</v>
      </c>
      <c r="T899" s="10">
        <f t="shared" ref="T899:T962" si="103">(I899/86400)+DATE(1970, 1, 1)</f>
        <v>41241.730416666665</v>
      </c>
      <c r="U899">
        <f t="shared" ref="U899:U962" si="104">ROUND(T899-S899,0)</f>
        <v>30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3</v>
      </c>
      <c r="P900" s="5" t="str">
        <f t="shared" si="99"/>
        <v>$35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40878.758217592593</v>
      </c>
      <c r="T900" s="10">
        <f t="shared" si="103"/>
        <v>40923.758217592593</v>
      </c>
      <c r="U900">
        <f t="shared" si="104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</v>
      </c>
      <c r="P901" s="5" t="str">
        <f t="shared" si="99"/>
        <v>$35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40646.099097222221</v>
      </c>
      <c r="T901" s="10">
        <f t="shared" si="103"/>
        <v>40691.099097222221</v>
      </c>
      <c r="U901">
        <f t="shared" si="104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</v>
      </c>
      <c r="P902" s="5" t="str">
        <f t="shared" si="99"/>
        <v>$10.5</v>
      </c>
      <c r="Q902" t="str">
        <f t="shared" si="100"/>
        <v>music</v>
      </c>
      <c r="R902" t="str">
        <f t="shared" si="101"/>
        <v>jazz</v>
      </c>
      <c r="S902" s="10">
        <f t="shared" si="102"/>
        <v>42429.84956018519</v>
      </c>
      <c r="T902" s="10">
        <f t="shared" si="103"/>
        <v>42459.807893518519</v>
      </c>
      <c r="U902">
        <f t="shared" si="104"/>
        <v>30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s="5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40291.81150462963</v>
      </c>
      <c r="T903" s="10">
        <f t="shared" si="103"/>
        <v>40337.799305555556</v>
      </c>
      <c r="U903">
        <f t="shared" si="104"/>
        <v>46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</v>
      </c>
      <c r="P904" s="5" t="str">
        <f t="shared" si="99"/>
        <v>$30</v>
      </c>
      <c r="Q904" t="str">
        <f t="shared" si="100"/>
        <v>music</v>
      </c>
      <c r="R904" t="str">
        <f t="shared" si="101"/>
        <v>jazz</v>
      </c>
      <c r="S904" s="10">
        <f t="shared" si="102"/>
        <v>41829.965532407405</v>
      </c>
      <c r="T904" s="10">
        <f t="shared" si="103"/>
        <v>41881.645833333336</v>
      </c>
      <c r="U904">
        <f t="shared" si="104"/>
        <v>52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</v>
      </c>
      <c r="P905" s="5" t="str">
        <f t="shared" si="99"/>
        <v>$40</v>
      </c>
      <c r="Q905" t="str">
        <f t="shared" si="100"/>
        <v>music</v>
      </c>
      <c r="R905" t="str">
        <f t="shared" si="101"/>
        <v>jazz</v>
      </c>
      <c r="S905" s="10">
        <f t="shared" si="102"/>
        <v>41149.796064814815</v>
      </c>
      <c r="T905" s="10">
        <f t="shared" si="103"/>
        <v>41175.100694444445</v>
      </c>
      <c r="U905">
        <f t="shared" si="104"/>
        <v>25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</v>
      </c>
      <c r="P906" s="5" t="str">
        <f t="shared" si="99"/>
        <v>$50.33</v>
      </c>
      <c r="Q906" t="str">
        <f t="shared" si="100"/>
        <v>music</v>
      </c>
      <c r="R906" t="str">
        <f t="shared" si="101"/>
        <v>jazz</v>
      </c>
      <c r="S906" s="10">
        <f t="shared" si="102"/>
        <v>42342.080289351856</v>
      </c>
      <c r="T906" s="10">
        <f t="shared" si="103"/>
        <v>42372.080289351856</v>
      </c>
      <c r="U906">
        <f t="shared" si="104"/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</v>
      </c>
      <c r="P907" s="5" t="str">
        <f t="shared" si="99"/>
        <v>$32.67</v>
      </c>
      <c r="Q907" t="str">
        <f t="shared" si="100"/>
        <v>music</v>
      </c>
      <c r="R907" t="str">
        <f t="shared" si="101"/>
        <v>jazz</v>
      </c>
      <c r="S907" s="10">
        <f t="shared" si="102"/>
        <v>40507.239884259259</v>
      </c>
      <c r="T907" s="10">
        <f t="shared" si="103"/>
        <v>40567.239884259259</v>
      </c>
      <c r="U907">
        <f t="shared" si="104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s="5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41681.189699074072</v>
      </c>
      <c r="T908" s="10">
        <f t="shared" si="103"/>
        <v>41711.148032407407</v>
      </c>
      <c r="U908">
        <f t="shared" si="104"/>
        <v>30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s="5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40767.192395833335</v>
      </c>
      <c r="T909" s="10">
        <f t="shared" si="103"/>
        <v>40797.192395833335</v>
      </c>
      <c r="U909">
        <f t="shared" si="104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s="5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40340.801562499997</v>
      </c>
      <c r="T910" s="10">
        <f t="shared" si="103"/>
        <v>40386.207638888889</v>
      </c>
      <c r="U910">
        <f t="shared" si="104"/>
        <v>45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</v>
      </c>
      <c r="P911" s="5" t="str">
        <f t="shared" si="99"/>
        <v>$65</v>
      </c>
      <c r="Q911" t="str">
        <f t="shared" si="100"/>
        <v>music</v>
      </c>
      <c r="R911" t="str">
        <f t="shared" si="101"/>
        <v>jazz</v>
      </c>
      <c r="S911" s="10">
        <f t="shared" si="102"/>
        <v>41081.69027777778</v>
      </c>
      <c r="T911" s="10">
        <f t="shared" si="103"/>
        <v>41113.166666666664</v>
      </c>
      <c r="U911">
        <f t="shared" si="104"/>
        <v>31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</v>
      </c>
      <c r="P912" s="5" t="str">
        <f t="shared" si="99"/>
        <v>$24.6</v>
      </c>
      <c r="Q912" t="str">
        <f t="shared" si="100"/>
        <v>music</v>
      </c>
      <c r="R912" t="str">
        <f t="shared" si="101"/>
        <v>jazz</v>
      </c>
      <c r="S912" s="10">
        <f t="shared" si="102"/>
        <v>42737.545358796298</v>
      </c>
      <c r="T912" s="10">
        <f t="shared" si="103"/>
        <v>42797.545358796298</v>
      </c>
      <c r="U912">
        <f t="shared" si="104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s="5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41642.005150462966</v>
      </c>
      <c r="T913" s="10">
        <f t="shared" si="103"/>
        <v>41663.005150462966</v>
      </c>
      <c r="U913">
        <f t="shared" si="104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1</v>
      </c>
      <c r="P914" s="5" t="str">
        <f t="shared" si="99"/>
        <v>$15</v>
      </c>
      <c r="Q914" t="str">
        <f t="shared" si="100"/>
        <v>music</v>
      </c>
      <c r="R914" t="str">
        <f t="shared" si="101"/>
        <v>jazz</v>
      </c>
      <c r="S914" s="10">
        <f t="shared" si="102"/>
        <v>41194.109340277777</v>
      </c>
      <c r="T914" s="10">
        <f t="shared" si="103"/>
        <v>41254.151006944448</v>
      </c>
      <c r="U914">
        <f t="shared" si="104"/>
        <v>60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7</v>
      </c>
      <c r="P915" s="5" t="str">
        <f t="shared" si="99"/>
        <v>$82.58</v>
      </c>
      <c r="Q915" t="str">
        <f t="shared" si="100"/>
        <v>music</v>
      </c>
      <c r="R915" t="str">
        <f t="shared" si="101"/>
        <v>jazz</v>
      </c>
      <c r="S915" s="10">
        <f t="shared" si="102"/>
        <v>41004.139108796298</v>
      </c>
      <c r="T915" s="10">
        <f t="shared" si="103"/>
        <v>41034.139108796298</v>
      </c>
      <c r="U915">
        <f t="shared" si="104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s="5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41116.763275462959</v>
      </c>
      <c r="T916" s="10">
        <f t="shared" si="103"/>
        <v>41146.763275462959</v>
      </c>
      <c r="U916">
        <f t="shared" si="104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6</v>
      </c>
      <c r="P917" s="5" t="str">
        <f t="shared" si="99"/>
        <v>$41.67</v>
      </c>
      <c r="Q917" t="str">
        <f t="shared" si="100"/>
        <v>music</v>
      </c>
      <c r="R917" t="str">
        <f t="shared" si="101"/>
        <v>jazz</v>
      </c>
      <c r="S917" s="10">
        <f t="shared" si="102"/>
        <v>40937.679560185185</v>
      </c>
      <c r="T917" s="10">
        <f t="shared" si="103"/>
        <v>40969.207638888889</v>
      </c>
      <c r="U917">
        <f t="shared" si="104"/>
        <v>32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s="5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40434.853402777779</v>
      </c>
      <c r="T918" s="10">
        <f t="shared" si="103"/>
        <v>40473.208333333336</v>
      </c>
      <c r="U918">
        <f t="shared" si="104"/>
        <v>38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1</v>
      </c>
      <c r="P919" s="5" t="str">
        <f t="shared" si="99"/>
        <v>$30</v>
      </c>
      <c r="Q919" t="str">
        <f t="shared" si="100"/>
        <v>music</v>
      </c>
      <c r="R919" t="str">
        <f t="shared" si="101"/>
        <v>jazz</v>
      </c>
      <c r="S919" s="10">
        <f t="shared" si="102"/>
        <v>41802.94363425926</v>
      </c>
      <c r="T919" s="10">
        <f t="shared" si="103"/>
        <v>41834.104166666664</v>
      </c>
      <c r="U919">
        <f t="shared" si="104"/>
        <v>31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</v>
      </c>
      <c r="P920" s="5" t="str">
        <f t="shared" si="99"/>
        <v>$19.6</v>
      </c>
      <c r="Q920" t="str">
        <f t="shared" si="100"/>
        <v>music</v>
      </c>
      <c r="R920" t="str">
        <f t="shared" si="101"/>
        <v>jazz</v>
      </c>
      <c r="S920" s="10">
        <f t="shared" si="102"/>
        <v>41944.916215277779</v>
      </c>
      <c r="T920" s="10">
        <f t="shared" si="103"/>
        <v>41974.957881944443</v>
      </c>
      <c r="U920">
        <f t="shared" si="104"/>
        <v>30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1</v>
      </c>
      <c r="P921" s="5" t="str">
        <f t="shared" si="99"/>
        <v>$100</v>
      </c>
      <c r="Q921" t="str">
        <f t="shared" si="100"/>
        <v>music</v>
      </c>
      <c r="R921" t="str">
        <f t="shared" si="101"/>
        <v>jazz</v>
      </c>
      <c r="S921" s="10">
        <f t="shared" si="102"/>
        <v>41227.641724537039</v>
      </c>
      <c r="T921" s="10">
        <f t="shared" si="103"/>
        <v>41262.641724537039</v>
      </c>
      <c r="U921">
        <f t="shared" si="104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s="5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41562.671550925923</v>
      </c>
      <c r="T922" s="10">
        <f t="shared" si="103"/>
        <v>41592.713217592594</v>
      </c>
      <c r="U922">
        <f t="shared" si="104"/>
        <v>30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31</v>
      </c>
      <c r="P923" s="5" t="str">
        <f t="shared" si="99"/>
        <v>$231.75</v>
      </c>
      <c r="Q923" t="str">
        <f t="shared" si="100"/>
        <v>music</v>
      </c>
      <c r="R923" t="str">
        <f t="shared" si="101"/>
        <v>jazz</v>
      </c>
      <c r="S923" s="10">
        <f t="shared" si="102"/>
        <v>40847.171018518522</v>
      </c>
      <c r="T923" s="10">
        <f t="shared" si="103"/>
        <v>40889.212685185186</v>
      </c>
      <c r="U923">
        <f t="shared" si="104"/>
        <v>42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</v>
      </c>
      <c r="P924" s="5" t="str">
        <f t="shared" si="99"/>
        <v>$189.33</v>
      </c>
      <c r="Q924" t="str">
        <f t="shared" si="100"/>
        <v>music</v>
      </c>
      <c r="R924" t="str">
        <f t="shared" si="101"/>
        <v>jazz</v>
      </c>
      <c r="S924" s="10">
        <f t="shared" si="102"/>
        <v>41878.530011574076</v>
      </c>
      <c r="T924" s="10">
        <f t="shared" si="103"/>
        <v>41913.530011574076</v>
      </c>
      <c r="U924">
        <f t="shared" si="104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</v>
      </c>
      <c r="P925" s="5" t="str">
        <f t="shared" si="99"/>
        <v>$55</v>
      </c>
      <c r="Q925" t="str">
        <f t="shared" si="100"/>
        <v>music</v>
      </c>
      <c r="R925" t="str">
        <f t="shared" si="101"/>
        <v>jazz</v>
      </c>
      <c r="S925" s="10">
        <f t="shared" si="102"/>
        <v>41934.959756944445</v>
      </c>
      <c r="T925" s="10">
        <f t="shared" si="103"/>
        <v>41965.001423611116</v>
      </c>
      <c r="U925">
        <f t="shared" si="104"/>
        <v>30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11</v>
      </c>
      <c r="P926" s="5" t="str">
        <f t="shared" si="99"/>
        <v>$21.8</v>
      </c>
      <c r="Q926" t="str">
        <f t="shared" si="100"/>
        <v>music</v>
      </c>
      <c r="R926" t="str">
        <f t="shared" si="101"/>
        <v>jazz</v>
      </c>
      <c r="S926" s="10">
        <f t="shared" si="102"/>
        <v>41288.942928240736</v>
      </c>
      <c r="T926" s="10">
        <f t="shared" si="103"/>
        <v>41318.942928240736</v>
      </c>
      <c r="U926">
        <f t="shared" si="104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3</v>
      </c>
      <c r="P927" s="5" t="str">
        <f t="shared" si="99"/>
        <v>$32</v>
      </c>
      <c r="Q927" t="str">
        <f t="shared" si="100"/>
        <v>music</v>
      </c>
      <c r="R927" t="str">
        <f t="shared" si="101"/>
        <v>jazz</v>
      </c>
      <c r="S927" s="10">
        <f t="shared" si="102"/>
        <v>41575.880914351852</v>
      </c>
      <c r="T927" s="10">
        <f t="shared" si="103"/>
        <v>41605.922581018516</v>
      </c>
      <c r="U927">
        <f t="shared" si="104"/>
        <v>30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s="5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40338.02002314815</v>
      </c>
      <c r="T928" s="10">
        <f t="shared" si="103"/>
        <v>40367.944444444445</v>
      </c>
      <c r="U928">
        <f t="shared" si="104"/>
        <v>30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s="5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41013.822858796295</v>
      </c>
      <c r="T929" s="10">
        <f t="shared" si="103"/>
        <v>41043.822858796295</v>
      </c>
      <c r="U929">
        <f t="shared" si="104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11</v>
      </c>
      <c r="P930" s="5" t="str">
        <f t="shared" si="99"/>
        <v>$56.25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41180.86241898148</v>
      </c>
      <c r="T930" s="10">
        <f t="shared" si="103"/>
        <v>41231</v>
      </c>
      <c r="U930">
        <f t="shared" si="104"/>
        <v>50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s="5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40978.238067129627</v>
      </c>
      <c r="T931" s="10">
        <f t="shared" si="103"/>
        <v>41008.196400462963</v>
      </c>
      <c r="U931">
        <f t="shared" si="104"/>
        <v>30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</v>
      </c>
      <c r="P932" s="5" t="str">
        <f t="shared" si="99"/>
        <v>$69</v>
      </c>
      <c r="Q932" t="str">
        <f t="shared" si="100"/>
        <v>music</v>
      </c>
      <c r="R932" t="str">
        <f t="shared" si="101"/>
        <v>jazz</v>
      </c>
      <c r="S932" s="10">
        <f t="shared" si="102"/>
        <v>40312.915578703702</v>
      </c>
      <c r="T932" s="10">
        <f t="shared" si="103"/>
        <v>40354.897222222222</v>
      </c>
      <c r="U932">
        <f t="shared" si="104"/>
        <v>42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7</v>
      </c>
      <c r="P933" s="5" t="str">
        <f t="shared" si="99"/>
        <v>$18.71</v>
      </c>
      <c r="Q933" t="str">
        <f t="shared" si="100"/>
        <v>music</v>
      </c>
      <c r="R933" t="str">
        <f t="shared" si="101"/>
        <v>jazz</v>
      </c>
      <c r="S933" s="10">
        <f t="shared" si="102"/>
        <v>41680.359976851854</v>
      </c>
      <c r="T933" s="10">
        <f t="shared" si="103"/>
        <v>41714.916666666664</v>
      </c>
      <c r="U933">
        <f t="shared" si="104"/>
        <v>35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15</v>
      </c>
      <c r="P934" s="5" t="str">
        <f t="shared" si="99"/>
        <v>$46.03</v>
      </c>
      <c r="Q934" t="str">
        <f t="shared" si="100"/>
        <v>music</v>
      </c>
      <c r="R934" t="str">
        <f t="shared" si="101"/>
        <v>jazz</v>
      </c>
      <c r="S934" s="10">
        <f t="shared" si="102"/>
        <v>41310.969270833331</v>
      </c>
      <c r="T934" s="10">
        <f t="shared" si="103"/>
        <v>41355.927604166667</v>
      </c>
      <c r="U934">
        <f t="shared" si="104"/>
        <v>45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 s="5" t="str">
        <f t="shared" si="99"/>
        <v>$60</v>
      </c>
      <c r="Q935" t="str">
        <f t="shared" si="100"/>
        <v>music</v>
      </c>
      <c r="R935" t="str">
        <f t="shared" si="101"/>
        <v>jazz</v>
      </c>
      <c r="S935" s="10">
        <f t="shared" si="102"/>
        <v>41711.169085648144</v>
      </c>
      <c r="T935" s="10">
        <f t="shared" si="103"/>
        <v>41771.169085648144</v>
      </c>
      <c r="U935">
        <f t="shared" si="104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</v>
      </c>
      <c r="P936" s="5" t="str">
        <f t="shared" si="99"/>
        <v>$50.67</v>
      </c>
      <c r="Q936" t="str">
        <f t="shared" si="100"/>
        <v>music</v>
      </c>
      <c r="R936" t="str">
        <f t="shared" si="101"/>
        <v>jazz</v>
      </c>
      <c r="S936" s="10">
        <f t="shared" si="102"/>
        <v>41733.737083333333</v>
      </c>
      <c r="T936" s="10">
        <f t="shared" si="103"/>
        <v>41763.25</v>
      </c>
      <c r="U936">
        <f t="shared" si="104"/>
        <v>30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</v>
      </c>
      <c r="P937" s="5" t="str">
        <f t="shared" si="99"/>
        <v>$25</v>
      </c>
      <c r="Q937" t="str">
        <f t="shared" si="100"/>
        <v>music</v>
      </c>
      <c r="R937" t="str">
        <f t="shared" si="101"/>
        <v>jazz</v>
      </c>
      <c r="S937" s="10">
        <f t="shared" si="102"/>
        <v>42368.333668981482</v>
      </c>
      <c r="T937" s="10">
        <f t="shared" si="103"/>
        <v>42398.333668981482</v>
      </c>
      <c r="U937">
        <f t="shared" si="104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s="5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40883.024178240739</v>
      </c>
      <c r="T938" s="10">
        <f t="shared" si="103"/>
        <v>40926.833333333336</v>
      </c>
      <c r="U938">
        <f t="shared" si="104"/>
        <v>44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</v>
      </c>
      <c r="P939" s="5" t="str">
        <f t="shared" si="99"/>
        <v>$20</v>
      </c>
      <c r="Q939" t="str">
        <f t="shared" si="100"/>
        <v>music</v>
      </c>
      <c r="R939" t="str">
        <f t="shared" si="101"/>
        <v>jazz</v>
      </c>
      <c r="S939" s="10">
        <f t="shared" si="102"/>
        <v>41551.798113425924</v>
      </c>
      <c r="T939" s="10">
        <f t="shared" si="103"/>
        <v>41581.839780092589</v>
      </c>
      <c r="U939">
        <f t="shared" si="104"/>
        <v>30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</v>
      </c>
      <c r="P940" s="5" t="str">
        <f t="shared" si="99"/>
        <v>$25</v>
      </c>
      <c r="Q940" t="str">
        <f t="shared" si="100"/>
        <v>music</v>
      </c>
      <c r="R940" t="str">
        <f t="shared" si="101"/>
        <v>jazz</v>
      </c>
      <c r="S940" s="10">
        <f t="shared" si="102"/>
        <v>41124.479722222226</v>
      </c>
      <c r="T940" s="10">
        <f t="shared" si="103"/>
        <v>41154.479722222226</v>
      </c>
      <c r="U940">
        <f t="shared" si="104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</v>
      </c>
      <c r="P941" s="5" t="str">
        <f t="shared" si="99"/>
        <v>$20</v>
      </c>
      <c r="Q941" t="str">
        <f t="shared" si="100"/>
        <v>music</v>
      </c>
      <c r="R941" t="str">
        <f t="shared" si="101"/>
        <v>jazz</v>
      </c>
      <c r="S941" s="10">
        <f t="shared" si="102"/>
        <v>41416.763171296298</v>
      </c>
      <c r="T941" s="10">
        <f t="shared" si="103"/>
        <v>41455.831944444442</v>
      </c>
      <c r="U941">
        <f t="shared" si="104"/>
        <v>39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</v>
      </c>
      <c r="P942" s="5" t="str">
        <f t="shared" si="99"/>
        <v>$110.29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42182.008402777778</v>
      </c>
      <c r="T942" s="10">
        <f t="shared" si="103"/>
        <v>42227.008402777778</v>
      </c>
      <c r="U942">
        <f t="shared" si="104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</v>
      </c>
      <c r="P943" s="5" t="str">
        <f t="shared" si="99"/>
        <v>$37.45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42746.096585648149</v>
      </c>
      <c r="T943" s="10">
        <f t="shared" si="103"/>
        <v>42776.096585648149</v>
      </c>
      <c r="U943">
        <f t="shared" si="104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9</v>
      </c>
      <c r="P944" s="5" t="str">
        <f t="shared" si="99"/>
        <v>$41.75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42382.843287037038</v>
      </c>
      <c r="T944" s="10">
        <f t="shared" si="103"/>
        <v>42418.843287037038</v>
      </c>
      <c r="U944">
        <f t="shared" si="104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10</v>
      </c>
      <c r="P945" s="5" t="str">
        <f t="shared" si="99"/>
        <v>$24.08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42673.66788194445</v>
      </c>
      <c r="T945" s="10">
        <f t="shared" si="103"/>
        <v>42703.709548611107</v>
      </c>
      <c r="U945">
        <f t="shared" si="104"/>
        <v>30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</v>
      </c>
      <c r="P946" s="5" t="str">
        <f t="shared" si="99"/>
        <v>$69.41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42444.583912037036</v>
      </c>
      <c r="T946" s="10">
        <f t="shared" si="103"/>
        <v>42478.583333333328</v>
      </c>
      <c r="U946">
        <f t="shared" si="104"/>
        <v>34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</v>
      </c>
      <c r="P947" s="5" t="str">
        <f t="shared" si="99"/>
        <v>$155.25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42732.872986111106</v>
      </c>
      <c r="T947" s="10">
        <f t="shared" si="103"/>
        <v>42784.999305555553</v>
      </c>
      <c r="U947">
        <f t="shared" si="104"/>
        <v>52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2</v>
      </c>
      <c r="P948" s="5" t="str">
        <f t="shared" si="99"/>
        <v>$57.2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42592.750555555554</v>
      </c>
      <c r="T948" s="10">
        <f t="shared" si="103"/>
        <v>42622.750555555554</v>
      </c>
      <c r="U948">
        <f t="shared" si="104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s="5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42491.781319444446</v>
      </c>
      <c r="T949" s="10">
        <f t="shared" si="103"/>
        <v>42551.781319444446</v>
      </c>
      <c r="U949">
        <f t="shared" si="104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 s="5" t="str">
        <f t="shared" si="99"/>
        <v>$60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42411.828287037039</v>
      </c>
      <c r="T950" s="10">
        <f t="shared" si="103"/>
        <v>42441.828287037039</v>
      </c>
      <c r="U950">
        <f t="shared" si="104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</v>
      </c>
      <c r="P951" s="5" t="str">
        <f t="shared" si="99"/>
        <v>$39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42361.043703703705</v>
      </c>
      <c r="T951" s="10">
        <f t="shared" si="103"/>
        <v>42421.043703703705</v>
      </c>
      <c r="U951">
        <f t="shared" si="104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</v>
      </c>
      <c r="P952" s="5" t="str">
        <f t="shared" si="99"/>
        <v>$58.42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42356.750706018516</v>
      </c>
      <c r="T952" s="10">
        <f t="shared" si="103"/>
        <v>42386.750706018516</v>
      </c>
      <c r="U952">
        <f t="shared" si="104"/>
        <v>30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</v>
      </c>
      <c r="P953" s="5" t="str">
        <f t="shared" si="99"/>
        <v>$158.64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42480.653611111113</v>
      </c>
      <c r="T953" s="10">
        <f t="shared" si="103"/>
        <v>42525.653611111113</v>
      </c>
      <c r="U953">
        <f t="shared" si="104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40</v>
      </c>
      <c r="P954" s="5" t="str">
        <f t="shared" si="99"/>
        <v>$99.86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42662.613564814819</v>
      </c>
      <c r="T954" s="10">
        <f t="shared" si="103"/>
        <v>42692.655231481476</v>
      </c>
      <c r="U954">
        <f t="shared" si="104"/>
        <v>30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1</v>
      </c>
      <c r="P955" s="5" t="str">
        <f t="shared" si="99"/>
        <v>$25.2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41999.164340277777</v>
      </c>
      <c r="T955" s="10">
        <f t="shared" si="103"/>
        <v>42029.164340277777</v>
      </c>
      <c r="U955">
        <f t="shared" si="104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</v>
      </c>
      <c r="P956" s="5" t="str">
        <f t="shared" si="99"/>
        <v>$89.19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42194.833784722221</v>
      </c>
      <c r="T956" s="10">
        <f t="shared" si="103"/>
        <v>42236.833784722221</v>
      </c>
      <c r="U956">
        <f t="shared" si="104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6</v>
      </c>
      <c r="P957" s="5" t="str">
        <f t="shared" si="99"/>
        <v>$182.62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42586.295138888891</v>
      </c>
      <c r="T957" s="10">
        <f t="shared" si="103"/>
        <v>42626.295138888891</v>
      </c>
      <c r="U957">
        <f t="shared" si="104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2</v>
      </c>
      <c r="P958" s="5" t="str">
        <f t="shared" si="99"/>
        <v>$50.65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42060.913877314815</v>
      </c>
      <c r="T958" s="10">
        <f t="shared" si="103"/>
        <v>42120.872210648144</v>
      </c>
      <c r="U958">
        <f t="shared" si="104"/>
        <v>60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2</v>
      </c>
      <c r="P959" s="5" t="str">
        <f t="shared" si="99"/>
        <v>$33.29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42660.552465277782</v>
      </c>
      <c r="T959" s="10">
        <f t="shared" si="103"/>
        <v>42691.594131944439</v>
      </c>
      <c r="U959">
        <f t="shared" si="104"/>
        <v>31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</v>
      </c>
      <c r="P960" s="5" t="str">
        <f t="shared" si="99"/>
        <v>$51.82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42082.802812499998</v>
      </c>
      <c r="T960" s="10">
        <f t="shared" si="103"/>
        <v>42104.207638888889</v>
      </c>
      <c r="U960">
        <f t="shared" si="104"/>
        <v>21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39</v>
      </c>
      <c r="P961" s="5" t="str">
        <f t="shared" si="99"/>
        <v>$113.63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41993.174363425926</v>
      </c>
      <c r="T961" s="10">
        <f t="shared" si="103"/>
        <v>42023.174363425926</v>
      </c>
      <c r="U961">
        <f t="shared" si="104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</v>
      </c>
      <c r="P962" s="5" t="str">
        <f t="shared" si="99"/>
        <v>$136.46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42766.626793981486</v>
      </c>
      <c r="T962" s="10">
        <f t="shared" si="103"/>
        <v>42808.585127314815</v>
      </c>
      <c r="U962">
        <f t="shared" si="104"/>
        <v>42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ROUND(E963/D963*100,0)</f>
        <v>42</v>
      </c>
      <c r="P963" s="5" t="str">
        <f t="shared" ref="P963:P1026" si="106">"$"&amp;ROUND(E963/L963,2)</f>
        <v>$364.35</v>
      </c>
      <c r="Q963" t="str">
        <f t="shared" ref="Q963:Q1026" si="107">LEFT(N963,SEARCH("/",N963)-1)</f>
        <v>technology</v>
      </c>
      <c r="R963" t="str">
        <f t="shared" ref="R963:R1026" si="108">RIGHT(N963,LEN(N963)-SEARCH("/",N963))</f>
        <v>wearables</v>
      </c>
      <c r="S963" s="10">
        <f t="shared" ref="S963:S1026" si="109">(J963/86400)+DATE(1970, 1, 1)</f>
        <v>42740.693692129629</v>
      </c>
      <c r="T963" s="10">
        <f t="shared" ref="T963:T1026" si="110">(I963/86400)+DATE(1970, 1, 1)</f>
        <v>42786.791666666672</v>
      </c>
      <c r="U963">
        <f t="shared" ref="U963:U1026" si="111">ROUND(T963-S963,0)</f>
        <v>46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</v>
      </c>
      <c r="P964" s="5" t="str">
        <f t="shared" si="106"/>
        <v>$19.24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42373.712418981479</v>
      </c>
      <c r="T964" s="10">
        <f t="shared" si="110"/>
        <v>42411.712418981479</v>
      </c>
      <c r="U964">
        <f t="shared" si="111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</v>
      </c>
      <c r="P965" s="5" t="str">
        <f t="shared" si="106"/>
        <v>$41.89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42625.635636574079</v>
      </c>
      <c r="T965" s="10">
        <f t="shared" si="110"/>
        <v>42660.635636574079</v>
      </c>
      <c r="U965">
        <f t="shared" si="111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1</v>
      </c>
      <c r="P966" s="5" t="str">
        <f t="shared" si="106"/>
        <v>$30.31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42208.628692129627</v>
      </c>
      <c r="T966" s="10">
        <f t="shared" si="110"/>
        <v>42248.628692129627</v>
      </c>
      <c r="U966">
        <f t="shared" si="111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</v>
      </c>
      <c r="P967" s="5" t="str">
        <f t="shared" si="106"/>
        <v>$49.67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42637.016736111109</v>
      </c>
      <c r="T967" s="10">
        <f t="shared" si="110"/>
        <v>42669.165972222225</v>
      </c>
      <c r="U967">
        <f t="shared" si="111"/>
        <v>32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15</v>
      </c>
      <c r="P968" s="5" t="str">
        <f t="shared" si="106"/>
        <v>$59.2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42619.635787037041</v>
      </c>
      <c r="T968" s="10">
        <f t="shared" si="110"/>
        <v>42649.635787037041</v>
      </c>
      <c r="U968">
        <f t="shared" si="111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18</v>
      </c>
      <c r="P969" s="5" t="str">
        <f t="shared" si="106"/>
        <v>$43.98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42422.254328703704</v>
      </c>
      <c r="T969" s="10">
        <f t="shared" si="110"/>
        <v>42482.21266203704</v>
      </c>
      <c r="U969">
        <f t="shared" si="111"/>
        <v>60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</v>
      </c>
      <c r="P970" s="5" t="str">
        <f t="shared" si="106"/>
        <v>$26.5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41836.847615740742</v>
      </c>
      <c r="T970" s="10">
        <f t="shared" si="110"/>
        <v>41866.847615740742</v>
      </c>
      <c r="U970">
        <f t="shared" si="111"/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47</v>
      </c>
      <c r="P971" s="5" t="str">
        <f t="shared" si="106"/>
        <v>$1272.73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42742.30332175926</v>
      </c>
      <c r="T971" s="10">
        <f t="shared" si="110"/>
        <v>42775.30332175926</v>
      </c>
      <c r="U971">
        <f t="shared" si="111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46</v>
      </c>
      <c r="P972" s="5" t="str">
        <f t="shared" si="106"/>
        <v>$164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42721.220520833333</v>
      </c>
      <c r="T972" s="10">
        <f t="shared" si="110"/>
        <v>42758.207638888889</v>
      </c>
      <c r="U972">
        <f t="shared" si="111"/>
        <v>37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</v>
      </c>
      <c r="P973" s="5" t="str">
        <f t="shared" si="106"/>
        <v>$45.2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42111.709027777775</v>
      </c>
      <c r="T973" s="10">
        <f t="shared" si="110"/>
        <v>42156.709027777775</v>
      </c>
      <c r="U973">
        <f t="shared" si="111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35</v>
      </c>
      <c r="P974" s="5" t="str">
        <f t="shared" si="106"/>
        <v>$153.89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41856.865717592591</v>
      </c>
      <c r="T974" s="10">
        <f t="shared" si="110"/>
        <v>41886.290972222225</v>
      </c>
      <c r="U974">
        <f t="shared" si="111"/>
        <v>29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</v>
      </c>
      <c r="P975" s="5" t="str">
        <f t="shared" si="106"/>
        <v>$51.38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42257.014965277776</v>
      </c>
      <c r="T975" s="10">
        <f t="shared" si="110"/>
        <v>42317.056631944448</v>
      </c>
      <c r="U975">
        <f t="shared" si="111"/>
        <v>60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1</v>
      </c>
      <c r="P976" s="5" t="str">
        <f t="shared" si="106"/>
        <v>$93.33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42424.749490740738</v>
      </c>
      <c r="T976" s="10">
        <f t="shared" si="110"/>
        <v>42454.707824074074</v>
      </c>
      <c r="U976">
        <f t="shared" si="111"/>
        <v>30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3</v>
      </c>
      <c r="P977" s="5" t="str">
        <f t="shared" si="106"/>
        <v>$108.63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42489.696585648147</v>
      </c>
      <c r="T977" s="10">
        <f t="shared" si="110"/>
        <v>42549.696585648147</v>
      </c>
      <c r="U977">
        <f t="shared" si="111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2</v>
      </c>
      <c r="P978" s="5" t="str">
        <f t="shared" si="106"/>
        <v>$160.5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42185.058993055558</v>
      </c>
      <c r="T978" s="10">
        <f t="shared" si="110"/>
        <v>42230.058993055558</v>
      </c>
      <c r="U978">
        <f t="shared" si="111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34</v>
      </c>
      <c r="P979" s="5" t="str">
        <f t="shared" si="106"/>
        <v>$75.75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42391.942094907412</v>
      </c>
      <c r="T979" s="10">
        <f t="shared" si="110"/>
        <v>42421.942094907412</v>
      </c>
      <c r="U979">
        <f t="shared" si="111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</v>
      </c>
      <c r="P980" s="5" t="str">
        <f t="shared" si="106"/>
        <v>$790.84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42395.309039351851</v>
      </c>
      <c r="T980" s="10">
        <f t="shared" si="110"/>
        <v>42425.309039351851</v>
      </c>
      <c r="U980">
        <f t="shared" si="111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83</v>
      </c>
      <c r="P981" s="5" t="str">
        <f t="shared" si="106"/>
        <v>$301.94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42506.416990740741</v>
      </c>
      <c r="T981" s="10">
        <f t="shared" si="110"/>
        <v>42541.790972222225</v>
      </c>
      <c r="U981">
        <f t="shared" si="111"/>
        <v>35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15</v>
      </c>
      <c r="P982" s="5" t="str">
        <f t="shared" si="106"/>
        <v>$47.94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41928.904189814813</v>
      </c>
      <c r="T982" s="10">
        <f t="shared" si="110"/>
        <v>41973.945856481485</v>
      </c>
      <c r="U982">
        <f t="shared" si="111"/>
        <v>45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</v>
      </c>
      <c r="P983" s="5" t="str">
        <f t="shared" si="106"/>
        <v>$2.75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41830.947013888886</v>
      </c>
      <c r="T983" s="10">
        <f t="shared" si="110"/>
        <v>41860.947013888886</v>
      </c>
      <c r="U983">
        <f t="shared" si="111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</v>
      </c>
      <c r="P984" s="5" t="str">
        <f t="shared" si="106"/>
        <v>$1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42615.753310185188</v>
      </c>
      <c r="T984" s="10">
        <f t="shared" si="110"/>
        <v>42645.753310185188</v>
      </c>
      <c r="U984">
        <f t="shared" si="111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30</v>
      </c>
      <c r="P985" s="5" t="str">
        <f t="shared" si="106"/>
        <v>$171.79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42574.667650462958</v>
      </c>
      <c r="T985" s="10">
        <f t="shared" si="110"/>
        <v>42605.870833333334</v>
      </c>
      <c r="U985">
        <f t="shared" si="111"/>
        <v>31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</v>
      </c>
      <c r="P986" s="5" t="str">
        <f t="shared" si="106"/>
        <v>$35.33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42061.11583333333</v>
      </c>
      <c r="T986" s="10">
        <f t="shared" si="110"/>
        <v>42091.074166666665</v>
      </c>
      <c r="U986">
        <f t="shared" si="111"/>
        <v>30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</v>
      </c>
      <c r="P987" s="5" t="str">
        <f t="shared" si="106"/>
        <v>$82.09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42339.967708333337</v>
      </c>
      <c r="T987" s="10">
        <f t="shared" si="110"/>
        <v>42369.958333333328</v>
      </c>
      <c r="U987">
        <f t="shared" si="111"/>
        <v>30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13</v>
      </c>
      <c r="P988" s="5" t="str">
        <f t="shared" si="106"/>
        <v>$110.87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42324.767361111109</v>
      </c>
      <c r="T988" s="10">
        <f t="shared" si="110"/>
        <v>42379</v>
      </c>
      <c r="U988">
        <f t="shared" si="111"/>
        <v>54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</v>
      </c>
      <c r="P989" s="5" t="str">
        <f t="shared" si="106"/>
        <v>$161.22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41773.294560185182</v>
      </c>
      <c r="T989" s="10">
        <f t="shared" si="110"/>
        <v>41813.294560185182</v>
      </c>
      <c r="U989">
        <f t="shared" si="111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s="5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42614.356770833328</v>
      </c>
      <c r="T990" s="10">
        <f t="shared" si="110"/>
        <v>42644.356770833328</v>
      </c>
      <c r="U990">
        <f t="shared" si="111"/>
        <v>30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17</v>
      </c>
      <c r="P991" s="5" t="str">
        <f t="shared" si="106"/>
        <v>$52.41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42611.933969907404</v>
      </c>
      <c r="T991" s="10">
        <f t="shared" si="110"/>
        <v>42641.933969907404</v>
      </c>
      <c r="U991">
        <f t="shared" si="111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</v>
      </c>
      <c r="P992" s="5" t="str">
        <f t="shared" si="106"/>
        <v>$13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41855.784305555557</v>
      </c>
      <c r="T992" s="10">
        <f t="shared" si="110"/>
        <v>41885.784305555557</v>
      </c>
      <c r="U992">
        <f t="shared" si="111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</v>
      </c>
      <c r="P993" s="5" t="str">
        <f t="shared" si="106"/>
        <v>$30.29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42538.75680555556</v>
      </c>
      <c r="T993" s="10">
        <f t="shared" si="110"/>
        <v>42563.785416666666</v>
      </c>
      <c r="U993">
        <f t="shared" si="111"/>
        <v>25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</v>
      </c>
      <c r="P994" s="5" t="str">
        <f t="shared" si="106"/>
        <v>$116.75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42437.924988425926</v>
      </c>
      <c r="T994" s="10">
        <f t="shared" si="110"/>
        <v>42497.883321759262</v>
      </c>
      <c r="U994">
        <f t="shared" si="111"/>
        <v>60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</v>
      </c>
      <c r="P995" s="5" t="str">
        <f t="shared" si="106"/>
        <v>$89.6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42652.964907407411</v>
      </c>
      <c r="T995" s="10">
        <f t="shared" si="110"/>
        <v>42686.208333333328</v>
      </c>
      <c r="U995">
        <f t="shared" si="111"/>
        <v>33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</v>
      </c>
      <c r="P996" s="5" t="str">
        <f t="shared" si="106"/>
        <v>$424.45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41921.263078703705</v>
      </c>
      <c r="T996" s="10">
        <f t="shared" si="110"/>
        <v>41973.957638888889</v>
      </c>
      <c r="U996">
        <f t="shared" si="111"/>
        <v>53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</v>
      </c>
      <c r="P997" s="5" t="str">
        <f t="shared" si="106"/>
        <v>$80.67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41947.940740740742</v>
      </c>
      <c r="T997" s="10">
        <f t="shared" si="110"/>
        <v>41972.666666666672</v>
      </c>
      <c r="U997">
        <f t="shared" si="111"/>
        <v>25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2</v>
      </c>
      <c r="P998" s="5" t="str">
        <f t="shared" si="106"/>
        <v>$13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41817.866435185184</v>
      </c>
      <c r="T998" s="10">
        <f t="shared" si="110"/>
        <v>41847.643750000003</v>
      </c>
      <c r="U998">
        <f t="shared" si="111"/>
        <v>30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</v>
      </c>
      <c r="P999" s="5" t="str">
        <f t="shared" si="106"/>
        <v>$8.13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41941.10297453704</v>
      </c>
      <c r="T999" s="10">
        <f t="shared" si="110"/>
        <v>41971.144641203704</v>
      </c>
      <c r="U999">
        <f t="shared" si="111"/>
        <v>30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59</v>
      </c>
      <c r="P1000" s="5" t="str">
        <f t="shared" si="106"/>
        <v>$153.43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42282.168993055559</v>
      </c>
      <c r="T1000" s="10">
        <f t="shared" si="110"/>
        <v>42327.210659722223</v>
      </c>
      <c r="U1000">
        <f t="shared" si="111"/>
        <v>45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8</v>
      </c>
      <c r="P1001" s="5" t="str">
        <f t="shared" si="106"/>
        <v>$292.08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41926.29965277778</v>
      </c>
      <c r="T1001" s="10">
        <f t="shared" si="110"/>
        <v>41956.334722222222</v>
      </c>
      <c r="U1001">
        <f t="shared" si="111"/>
        <v>30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</v>
      </c>
      <c r="P1002" s="5" t="str">
        <f t="shared" si="106"/>
        <v>$3304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42749.05972222222</v>
      </c>
      <c r="T1002" s="10">
        <f t="shared" si="110"/>
        <v>42809.018055555556</v>
      </c>
      <c r="U1002">
        <f t="shared" si="111"/>
        <v>60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 s="5" t="str">
        <f t="shared" si="106"/>
        <v>$1300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42720.720057870371</v>
      </c>
      <c r="T1003" s="10">
        <f t="shared" si="110"/>
        <v>42765.720057870371</v>
      </c>
      <c r="U1003">
        <f t="shared" si="111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30</v>
      </c>
      <c r="P1004" s="5" t="str">
        <f t="shared" si="106"/>
        <v>$134.55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42325.684189814812</v>
      </c>
      <c r="T1004" s="10">
        <f t="shared" si="110"/>
        <v>42355.249305555553</v>
      </c>
      <c r="U1004">
        <f t="shared" si="111"/>
        <v>30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</v>
      </c>
      <c r="P1005" s="5" t="str">
        <f t="shared" si="106"/>
        <v>$214.07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42780.709039351852</v>
      </c>
      <c r="T1005" s="10">
        <f t="shared" si="110"/>
        <v>42810.667372685188</v>
      </c>
      <c r="U1005">
        <f t="shared" si="111"/>
        <v>30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</v>
      </c>
      <c r="P1006" s="5" t="str">
        <f t="shared" si="106"/>
        <v>$216.34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42388.708645833336</v>
      </c>
      <c r="T1006" s="10">
        <f t="shared" si="110"/>
        <v>42418.708645833336</v>
      </c>
      <c r="U1006">
        <f t="shared" si="111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</v>
      </c>
      <c r="P1007" s="5" t="str">
        <f t="shared" si="106"/>
        <v>$932.31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42276.624803240746</v>
      </c>
      <c r="T1007" s="10">
        <f t="shared" si="110"/>
        <v>42307.624803240746</v>
      </c>
      <c r="U1007">
        <f t="shared" si="111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6</v>
      </c>
      <c r="P1008" s="5" t="str">
        <f t="shared" si="106"/>
        <v>$29.25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41977.040185185186</v>
      </c>
      <c r="T1008" s="10">
        <f t="shared" si="110"/>
        <v>41985.299305555556</v>
      </c>
      <c r="U1008">
        <f t="shared" si="111"/>
        <v>8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</v>
      </c>
      <c r="P1009" s="5" t="str">
        <f t="shared" si="106"/>
        <v>$174.95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42676.583599537036</v>
      </c>
      <c r="T1009" s="10">
        <f t="shared" si="110"/>
        <v>42718.6252662037</v>
      </c>
      <c r="U1009">
        <f t="shared" si="111"/>
        <v>42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</v>
      </c>
      <c r="P1010" s="5" t="str">
        <f t="shared" si="106"/>
        <v>$250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42702.809201388889</v>
      </c>
      <c r="T1010" s="10">
        <f t="shared" si="110"/>
        <v>42732.809201388889</v>
      </c>
      <c r="U1010">
        <f t="shared" si="111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</v>
      </c>
      <c r="P1011" s="5" t="str">
        <f t="shared" si="106"/>
        <v>$65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42510.604699074072</v>
      </c>
      <c r="T1011" s="10">
        <f t="shared" si="110"/>
        <v>42540.604699074072</v>
      </c>
      <c r="U1011">
        <f t="shared" si="111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</v>
      </c>
      <c r="P1012" s="5" t="str">
        <f t="shared" si="106"/>
        <v>$55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42561.829421296294</v>
      </c>
      <c r="T1012" s="10">
        <f t="shared" si="110"/>
        <v>42618.124305555553</v>
      </c>
      <c r="U1012">
        <f t="shared" si="111"/>
        <v>56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</v>
      </c>
      <c r="P1013" s="5" t="str">
        <f t="shared" si="106"/>
        <v>$75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41946.898090277777</v>
      </c>
      <c r="T1013" s="10">
        <f t="shared" si="110"/>
        <v>41991.898090277777</v>
      </c>
      <c r="U1013">
        <f t="shared" si="111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</v>
      </c>
      <c r="P1014" s="5" t="str">
        <f t="shared" si="106"/>
        <v>$1389.36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42714.440416666665</v>
      </c>
      <c r="T1014" s="10">
        <f t="shared" si="110"/>
        <v>42759.440416666665</v>
      </c>
      <c r="U1014">
        <f t="shared" si="111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35</v>
      </c>
      <c r="P1015" s="5" t="str">
        <f t="shared" si="106"/>
        <v>$95.91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42339.833981481483</v>
      </c>
      <c r="T1015" s="10">
        <f t="shared" si="110"/>
        <v>42367.833333333328</v>
      </c>
      <c r="U1015">
        <f t="shared" si="111"/>
        <v>28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31</v>
      </c>
      <c r="P1016" s="5" t="str">
        <f t="shared" si="106"/>
        <v>$191.25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41955.002488425926</v>
      </c>
      <c r="T1016" s="10">
        <f t="shared" si="110"/>
        <v>42005.002488425926</v>
      </c>
      <c r="U1016">
        <f t="shared" si="111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3</v>
      </c>
      <c r="P1017" s="5" t="str">
        <f t="shared" si="106"/>
        <v>$40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42303.878414351857</v>
      </c>
      <c r="T1017" s="10">
        <f t="shared" si="110"/>
        <v>42333.920081018514</v>
      </c>
      <c r="U1017">
        <f t="shared" si="111"/>
        <v>30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3</v>
      </c>
      <c r="P1018" s="5" t="str">
        <f t="shared" si="106"/>
        <v>$74.79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42422.107129629629</v>
      </c>
      <c r="T1018" s="10">
        <f t="shared" si="110"/>
        <v>42467.065462962964</v>
      </c>
      <c r="U1018">
        <f t="shared" si="111"/>
        <v>45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23</v>
      </c>
      <c r="P1019" s="5" t="str">
        <f t="shared" si="106"/>
        <v>$161.12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42289.675173611111</v>
      </c>
      <c r="T1019" s="10">
        <f t="shared" si="110"/>
        <v>42329.716840277775</v>
      </c>
      <c r="U1019">
        <f t="shared" si="111"/>
        <v>40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</v>
      </c>
      <c r="P1020" s="5" t="str">
        <f t="shared" si="106"/>
        <v>$88.71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42535.492280092592</v>
      </c>
      <c r="T1020" s="10">
        <f t="shared" si="110"/>
        <v>42565.492280092592</v>
      </c>
      <c r="U1020">
        <f t="shared" si="111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</v>
      </c>
      <c r="P1021" s="5" t="str">
        <f t="shared" si="106"/>
        <v>$53.25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42009.973946759259</v>
      </c>
      <c r="T1021" s="10">
        <f t="shared" si="110"/>
        <v>42039.973946759259</v>
      </c>
      <c r="U1021">
        <f t="shared" si="111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206</v>
      </c>
      <c r="P1022" s="5" t="str">
        <f t="shared" si="106"/>
        <v>$106.2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42127.069548611107</v>
      </c>
      <c r="T1022" s="10">
        <f t="shared" si="110"/>
        <v>42157.032638888893</v>
      </c>
      <c r="U1022">
        <f t="shared" si="111"/>
        <v>30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352</v>
      </c>
      <c r="P1023" s="5" t="str">
        <f t="shared" si="106"/>
        <v>$22.08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42271.251979166671</v>
      </c>
      <c r="T1023" s="10">
        <f t="shared" si="110"/>
        <v>42294.166666666672</v>
      </c>
      <c r="U1023">
        <f t="shared" si="111"/>
        <v>23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115</v>
      </c>
      <c r="P1024" s="5" t="str">
        <f t="shared" si="106"/>
        <v>$31.05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42111.646724537037</v>
      </c>
      <c r="T1024" s="10">
        <f t="shared" si="110"/>
        <v>42141.646724537037</v>
      </c>
      <c r="U1024">
        <f t="shared" si="111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</v>
      </c>
      <c r="P1025" s="5" t="str">
        <f t="shared" si="106"/>
        <v>$36.21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42145.919687500005</v>
      </c>
      <c r="T1025" s="10">
        <f t="shared" si="110"/>
        <v>42175.919687500005</v>
      </c>
      <c r="U1025">
        <f t="shared" si="111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119</v>
      </c>
      <c r="P1026" s="5" t="str">
        <f t="shared" si="106"/>
        <v>$388.98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42370.580590277779</v>
      </c>
      <c r="T1026" s="10">
        <f t="shared" si="110"/>
        <v>42400.580590277779</v>
      </c>
      <c r="U1026">
        <f t="shared" si="111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ROUND(E1027/D1027*100,0)</f>
        <v>110</v>
      </c>
      <c r="P1027" s="5" t="str">
        <f t="shared" ref="P1027:P1090" si="113">"$"&amp;ROUND(E1027/L1027,2)</f>
        <v>$71.85</v>
      </c>
      <c r="Q1027" t="str">
        <f t="shared" ref="Q1027:Q1090" si="114">LEFT(N1027,SEARCH("/",N1027)-1)</f>
        <v>music</v>
      </c>
      <c r="R1027" t="str">
        <f t="shared" ref="R1027:R1090" si="115">RIGHT(N1027,LEN(N1027)-SEARCH("/",N1027))</f>
        <v>electronic music</v>
      </c>
      <c r="S1027" s="10">
        <f t="shared" ref="S1027:S1090" si="116">(J1027/86400)+DATE(1970, 1, 1)</f>
        <v>42049.833761574075</v>
      </c>
      <c r="T1027" s="10">
        <f t="shared" ref="T1027:T1090" si="117">(I1027/86400)+DATE(1970, 1, 1)</f>
        <v>42079.792094907403</v>
      </c>
      <c r="U1027">
        <f t="shared" ref="U1027:U1090" si="118">ROUND(T1027-S1027,0)</f>
        <v>30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</v>
      </c>
      <c r="P1028" s="5" t="str">
        <f t="shared" si="113"/>
        <v>$57.38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42426.407592592594</v>
      </c>
      <c r="T1028" s="10">
        <f t="shared" si="117"/>
        <v>42460.365925925929</v>
      </c>
      <c r="U1028">
        <f t="shared" si="118"/>
        <v>34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</v>
      </c>
      <c r="P1029" s="5" t="str">
        <f t="shared" si="113"/>
        <v>$69.67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41905.034108796295</v>
      </c>
      <c r="T1029" s="10">
        <f t="shared" si="117"/>
        <v>41935.034108796295</v>
      </c>
      <c r="U1029">
        <f t="shared" si="118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</v>
      </c>
      <c r="P1030" s="5" t="str">
        <f t="shared" si="113"/>
        <v>$45.99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42755.627372685187</v>
      </c>
      <c r="T1030" s="10">
        <f t="shared" si="117"/>
        <v>42800.833333333328</v>
      </c>
      <c r="U1030">
        <f t="shared" si="118"/>
        <v>45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112</v>
      </c>
      <c r="P1031" s="5" t="str">
        <f t="shared" si="113"/>
        <v>$79.26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42044.711886574078</v>
      </c>
      <c r="T1031" s="10">
        <f t="shared" si="117"/>
        <v>42098.915972222225</v>
      </c>
      <c r="U1031">
        <f t="shared" si="118"/>
        <v>54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</v>
      </c>
      <c r="P1032" s="5" t="str">
        <f t="shared" si="113"/>
        <v>$43.03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42611.483206018514</v>
      </c>
      <c r="T1032" s="10">
        <f t="shared" si="117"/>
        <v>42625.483206018514</v>
      </c>
      <c r="U1032">
        <f t="shared" si="118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</v>
      </c>
      <c r="P1033" s="5" t="str">
        <f t="shared" si="113"/>
        <v>$108.48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42324.764004629629</v>
      </c>
      <c r="T1033" s="10">
        <f t="shared" si="117"/>
        <v>42354.764004629629</v>
      </c>
      <c r="U1033">
        <f t="shared" si="118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</v>
      </c>
      <c r="P1034" s="5" t="str">
        <f t="shared" si="113"/>
        <v>$61.03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42514.666956018518</v>
      </c>
      <c r="T1034" s="10">
        <f t="shared" si="117"/>
        <v>42544.666956018518</v>
      </c>
      <c r="U1034">
        <f t="shared" si="118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103</v>
      </c>
      <c r="P1035" s="5" t="str">
        <f t="shared" si="113"/>
        <v>$50.59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42688.732407407406</v>
      </c>
      <c r="T1035" s="10">
        <f t="shared" si="117"/>
        <v>42716.732407407406</v>
      </c>
      <c r="U1035">
        <f t="shared" si="118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 s="5" t="str">
        <f t="shared" si="113"/>
        <v>$39.16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42555.166712962964</v>
      </c>
      <c r="T1036" s="10">
        <f t="shared" si="117"/>
        <v>42587.165972222225</v>
      </c>
      <c r="U1036">
        <f t="shared" si="118"/>
        <v>32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108</v>
      </c>
      <c r="P1037" s="5" t="str">
        <f t="shared" si="113"/>
        <v>$65.16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42016.641435185185</v>
      </c>
      <c r="T1037" s="10">
        <f t="shared" si="117"/>
        <v>42046.641435185185</v>
      </c>
      <c r="U1037">
        <f t="shared" si="118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</v>
      </c>
      <c r="P1038" s="5" t="str">
        <f t="shared" si="113"/>
        <v>$23.96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41249.448958333334</v>
      </c>
      <c r="T1038" s="10">
        <f t="shared" si="117"/>
        <v>41281.333333333336</v>
      </c>
      <c r="U1038">
        <f t="shared" si="118"/>
        <v>32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</v>
      </c>
      <c r="P1039" s="5" t="str">
        <f t="shared" si="113"/>
        <v>$48.62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42119.822476851856</v>
      </c>
      <c r="T1039" s="10">
        <f t="shared" si="117"/>
        <v>42142.208333333328</v>
      </c>
      <c r="U1039">
        <f t="shared" si="118"/>
        <v>22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</v>
      </c>
      <c r="P1040" s="5" t="str">
        <f t="shared" si="113"/>
        <v>$35.74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42418.231747685189</v>
      </c>
      <c r="T1040" s="10">
        <f t="shared" si="117"/>
        <v>42448.190081018518</v>
      </c>
      <c r="U1040">
        <f t="shared" si="118"/>
        <v>30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</v>
      </c>
      <c r="P1041" s="5" t="str">
        <f t="shared" si="113"/>
        <v>$21.37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42692.109328703707</v>
      </c>
      <c r="T1041" s="10">
        <f t="shared" si="117"/>
        <v>42717.332638888889</v>
      </c>
      <c r="U1041">
        <f t="shared" si="118"/>
        <v>25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</v>
      </c>
      <c r="P1042" s="5" t="str">
        <f t="shared" si="113"/>
        <v>$250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42579.708437499998</v>
      </c>
      <c r="T1042" s="10">
        <f t="shared" si="117"/>
        <v>42609.708437499998</v>
      </c>
      <c r="U1042">
        <f t="shared" si="118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s="5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41831.06009259259</v>
      </c>
      <c r="T1043" s="10">
        <f t="shared" si="117"/>
        <v>41851.06009259259</v>
      </c>
      <c r="U1043">
        <f t="shared" si="118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2</v>
      </c>
      <c r="P1044" s="5" t="str">
        <f t="shared" si="113"/>
        <v>$10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41851.696157407408</v>
      </c>
      <c r="T1044" s="10">
        <f t="shared" si="117"/>
        <v>41894.416666666664</v>
      </c>
      <c r="U1044">
        <f t="shared" si="118"/>
        <v>43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9</v>
      </c>
      <c r="P1045" s="5" t="str">
        <f t="shared" si="113"/>
        <v>$29.24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42114.252951388888</v>
      </c>
      <c r="T1045" s="10">
        <f t="shared" si="117"/>
        <v>42144.252951388888</v>
      </c>
      <c r="U1045">
        <f t="shared" si="118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</v>
      </c>
      <c r="P1046" s="5" t="str">
        <f t="shared" si="113"/>
        <v>$3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42011.925937499997</v>
      </c>
      <c r="T1046" s="10">
        <f t="shared" si="117"/>
        <v>42068.852083333331</v>
      </c>
      <c r="U1046">
        <f t="shared" si="118"/>
        <v>57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3</v>
      </c>
      <c r="P1047" s="5" t="str">
        <f t="shared" si="113"/>
        <v>$33.25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41844.874421296292</v>
      </c>
      <c r="T1047" s="10">
        <f t="shared" si="117"/>
        <v>41874.874421296292</v>
      </c>
      <c r="U1047">
        <f t="shared" si="118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s="5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42319.851388888885</v>
      </c>
      <c r="T1048" s="10">
        <f t="shared" si="117"/>
        <v>42364.851388888885</v>
      </c>
      <c r="U1048">
        <f t="shared" si="118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</v>
      </c>
      <c r="P1049" s="5" t="str">
        <f t="shared" si="113"/>
        <v>$1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41918.818460648152</v>
      </c>
      <c r="T1049" s="10">
        <f t="shared" si="117"/>
        <v>41948.860127314816</v>
      </c>
      <c r="U1049">
        <f t="shared" si="118"/>
        <v>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</v>
      </c>
      <c r="P1050" s="5" t="str">
        <f t="shared" si="113"/>
        <v>$53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42598.053113425922</v>
      </c>
      <c r="T1050" s="10">
        <f t="shared" si="117"/>
        <v>42638.053113425922</v>
      </c>
      <c r="U1050">
        <f t="shared" si="118"/>
        <v>40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s="5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42382.431076388893</v>
      </c>
      <c r="T1051" s="10">
        <f t="shared" si="117"/>
        <v>42412.431076388893</v>
      </c>
      <c r="U1051">
        <f t="shared" si="118"/>
        <v>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s="5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42231.7971875</v>
      </c>
      <c r="T1052" s="10">
        <f t="shared" si="117"/>
        <v>42261.7971875</v>
      </c>
      <c r="U1052">
        <f t="shared" si="118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s="5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41850.014178240745</v>
      </c>
      <c r="T1053" s="10">
        <f t="shared" si="117"/>
        <v>41878.014178240745</v>
      </c>
      <c r="U1053">
        <f t="shared" si="118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s="5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42483.797395833331</v>
      </c>
      <c r="T1054" s="10">
        <f t="shared" si="117"/>
        <v>42527.839583333334</v>
      </c>
      <c r="U1054">
        <f t="shared" si="118"/>
        <v>44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 s="5" t="str">
        <f t="shared" si="113"/>
        <v>$15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42775.172824074078</v>
      </c>
      <c r="T1055" s="10">
        <f t="shared" si="117"/>
        <v>42800.172824074078</v>
      </c>
      <c r="U1055">
        <f t="shared" si="118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s="5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41831.851840277777</v>
      </c>
      <c r="T1056" s="10">
        <f t="shared" si="117"/>
        <v>41861.916666666664</v>
      </c>
      <c r="U1056">
        <f t="shared" si="118"/>
        <v>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s="5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42406.992418981477</v>
      </c>
      <c r="T1057" s="10">
        <f t="shared" si="117"/>
        <v>42436.992418981477</v>
      </c>
      <c r="U1057">
        <f t="shared" si="118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s="5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42058.719641203701</v>
      </c>
      <c r="T1058" s="10">
        <f t="shared" si="117"/>
        <v>42118.677974537037</v>
      </c>
      <c r="U1058">
        <f t="shared" si="118"/>
        <v>60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s="5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42678.871331018519</v>
      </c>
      <c r="T1059" s="10">
        <f t="shared" si="117"/>
        <v>42708.912997685184</v>
      </c>
      <c r="U1059">
        <f t="shared" si="118"/>
        <v>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s="5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42047.900960648149</v>
      </c>
      <c r="T1060" s="10">
        <f t="shared" si="117"/>
        <v>42089</v>
      </c>
      <c r="U1060">
        <f t="shared" si="118"/>
        <v>41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s="5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42046.79</v>
      </c>
      <c r="T1061" s="10">
        <f t="shared" si="117"/>
        <v>42076.748333333337</v>
      </c>
      <c r="U1061">
        <f t="shared" si="118"/>
        <v>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 s="5" t="str">
        <f t="shared" si="113"/>
        <v>$50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42079.913113425922</v>
      </c>
      <c r="T1062" s="10">
        <f t="shared" si="117"/>
        <v>42109.913113425922</v>
      </c>
      <c r="U1062">
        <f t="shared" si="118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s="5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42432.276712962965</v>
      </c>
      <c r="T1063" s="10">
        <f t="shared" si="117"/>
        <v>42492.041666666672</v>
      </c>
      <c r="U1063">
        <f t="shared" si="118"/>
        <v>60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</v>
      </c>
      <c r="P1064" s="5" t="str">
        <f t="shared" si="113"/>
        <v>$47.5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42556.807187500002</v>
      </c>
      <c r="T1064" s="10">
        <f t="shared" si="117"/>
        <v>42563.807187500002</v>
      </c>
      <c r="U1064">
        <f t="shared" si="118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s="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42583.030810185184</v>
      </c>
      <c r="T1065" s="10">
        <f t="shared" si="117"/>
        <v>42613.030810185184</v>
      </c>
      <c r="U1065">
        <f t="shared" si="118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9</v>
      </c>
      <c r="P1066" s="5" t="str">
        <f t="shared" si="113"/>
        <v>$65.67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41417.228043981479</v>
      </c>
      <c r="T1066" s="10">
        <f t="shared" si="117"/>
        <v>41462.228043981479</v>
      </c>
      <c r="U1066">
        <f t="shared" si="118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3</v>
      </c>
      <c r="P1067" s="5" t="str">
        <f t="shared" si="113"/>
        <v>$16.2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41661.381041666667</v>
      </c>
      <c r="T1067" s="10">
        <f t="shared" si="117"/>
        <v>41689.381041666667</v>
      </c>
      <c r="U1067">
        <f t="shared" si="118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</v>
      </c>
      <c r="P1068" s="5" t="str">
        <f t="shared" si="113"/>
        <v>$34.13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41445.962754629625</v>
      </c>
      <c r="T1068" s="10">
        <f t="shared" si="117"/>
        <v>41490.962754629625</v>
      </c>
      <c r="U1068">
        <f t="shared" si="118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 s="5" t="str">
        <f t="shared" si="113"/>
        <v>$13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41599.855682870373</v>
      </c>
      <c r="T1069" s="10">
        <f t="shared" si="117"/>
        <v>41629.855682870373</v>
      </c>
      <c r="U1069">
        <f t="shared" si="118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</v>
      </c>
      <c r="P1070" s="5" t="str">
        <f t="shared" si="113"/>
        <v>$11.25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42440.371111111112</v>
      </c>
      <c r="T1070" s="10">
        <f t="shared" si="117"/>
        <v>42470.329444444447</v>
      </c>
      <c r="U1070">
        <f t="shared" si="118"/>
        <v>30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39</v>
      </c>
      <c r="P1071" s="5" t="str">
        <f t="shared" si="113"/>
        <v>$40.48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41572.229849537034</v>
      </c>
      <c r="T1071" s="10">
        <f t="shared" si="117"/>
        <v>41604.271516203706</v>
      </c>
      <c r="U1071">
        <f t="shared" si="118"/>
        <v>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1</v>
      </c>
      <c r="P1072" s="5" t="str">
        <f t="shared" si="113"/>
        <v>$35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41163.011828703704</v>
      </c>
      <c r="T1072" s="10">
        <f t="shared" si="117"/>
        <v>41183.011828703704</v>
      </c>
      <c r="U1072">
        <f t="shared" si="118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s="5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42295.753391203703</v>
      </c>
      <c r="T1073" s="10">
        <f t="shared" si="117"/>
        <v>42325.795057870375</v>
      </c>
      <c r="U1073">
        <f t="shared" si="118"/>
        <v>30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0</v>
      </c>
      <c r="P1074" s="5" t="str">
        <f t="shared" si="113"/>
        <v>$12.75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41645.832141203704</v>
      </c>
      <c r="T1074" s="10">
        <f t="shared" si="117"/>
        <v>41675.832141203704</v>
      </c>
      <c r="U1074">
        <f t="shared" si="118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</v>
      </c>
      <c r="P1075" s="5" t="str">
        <f t="shared" si="113"/>
        <v>$10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40802.964594907404</v>
      </c>
      <c r="T1075" s="10">
        <f t="shared" si="117"/>
        <v>40832.964594907404</v>
      </c>
      <c r="U1075">
        <f t="shared" si="118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</v>
      </c>
      <c r="P1076" s="5" t="str">
        <f t="shared" si="113"/>
        <v>$113.57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41613.172974537039</v>
      </c>
      <c r="T1076" s="10">
        <f t="shared" si="117"/>
        <v>41643.172974537039</v>
      </c>
      <c r="U1076">
        <f t="shared" si="118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5</v>
      </c>
      <c r="P1077" s="5" t="str">
        <f t="shared" si="113"/>
        <v>$15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41005.904120370367</v>
      </c>
      <c r="T1077" s="10">
        <f t="shared" si="117"/>
        <v>41035.904120370367</v>
      </c>
      <c r="U1077">
        <f t="shared" si="118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63</v>
      </c>
      <c r="P1078" s="5" t="str">
        <f t="shared" si="113"/>
        <v>$48.28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41838.377893518518</v>
      </c>
      <c r="T1078" s="10">
        <f t="shared" si="117"/>
        <v>41893.377893518518</v>
      </c>
      <c r="U1078">
        <f t="shared" si="118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</v>
      </c>
      <c r="P1079" s="5" t="str">
        <f t="shared" si="113"/>
        <v>$43.98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42353.16679398148</v>
      </c>
      <c r="T1079" s="10">
        <f t="shared" si="117"/>
        <v>42383.16679398148</v>
      </c>
      <c r="U1079">
        <f t="shared" si="118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8</v>
      </c>
      <c r="P1080" s="5" t="str">
        <f t="shared" si="113"/>
        <v>$9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40701.195844907408</v>
      </c>
      <c r="T1080" s="10">
        <f t="shared" si="117"/>
        <v>40746.195844907408</v>
      </c>
      <c r="U1080">
        <f t="shared" si="118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3</v>
      </c>
      <c r="P1081" s="5" t="str">
        <f t="shared" si="113"/>
        <v>$37.67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42479.566388888888</v>
      </c>
      <c r="T1081" s="10">
        <f t="shared" si="117"/>
        <v>42504.566388888888</v>
      </c>
      <c r="U1081">
        <f t="shared" si="118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</v>
      </c>
      <c r="P1082" s="5" t="str">
        <f t="shared" si="113"/>
        <v>$18.58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41740.138113425928</v>
      </c>
      <c r="T1082" s="10">
        <f t="shared" si="117"/>
        <v>41770.138113425928</v>
      </c>
      <c r="U1082">
        <f t="shared" si="118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</v>
      </c>
      <c r="P1083" s="5" t="str">
        <f t="shared" si="113"/>
        <v>$3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42002.926990740743</v>
      </c>
      <c r="T1083" s="10">
        <f t="shared" si="117"/>
        <v>42032.926990740743</v>
      </c>
      <c r="U1083">
        <f t="shared" si="118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1</v>
      </c>
      <c r="P1084" s="5" t="str">
        <f t="shared" si="113"/>
        <v>$18.67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41101.906111111108</v>
      </c>
      <c r="T1084" s="10">
        <f t="shared" si="117"/>
        <v>41131.906111111108</v>
      </c>
      <c r="U1084">
        <f t="shared" si="118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1</v>
      </c>
      <c r="P1085" s="5" t="str">
        <f t="shared" si="113"/>
        <v>$410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41793.659525462965</v>
      </c>
      <c r="T1085" s="10">
        <f t="shared" si="117"/>
        <v>41853.659525462965</v>
      </c>
      <c r="U1085">
        <f t="shared" si="118"/>
        <v>60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s="5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41829.912083333329</v>
      </c>
      <c r="T1086" s="10">
        <f t="shared" si="117"/>
        <v>41859.912083333329</v>
      </c>
      <c r="U1086">
        <f t="shared" si="118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</v>
      </c>
      <c r="P1087" s="5" t="str">
        <f t="shared" si="113"/>
        <v>$114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42413.671006944445</v>
      </c>
      <c r="T1087" s="10">
        <f t="shared" si="117"/>
        <v>42443.629340277781</v>
      </c>
      <c r="U1087">
        <f t="shared" si="118"/>
        <v>30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</v>
      </c>
      <c r="P1088" s="5" t="str">
        <f t="shared" si="113"/>
        <v>$7.5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41845.866793981484</v>
      </c>
      <c r="T1088" s="10">
        <f t="shared" si="117"/>
        <v>41875.866793981484</v>
      </c>
      <c r="U1088">
        <f t="shared" si="118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s="5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41775.713969907403</v>
      </c>
      <c r="T1089" s="10">
        <f t="shared" si="117"/>
        <v>41805.713969907403</v>
      </c>
      <c r="U1089">
        <f t="shared" si="118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</v>
      </c>
      <c r="P1090" s="5" t="str">
        <f t="shared" si="113"/>
        <v>$43.42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41723.799386574072</v>
      </c>
      <c r="T1090" s="10">
        <f t="shared" si="117"/>
        <v>41753.799386574072</v>
      </c>
      <c r="U1090">
        <f t="shared" si="118"/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ROUND(E1091/D1091*100,0)</f>
        <v>8</v>
      </c>
      <c r="P1091" s="5" t="str">
        <f t="shared" ref="P1091:P1154" si="120">"$"&amp;ROUND(E1091/L1091,2)</f>
        <v>$23.96</v>
      </c>
      <c r="Q1091" t="str">
        <f t="shared" ref="Q1091:Q1154" si="121">LEFT(N1091,SEARCH("/",N1091)-1)</f>
        <v>games</v>
      </c>
      <c r="R1091" t="str">
        <f t="shared" ref="R1091:R1154" si="122">RIGHT(N1091,LEN(N1091)-SEARCH("/",N1091))</f>
        <v>video games</v>
      </c>
      <c r="S1091" s="10">
        <f t="shared" ref="S1091:S1154" si="123">(J1091/86400)+DATE(1970, 1, 1)</f>
        <v>42151.189525462964</v>
      </c>
      <c r="T1091" s="10">
        <f t="shared" ref="T1091:T1154" si="124">(I1091/86400)+DATE(1970, 1, 1)</f>
        <v>42181.189525462964</v>
      </c>
      <c r="U1091">
        <f t="shared" ref="U1091:U1154" si="125">ROUND(T1091-S1091,0)</f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</v>
      </c>
      <c r="P1092" s="5" t="str">
        <f t="shared" si="120"/>
        <v>$5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42123.185798611114</v>
      </c>
      <c r="T1092" s="10">
        <f t="shared" si="124"/>
        <v>42153.185798611114</v>
      </c>
      <c r="U1092">
        <f t="shared" si="125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13</v>
      </c>
      <c r="P1093" s="5" t="str">
        <f t="shared" si="120"/>
        <v>$12.5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42440.820277777777</v>
      </c>
      <c r="T1093" s="10">
        <f t="shared" si="124"/>
        <v>42470.778611111113</v>
      </c>
      <c r="U1093">
        <f t="shared" si="125"/>
        <v>30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</v>
      </c>
      <c r="P1094" s="5" t="str">
        <f t="shared" si="120"/>
        <v>$3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41250.025902777779</v>
      </c>
      <c r="T1094" s="10">
        <f t="shared" si="124"/>
        <v>41280.025902777779</v>
      </c>
      <c r="U1094">
        <f t="shared" si="125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</v>
      </c>
      <c r="P1095" s="5" t="str">
        <f t="shared" si="120"/>
        <v>$10.56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42396.973807870367</v>
      </c>
      <c r="T1095" s="10">
        <f t="shared" si="124"/>
        <v>42411.973807870367</v>
      </c>
      <c r="U1095">
        <f t="shared" si="125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</v>
      </c>
      <c r="P1096" s="5" t="str">
        <f t="shared" si="120"/>
        <v>$122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40795.71334490741</v>
      </c>
      <c r="T1096" s="10">
        <f t="shared" si="124"/>
        <v>40825.71334490741</v>
      </c>
      <c r="U1096">
        <f t="shared" si="125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</v>
      </c>
      <c r="P1097" s="5" t="str">
        <f t="shared" si="120"/>
        <v>$267.81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41486.537268518521</v>
      </c>
      <c r="T1097" s="10">
        <f t="shared" si="124"/>
        <v>41516.537268518521</v>
      </c>
      <c r="U1097">
        <f t="shared" si="125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18</v>
      </c>
      <c r="P1098" s="5" t="str">
        <f t="shared" si="120"/>
        <v>$74.21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41885.51798611111</v>
      </c>
      <c r="T1098" s="10">
        <f t="shared" si="124"/>
        <v>41916.145833333336</v>
      </c>
      <c r="U1098">
        <f t="shared" si="125"/>
        <v>31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</v>
      </c>
      <c r="P1099" s="5" t="str">
        <f t="shared" si="120"/>
        <v>$6.71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41660.792557870373</v>
      </c>
      <c r="T1099" s="10">
        <f t="shared" si="124"/>
        <v>41700.792557870373</v>
      </c>
      <c r="U1099">
        <f t="shared" si="125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</v>
      </c>
      <c r="P1100" s="5" t="str">
        <f t="shared" si="120"/>
        <v>$81.95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41712.762673611112</v>
      </c>
      <c r="T1100" s="10">
        <f t="shared" si="124"/>
        <v>41742.762673611112</v>
      </c>
      <c r="U1100">
        <f t="shared" si="125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1</v>
      </c>
      <c r="P1101" s="5" t="str">
        <f t="shared" si="120"/>
        <v>$25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42107.836435185185</v>
      </c>
      <c r="T1101" s="10">
        <f t="shared" si="124"/>
        <v>42137.836435185185</v>
      </c>
      <c r="U1101">
        <f t="shared" si="125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3</v>
      </c>
      <c r="P1102" s="5" t="str">
        <f t="shared" si="120"/>
        <v>$10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42384.110775462963</v>
      </c>
      <c r="T1102" s="10">
        <f t="shared" si="124"/>
        <v>42414.110775462963</v>
      </c>
      <c r="U1102">
        <f t="shared" si="125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</v>
      </c>
      <c r="P1103" s="5" t="str">
        <f t="shared" si="120"/>
        <v>$6.83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42538.77243055556</v>
      </c>
      <c r="T1103" s="10">
        <f t="shared" si="124"/>
        <v>42565.758333333331</v>
      </c>
      <c r="U1103">
        <f t="shared" si="125"/>
        <v>27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</v>
      </c>
      <c r="P1104" s="5" t="str">
        <f t="shared" si="120"/>
        <v>$17.71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41577.045428240745</v>
      </c>
      <c r="T1104" s="10">
        <f t="shared" si="124"/>
        <v>41617.249305555553</v>
      </c>
      <c r="U1104">
        <f t="shared" si="125"/>
        <v>40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2</v>
      </c>
      <c r="P1105" s="5" t="str">
        <f t="shared" si="120"/>
        <v>$16.2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42479.22210648148</v>
      </c>
      <c r="T1105" s="10">
        <f t="shared" si="124"/>
        <v>42539.22210648148</v>
      </c>
      <c r="U1105">
        <f t="shared" si="125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5</v>
      </c>
      <c r="P1106" s="5" t="str">
        <f t="shared" si="120"/>
        <v>$80.3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41771.40996527778</v>
      </c>
      <c r="T1106" s="10">
        <f t="shared" si="124"/>
        <v>41801.40996527778</v>
      </c>
      <c r="U1106">
        <f t="shared" si="125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</v>
      </c>
      <c r="P1107" s="5" t="str">
        <f t="shared" si="120"/>
        <v>$71.55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41692.135729166665</v>
      </c>
      <c r="T1107" s="10">
        <f t="shared" si="124"/>
        <v>41722.0940625</v>
      </c>
      <c r="U1107">
        <f t="shared" si="125"/>
        <v>30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</v>
      </c>
      <c r="P1108" s="5" t="str">
        <f t="shared" si="120"/>
        <v>$23.57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40973.740451388891</v>
      </c>
      <c r="T1108" s="10">
        <f t="shared" si="124"/>
        <v>41003.698784722219</v>
      </c>
      <c r="U1108">
        <f t="shared" si="125"/>
        <v>30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s="5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41813.861388888887</v>
      </c>
      <c r="T1109" s="10">
        <f t="shared" si="124"/>
        <v>41843.861388888887</v>
      </c>
      <c r="U1109">
        <f t="shared" si="125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3</v>
      </c>
      <c r="P1110" s="5" t="str">
        <f t="shared" si="120"/>
        <v>$34.88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40952.636979166666</v>
      </c>
      <c r="T1110" s="10">
        <f t="shared" si="124"/>
        <v>41012.595312500001</v>
      </c>
      <c r="U1110">
        <f t="shared" si="125"/>
        <v>60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</v>
      </c>
      <c r="P1111" s="5" t="str">
        <f t="shared" si="120"/>
        <v>$15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42662.752199074079</v>
      </c>
      <c r="T1111" s="10">
        <f t="shared" si="124"/>
        <v>42692.793865740736</v>
      </c>
      <c r="U1111">
        <f t="shared" si="125"/>
        <v>30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1</v>
      </c>
      <c r="P1112" s="5" t="str">
        <f t="shared" si="120"/>
        <v>$23.18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41220.933124999996</v>
      </c>
      <c r="T1112" s="10">
        <f t="shared" si="124"/>
        <v>41250.933124999996</v>
      </c>
      <c r="U1112">
        <f t="shared" si="125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</v>
      </c>
      <c r="P1113" s="5" t="str">
        <f t="shared" si="120"/>
        <v>$1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42347.203587962962</v>
      </c>
      <c r="T1113" s="10">
        <f t="shared" si="124"/>
        <v>42377.203587962962</v>
      </c>
      <c r="U1113">
        <f t="shared" si="125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36</v>
      </c>
      <c r="P1114" s="5" t="str">
        <f t="shared" si="120"/>
        <v>$100.23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41963.759386574078</v>
      </c>
      <c r="T1114" s="10">
        <f t="shared" si="124"/>
        <v>42023.354166666672</v>
      </c>
      <c r="U1114">
        <f t="shared" si="125"/>
        <v>60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1</v>
      </c>
      <c r="P1115" s="5" t="str">
        <f t="shared" si="120"/>
        <v>$5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41835.977083333331</v>
      </c>
      <c r="T1115" s="10">
        <f t="shared" si="124"/>
        <v>41865.977083333331</v>
      </c>
      <c r="U1115">
        <f t="shared" si="125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</v>
      </c>
      <c r="P1116" s="5" t="str">
        <f t="shared" si="120"/>
        <v>$3.33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41526.345914351856</v>
      </c>
      <c r="T1116" s="10">
        <f t="shared" si="124"/>
        <v>41556.345914351856</v>
      </c>
      <c r="U1116">
        <f t="shared" si="125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</v>
      </c>
      <c r="P1117" s="5" t="str">
        <f t="shared" si="120"/>
        <v>$13.25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42429.695543981477</v>
      </c>
      <c r="T1117" s="10">
        <f t="shared" si="124"/>
        <v>42459.653877314813</v>
      </c>
      <c r="U1117">
        <f t="shared" si="125"/>
        <v>30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</v>
      </c>
      <c r="P1118" s="5" t="str">
        <f t="shared" si="120"/>
        <v>$17.85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41009.847314814819</v>
      </c>
      <c r="T1118" s="10">
        <f t="shared" si="124"/>
        <v>41069.847314814819</v>
      </c>
      <c r="U1118">
        <f t="shared" si="125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</v>
      </c>
      <c r="P1119" s="5" t="str">
        <f t="shared" si="120"/>
        <v>$10.38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42333.598530092597</v>
      </c>
      <c r="T1119" s="10">
        <f t="shared" si="124"/>
        <v>42363.598530092597</v>
      </c>
      <c r="U1119">
        <f t="shared" si="125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</v>
      </c>
      <c r="P1120" s="5" t="str">
        <f t="shared" si="120"/>
        <v>$36.33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41704.16642361111</v>
      </c>
      <c r="T1120" s="10">
        <f t="shared" si="124"/>
        <v>41734.124756944446</v>
      </c>
      <c r="U1120">
        <f t="shared" si="125"/>
        <v>30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</v>
      </c>
      <c r="P1121" s="5" t="str">
        <f t="shared" si="120"/>
        <v>$5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41722.792407407411</v>
      </c>
      <c r="T1121" s="10">
        <f t="shared" si="124"/>
        <v>41735.792407407411</v>
      </c>
      <c r="U1121">
        <f t="shared" si="125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s="5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40799.872685185182</v>
      </c>
      <c r="T1122" s="10">
        <f t="shared" si="124"/>
        <v>40844.872685185182</v>
      </c>
      <c r="U1122">
        <f t="shared" si="125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</v>
      </c>
      <c r="P1123" s="5" t="str">
        <f t="shared" si="120"/>
        <v>$5.8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42412.934212962966</v>
      </c>
      <c r="T1123" s="10">
        <f t="shared" si="124"/>
        <v>42442.892546296294</v>
      </c>
      <c r="U1123">
        <f t="shared" si="125"/>
        <v>30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s="5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41410.703993055555</v>
      </c>
      <c r="T1124" s="10">
        <f t="shared" si="124"/>
        <v>41424.703993055555</v>
      </c>
      <c r="U1124">
        <f t="shared" si="125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</v>
      </c>
      <c r="P1125" s="5" t="str">
        <f t="shared" si="120"/>
        <v>$3.67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41718.5237037037</v>
      </c>
      <c r="T1125" s="10">
        <f t="shared" si="124"/>
        <v>41748.5237037037</v>
      </c>
      <c r="U1125">
        <f t="shared" si="125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</v>
      </c>
      <c r="P1126" s="5" t="str">
        <f t="shared" si="120"/>
        <v>$60.71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42094.667256944449</v>
      </c>
      <c r="T1126" s="10">
        <f t="shared" si="124"/>
        <v>42124.667256944449</v>
      </c>
      <c r="U1126">
        <f t="shared" si="125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s="5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42212.624189814815</v>
      </c>
      <c r="T1127" s="10">
        <f t="shared" si="124"/>
        <v>42272.624189814815</v>
      </c>
      <c r="U1127">
        <f t="shared" si="125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1</v>
      </c>
      <c r="P1128" s="5" t="str">
        <f t="shared" si="120"/>
        <v>$5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42535.327476851853</v>
      </c>
      <c r="T1128" s="10">
        <f t="shared" si="124"/>
        <v>42565.327476851853</v>
      </c>
      <c r="U1128">
        <f t="shared" si="125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2</v>
      </c>
      <c r="P1129" s="5" t="str">
        <f t="shared" si="120"/>
        <v>$25.43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41926.854166666664</v>
      </c>
      <c r="T1129" s="10">
        <f t="shared" si="124"/>
        <v>41957.895833333328</v>
      </c>
      <c r="U1129">
        <f t="shared" si="125"/>
        <v>31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</v>
      </c>
      <c r="P1130" s="5" t="str">
        <f t="shared" si="120"/>
        <v>$1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41828.649502314816</v>
      </c>
      <c r="T1130" s="10">
        <f t="shared" si="124"/>
        <v>41858.649502314816</v>
      </c>
      <c r="U1130">
        <f t="shared" si="125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</v>
      </c>
      <c r="P1131" s="5" t="str">
        <f t="shared" si="120"/>
        <v>$10.5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42496.264965277776</v>
      </c>
      <c r="T1131" s="10">
        <f t="shared" si="124"/>
        <v>42526.264965277776</v>
      </c>
      <c r="U1131">
        <f t="shared" si="125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</v>
      </c>
      <c r="P1132" s="5" t="str">
        <f t="shared" si="120"/>
        <v>$3.67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41908.996527777781</v>
      </c>
      <c r="T1132" s="10">
        <f t="shared" si="124"/>
        <v>41969.038194444445</v>
      </c>
      <c r="U1132">
        <f t="shared" si="125"/>
        <v>60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s="5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42332.908194444448</v>
      </c>
      <c r="T1133" s="10">
        <f t="shared" si="124"/>
        <v>42362.908194444448</v>
      </c>
      <c r="U1133">
        <f t="shared" si="125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</v>
      </c>
      <c r="P1134" s="5" t="str">
        <f t="shared" si="120"/>
        <v>$110.62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42706.115405092598</v>
      </c>
      <c r="T1134" s="10">
        <f t="shared" si="124"/>
        <v>42736.115405092598</v>
      </c>
      <c r="U1134">
        <f t="shared" si="125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1</v>
      </c>
      <c r="P1135" s="5" t="str">
        <f t="shared" si="120"/>
        <v>$20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41821.407187500001</v>
      </c>
      <c r="T1135" s="10">
        <f t="shared" si="124"/>
        <v>41851.407187500001</v>
      </c>
      <c r="U1135">
        <f t="shared" si="125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 s="5" t="str">
        <f t="shared" si="120"/>
        <v>$1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41958.285046296296</v>
      </c>
      <c r="T1136" s="10">
        <f t="shared" si="124"/>
        <v>41972.189583333333</v>
      </c>
      <c r="U1136">
        <f t="shared" si="125"/>
        <v>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 s="5" t="str">
        <f t="shared" si="120"/>
        <v>$50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42558.98951388889</v>
      </c>
      <c r="T1137" s="10">
        <f t="shared" si="124"/>
        <v>42588.98951388889</v>
      </c>
      <c r="U1137">
        <f t="shared" si="125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</v>
      </c>
      <c r="P1138" s="5" t="str">
        <f t="shared" si="120"/>
        <v>$45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42327.671631944446</v>
      </c>
      <c r="T1138" s="10">
        <f t="shared" si="124"/>
        <v>42357.671631944446</v>
      </c>
      <c r="U1138">
        <f t="shared" si="125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40</v>
      </c>
      <c r="P1139" s="5" t="str">
        <f t="shared" si="120"/>
        <v>$253.21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42453.819687499999</v>
      </c>
      <c r="T1139" s="10">
        <f t="shared" si="124"/>
        <v>42483.819687499999</v>
      </c>
      <c r="U1139">
        <f t="shared" si="125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</v>
      </c>
      <c r="P1140" s="5" t="str">
        <f t="shared" si="120"/>
        <v>$31.25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42736.9066087963</v>
      </c>
      <c r="T1140" s="10">
        <f t="shared" si="124"/>
        <v>42756.9066087963</v>
      </c>
      <c r="U1140">
        <f t="shared" si="125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</v>
      </c>
      <c r="P1141" s="5" t="str">
        <f t="shared" si="120"/>
        <v>$5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41975.34752314815</v>
      </c>
      <c r="T1141" s="10">
        <f t="shared" si="124"/>
        <v>42005.34752314815</v>
      </c>
      <c r="U1141">
        <f t="shared" si="125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s="5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42192.462048611109</v>
      </c>
      <c r="T1142" s="10">
        <f t="shared" si="124"/>
        <v>42222.462048611109</v>
      </c>
      <c r="U1142">
        <f t="shared" si="125"/>
        <v>30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s="5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42164.699652777781</v>
      </c>
      <c r="T1143" s="10">
        <f t="shared" si="124"/>
        <v>42194.699652777781</v>
      </c>
      <c r="U1143">
        <f t="shared" si="125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s="5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42022.006099537037</v>
      </c>
      <c r="T1144" s="10">
        <f t="shared" si="124"/>
        <v>42052.006099537037</v>
      </c>
      <c r="U1144">
        <f t="shared" si="125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</v>
      </c>
      <c r="P1145" s="5" t="str">
        <f t="shared" si="120"/>
        <v>$23.25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42325.19358796296</v>
      </c>
      <c r="T1145" s="10">
        <f t="shared" si="124"/>
        <v>42355.19358796296</v>
      </c>
      <c r="U1145">
        <f t="shared" si="125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s="5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42093.181944444441</v>
      </c>
      <c r="T1146" s="10">
        <f t="shared" si="124"/>
        <v>42123.181944444441</v>
      </c>
      <c r="U1146">
        <f t="shared" si="125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</v>
      </c>
      <c r="P1147" s="5" t="str">
        <f t="shared" si="120"/>
        <v>$100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41854.74759259259</v>
      </c>
      <c r="T1147" s="10">
        <f t="shared" si="124"/>
        <v>41914.74759259259</v>
      </c>
      <c r="U1147">
        <f t="shared" si="125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9</v>
      </c>
      <c r="P1148" s="5" t="str">
        <f t="shared" si="120"/>
        <v>$44.17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41723.9533912037</v>
      </c>
      <c r="T1148" s="10">
        <f t="shared" si="124"/>
        <v>41761.9533912037</v>
      </c>
      <c r="U1148">
        <f t="shared" si="125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s="5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41871.972025462965</v>
      </c>
      <c r="T1149" s="10">
        <f t="shared" si="124"/>
        <v>41931.972025462965</v>
      </c>
      <c r="U1149">
        <f t="shared" si="125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</v>
      </c>
      <c r="P1150" s="5" t="str">
        <f t="shared" si="120"/>
        <v>$24.33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42675.171076388884</v>
      </c>
      <c r="T1150" s="10">
        <f t="shared" si="124"/>
        <v>42705.212743055556</v>
      </c>
      <c r="U1150">
        <f t="shared" si="125"/>
        <v>30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</v>
      </c>
      <c r="P1151" s="5" t="str">
        <f t="shared" si="120"/>
        <v>$37.5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42507.71025462963</v>
      </c>
      <c r="T1151" s="10">
        <f t="shared" si="124"/>
        <v>42537.71025462963</v>
      </c>
      <c r="U1151">
        <f t="shared" si="125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</v>
      </c>
      <c r="P1152" s="5" t="str">
        <f t="shared" si="120"/>
        <v>$42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42317.954571759255</v>
      </c>
      <c r="T1152" s="10">
        <f t="shared" si="124"/>
        <v>42377.954571759255</v>
      </c>
      <c r="U1152">
        <f t="shared" si="125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s="5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42224.102581018524</v>
      </c>
      <c r="T1153" s="10">
        <f t="shared" si="124"/>
        <v>42254.102581018524</v>
      </c>
      <c r="U1153">
        <f t="shared" si="125"/>
        <v>30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6</v>
      </c>
      <c r="P1154" s="5" t="str">
        <f t="shared" si="120"/>
        <v>$60.73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42109.709629629629</v>
      </c>
      <c r="T1154" s="10">
        <f t="shared" si="124"/>
        <v>42139.709629629629</v>
      </c>
      <c r="U1154">
        <f t="shared" si="125"/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ROUND(E1155/D1155*100,0)</f>
        <v>1</v>
      </c>
      <c r="P1155" s="5" t="str">
        <f t="shared" ref="P1155:P1218" si="127">"$"&amp;ROUND(E1155/L1155,2)</f>
        <v>$50</v>
      </c>
      <c r="Q1155" t="str">
        <f t="shared" ref="Q1155:Q1218" si="128">LEFT(N1155,SEARCH("/",N1155)-1)</f>
        <v>food</v>
      </c>
      <c r="R1155" t="str">
        <f t="shared" ref="R1155:R1218" si="129">RIGHT(N1155,LEN(N1155)-SEARCH("/",N1155))</f>
        <v>food trucks</v>
      </c>
      <c r="S1155" s="10">
        <f t="shared" ref="S1155:S1218" si="130">(J1155/86400)+DATE(1970, 1, 1)</f>
        <v>42143.714178240742</v>
      </c>
      <c r="T1155" s="10">
        <f t="shared" ref="T1155:T1218" si="131">(I1155/86400)+DATE(1970, 1, 1)</f>
        <v>42173.714178240742</v>
      </c>
      <c r="U1155">
        <f t="shared" ref="U1155:U1218" si="132">ROUND(T1155-S1155,0)</f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7</v>
      </c>
      <c r="P1156" s="5" t="str">
        <f t="shared" si="127"/>
        <v>$108.33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42223.108865740738</v>
      </c>
      <c r="T1156" s="10">
        <f t="shared" si="131"/>
        <v>42253.108865740738</v>
      </c>
      <c r="U1156">
        <f t="shared" si="132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1</v>
      </c>
      <c r="P1157" s="5" t="str">
        <f t="shared" si="127"/>
        <v>$23.5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41835.763981481483</v>
      </c>
      <c r="T1157" s="10">
        <f t="shared" si="131"/>
        <v>41865.763981481483</v>
      </c>
      <c r="U1157">
        <f t="shared" si="132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s="5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42029.07131944444</v>
      </c>
      <c r="T1158" s="10">
        <f t="shared" si="131"/>
        <v>42059.07131944444</v>
      </c>
      <c r="U1158">
        <f t="shared" si="132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2</v>
      </c>
      <c r="P1159" s="5" t="str">
        <f t="shared" si="127"/>
        <v>$50.33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41918.628240740742</v>
      </c>
      <c r="T1159" s="10">
        <f t="shared" si="131"/>
        <v>41978.669907407406</v>
      </c>
      <c r="U1159">
        <f t="shared" si="132"/>
        <v>60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</v>
      </c>
      <c r="P1160" s="5" t="str">
        <f t="shared" si="127"/>
        <v>$11.67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41952.09175925926</v>
      </c>
      <c r="T1160" s="10">
        <f t="shared" si="131"/>
        <v>41982.09175925926</v>
      </c>
      <c r="U1160">
        <f t="shared" si="132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s="5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42154.726446759261</v>
      </c>
      <c r="T1161" s="10">
        <f t="shared" si="131"/>
        <v>42185.65625</v>
      </c>
      <c r="U1161">
        <f t="shared" si="132"/>
        <v>31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4</v>
      </c>
      <c r="P1162" s="5" t="str">
        <f t="shared" si="127"/>
        <v>$60.79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42061.154930555553</v>
      </c>
      <c r="T1162" s="10">
        <f t="shared" si="131"/>
        <v>42091.113263888888</v>
      </c>
      <c r="U1162">
        <f t="shared" si="132"/>
        <v>30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s="5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42122.629502314812</v>
      </c>
      <c r="T1163" s="10">
        <f t="shared" si="131"/>
        <v>42143.629502314812</v>
      </c>
      <c r="U1163">
        <f t="shared" si="132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</v>
      </c>
      <c r="P1164" s="5" t="str">
        <f t="shared" si="127"/>
        <v>$17.5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41876.683611111112</v>
      </c>
      <c r="T1164" s="10">
        <f t="shared" si="131"/>
        <v>41907.683611111112</v>
      </c>
      <c r="U1164">
        <f t="shared" si="132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s="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41830.723611111112</v>
      </c>
      <c r="T1165" s="10">
        <f t="shared" si="131"/>
        <v>41860.723611111112</v>
      </c>
      <c r="U1165">
        <f t="shared" si="132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s="5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42509.724328703705</v>
      </c>
      <c r="T1166" s="10">
        <f t="shared" si="131"/>
        <v>42539.724328703705</v>
      </c>
      <c r="U1166">
        <f t="shared" si="132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21</v>
      </c>
      <c r="P1167" s="5" t="str">
        <f t="shared" si="127"/>
        <v>$82.82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41792.214467592596</v>
      </c>
      <c r="T1167" s="10">
        <f t="shared" si="131"/>
        <v>41826.214467592596</v>
      </c>
      <c r="U1167">
        <f t="shared" si="132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</v>
      </c>
      <c r="P1168" s="5" t="str">
        <f t="shared" si="127"/>
        <v>$358.88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42150.485439814816</v>
      </c>
      <c r="T1168" s="10">
        <f t="shared" si="131"/>
        <v>42181.166666666672</v>
      </c>
      <c r="U1168">
        <f t="shared" si="132"/>
        <v>31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2</v>
      </c>
      <c r="P1169" s="5" t="str">
        <f t="shared" si="127"/>
        <v>$61.19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41863.734895833331</v>
      </c>
      <c r="T1169" s="10">
        <f t="shared" si="131"/>
        <v>41894.734895833331</v>
      </c>
      <c r="U1169">
        <f t="shared" si="132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6</v>
      </c>
      <c r="P1170" s="5" t="str">
        <f t="shared" si="127"/>
        <v>$340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42605.053993055553</v>
      </c>
      <c r="T1170" s="10">
        <f t="shared" si="131"/>
        <v>42635.053993055553</v>
      </c>
      <c r="U1170">
        <f t="shared" si="132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</v>
      </c>
      <c r="P1171" s="5" t="str">
        <f t="shared" si="127"/>
        <v>$5.67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42027.353738425925</v>
      </c>
      <c r="T1171" s="10">
        <f t="shared" si="131"/>
        <v>42057.353738425925</v>
      </c>
      <c r="U1171">
        <f t="shared" si="132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</v>
      </c>
      <c r="P1172" s="5" t="str">
        <f t="shared" si="127"/>
        <v>$50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42124.893182870372</v>
      </c>
      <c r="T1172" s="10">
        <f t="shared" si="131"/>
        <v>42154.893182870372</v>
      </c>
      <c r="U1172">
        <f t="shared" si="132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</v>
      </c>
      <c r="P1173" s="5" t="str">
        <f t="shared" si="127"/>
        <v>$25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41938.804710648146</v>
      </c>
      <c r="T1173" s="10">
        <f t="shared" si="131"/>
        <v>41956.846377314811</v>
      </c>
      <c r="U1173">
        <f t="shared" si="132"/>
        <v>18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s="5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41841.682314814811</v>
      </c>
      <c r="T1174" s="10">
        <f t="shared" si="131"/>
        <v>41871.682314814811</v>
      </c>
      <c r="U1174">
        <f t="shared" si="132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</v>
      </c>
      <c r="P1175" s="5" t="str">
        <f t="shared" si="127"/>
        <v>$30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42184.185844907406</v>
      </c>
      <c r="T1175" s="10">
        <f t="shared" si="131"/>
        <v>42219.185844907406</v>
      </c>
      <c r="U1175">
        <f t="shared" si="132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6</v>
      </c>
      <c r="P1176" s="5" t="str">
        <f t="shared" si="127"/>
        <v>$46.63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42468.84174768519</v>
      </c>
      <c r="T1176" s="10">
        <f t="shared" si="131"/>
        <v>42498.84174768519</v>
      </c>
      <c r="U1176">
        <f t="shared" si="132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3</v>
      </c>
      <c r="P1177" s="5" t="str">
        <f t="shared" si="127"/>
        <v>$65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42170.728460648148</v>
      </c>
      <c r="T1177" s="10">
        <f t="shared" si="131"/>
        <v>42200.728460648148</v>
      </c>
      <c r="U1177">
        <f t="shared" si="132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</v>
      </c>
      <c r="P1178" s="5" t="str">
        <f t="shared" si="127"/>
        <v>$10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42746.019652777773</v>
      </c>
      <c r="T1178" s="10">
        <f t="shared" si="131"/>
        <v>42800.541666666672</v>
      </c>
      <c r="U1178">
        <f t="shared" si="132"/>
        <v>55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s="5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41897.660833333335</v>
      </c>
      <c r="T1179" s="10">
        <f t="shared" si="131"/>
        <v>41927.660833333335</v>
      </c>
      <c r="U1179">
        <f t="shared" si="132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</v>
      </c>
      <c r="P1180" s="5" t="str">
        <f t="shared" si="127"/>
        <v>$5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41837.905694444446</v>
      </c>
      <c r="T1180" s="10">
        <f t="shared" si="131"/>
        <v>41867.905694444446</v>
      </c>
      <c r="U1180">
        <f t="shared" si="132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</v>
      </c>
      <c r="P1181" s="5" t="str">
        <f t="shared" si="127"/>
        <v>$640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42275.720219907409</v>
      </c>
      <c r="T1181" s="10">
        <f t="shared" si="131"/>
        <v>42305.720219907409</v>
      </c>
      <c r="U1181">
        <f t="shared" si="132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12</v>
      </c>
      <c r="P1182" s="5" t="str">
        <f t="shared" si="127"/>
        <v>$69.12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41781.806875000002</v>
      </c>
      <c r="T1182" s="10">
        <f t="shared" si="131"/>
        <v>41818.806875000002</v>
      </c>
      <c r="U1182">
        <f t="shared" si="132"/>
        <v>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</v>
      </c>
      <c r="P1183" s="5" t="str">
        <f t="shared" si="127"/>
        <v>$1.33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42034.339363425926</v>
      </c>
      <c r="T1183" s="10">
        <f t="shared" si="131"/>
        <v>42064.339363425926</v>
      </c>
      <c r="U1183">
        <f t="shared" si="132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</v>
      </c>
      <c r="P1184" s="5" t="str">
        <f t="shared" si="127"/>
        <v>$10.5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42728.827407407407</v>
      </c>
      <c r="T1184" s="10">
        <f t="shared" si="131"/>
        <v>42747.695833333331</v>
      </c>
      <c r="U1184">
        <f t="shared" si="132"/>
        <v>19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 s="5" t="str">
        <f t="shared" si="127"/>
        <v>$33.33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42656.86137731481</v>
      </c>
      <c r="T1185" s="10">
        <f t="shared" si="131"/>
        <v>42676.165972222225</v>
      </c>
      <c r="U1185">
        <f t="shared" si="132"/>
        <v>19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105</v>
      </c>
      <c r="P1186" s="5" t="str">
        <f t="shared" si="127"/>
        <v>$61.56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42741.599664351852</v>
      </c>
      <c r="T1186" s="10">
        <f t="shared" si="131"/>
        <v>42772.599664351852</v>
      </c>
      <c r="U1186">
        <f t="shared" si="132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</v>
      </c>
      <c r="P1187" s="5" t="str">
        <f t="shared" si="127"/>
        <v>$118.74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42130.865150462967</v>
      </c>
      <c r="T1187" s="10">
        <f t="shared" si="131"/>
        <v>42163.166666666672</v>
      </c>
      <c r="U1187">
        <f t="shared" si="132"/>
        <v>32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107</v>
      </c>
      <c r="P1188" s="5" t="str">
        <f t="shared" si="127"/>
        <v>$65.08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42123.86336805555</v>
      </c>
      <c r="T1188" s="10">
        <f t="shared" si="131"/>
        <v>42156.945833333331</v>
      </c>
      <c r="U1188">
        <f t="shared" si="132"/>
        <v>33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</v>
      </c>
      <c r="P1189" s="5" t="str">
        <f t="shared" si="127"/>
        <v>$130.16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42109.894942129627</v>
      </c>
      <c r="T1189" s="10">
        <f t="shared" si="131"/>
        <v>42141.75</v>
      </c>
      <c r="U1189">
        <f t="shared" si="132"/>
        <v>32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161</v>
      </c>
      <c r="P1190" s="5" t="str">
        <f t="shared" si="127"/>
        <v>$37.78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42711.700694444444</v>
      </c>
      <c r="T1190" s="10">
        <f t="shared" si="131"/>
        <v>42732.700694444444</v>
      </c>
      <c r="U1190">
        <f t="shared" si="132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108</v>
      </c>
      <c r="P1191" s="5" t="str">
        <f t="shared" si="127"/>
        <v>$112.79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42529.979108796295</v>
      </c>
      <c r="T1191" s="10">
        <f t="shared" si="131"/>
        <v>42550.979108796295</v>
      </c>
      <c r="U1191">
        <f t="shared" si="132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 s="5" t="str">
        <f t="shared" si="127"/>
        <v>$51.92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41852.665798611109</v>
      </c>
      <c r="T1192" s="10">
        <f t="shared" si="131"/>
        <v>41882.665798611109</v>
      </c>
      <c r="U1192">
        <f t="shared" si="132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</v>
      </c>
      <c r="P1193" s="5" t="str">
        <f t="shared" si="127"/>
        <v>$89.24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42419.603703703702</v>
      </c>
      <c r="T1193" s="10">
        <f t="shared" si="131"/>
        <v>42449.562037037038</v>
      </c>
      <c r="U1193">
        <f t="shared" si="132"/>
        <v>30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 s="5" t="str">
        <f t="shared" si="127"/>
        <v>$19.33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42747.506689814814</v>
      </c>
      <c r="T1194" s="10">
        <f t="shared" si="131"/>
        <v>42777.506689814814</v>
      </c>
      <c r="U1194">
        <f t="shared" si="132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104</v>
      </c>
      <c r="P1195" s="5" t="str">
        <f t="shared" si="127"/>
        <v>$79.97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42409.776076388887</v>
      </c>
      <c r="T1195" s="10">
        <f t="shared" si="131"/>
        <v>42469.734409722223</v>
      </c>
      <c r="U1195">
        <f t="shared" si="132"/>
        <v>60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</v>
      </c>
      <c r="P1196" s="5" t="str">
        <f t="shared" si="127"/>
        <v>$56.41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42072.488182870366</v>
      </c>
      <c r="T1196" s="10">
        <f t="shared" si="131"/>
        <v>42102.488182870366</v>
      </c>
      <c r="U1196">
        <f t="shared" si="132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 s="5" t="str">
        <f t="shared" si="127"/>
        <v>$79.41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42298.34783564815</v>
      </c>
      <c r="T1197" s="10">
        <f t="shared" si="131"/>
        <v>42358.375</v>
      </c>
      <c r="U1197">
        <f t="shared" si="132"/>
        <v>60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270</v>
      </c>
      <c r="P1198" s="5" t="str">
        <f t="shared" si="127"/>
        <v>$76.44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42326.818738425922</v>
      </c>
      <c r="T1198" s="10">
        <f t="shared" si="131"/>
        <v>42356.818738425922</v>
      </c>
      <c r="U1198">
        <f t="shared" si="132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</v>
      </c>
      <c r="P1199" s="5" t="str">
        <f t="shared" si="127"/>
        <v>$121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42503.66474537037</v>
      </c>
      <c r="T1199" s="10">
        <f t="shared" si="131"/>
        <v>42534.249305555553</v>
      </c>
      <c r="U1199">
        <f t="shared" si="132"/>
        <v>31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261</v>
      </c>
      <c r="P1200" s="5" t="str">
        <f t="shared" si="127"/>
        <v>$54.62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42333.619050925925</v>
      </c>
      <c r="T1200" s="10">
        <f t="shared" si="131"/>
        <v>42369.125</v>
      </c>
      <c r="U1200">
        <f t="shared" si="132"/>
        <v>36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</v>
      </c>
      <c r="P1201" s="5" t="str">
        <f t="shared" si="127"/>
        <v>$299.22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42161.770833333328</v>
      </c>
      <c r="T1201" s="10">
        <f t="shared" si="131"/>
        <v>42193.770833333328</v>
      </c>
      <c r="U1201">
        <f t="shared" si="132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126</v>
      </c>
      <c r="P1202" s="5" t="str">
        <f t="shared" si="127"/>
        <v>$58.53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42089.477500000001</v>
      </c>
      <c r="T1202" s="10">
        <f t="shared" si="131"/>
        <v>42110.477500000001</v>
      </c>
      <c r="U1202">
        <f t="shared" si="132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</v>
      </c>
      <c r="P1203" s="5" t="str">
        <f t="shared" si="127"/>
        <v>$55.37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42536.60701388889</v>
      </c>
      <c r="T1203" s="10">
        <f t="shared" si="131"/>
        <v>42566.60701388889</v>
      </c>
      <c r="U1203">
        <f t="shared" si="132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</v>
      </c>
      <c r="P1204" s="5" t="str">
        <f t="shared" si="127"/>
        <v>$183.8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42152.288819444446</v>
      </c>
      <c r="T1204" s="10">
        <f t="shared" si="131"/>
        <v>42182.288819444446</v>
      </c>
      <c r="U1204">
        <f t="shared" si="132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</v>
      </c>
      <c r="P1205" s="5" t="str">
        <f t="shared" si="127"/>
        <v>$165.35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42125.614895833336</v>
      </c>
      <c r="T1205" s="10">
        <f t="shared" si="131"/>
        <v>42155.614895833336</v>
      </c>
      <c r="U1205">
        <f t="shared" si="132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103</v>
      </c>
      <c r="P1206" s="5" t="str">
        <f t="shared" si="127"/>
        <v>$234.79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42297.748067129629</v>
      </c>
      <c r="T1206" s="10">
        <f t="shared" si="131"/>
        <v>42342.208333333328</v>
      </c>
      <c r="U1206">
        <f t="shared" si="132"/>
        <v>44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101</v>
      </c>
      <c r="P1207" s="5" t="str">
        <f t="shared" si="127"/>
        <v>$211.48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42138.506377314814</v>
      </c>
      <c r="T1207" s="10">
        <f t="shared" si="131"/>
        <v>42168.506377314814</v>
      </c>
      <c r="U1207">
        <f t="shared" si="132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 s="5" t="str">
        <f t="shared" si="127"/>
        <v>$32.34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42772.776076388887</v>
      </c>
      <c r="T1208" s="10">
        <f t="shared" si="131"/>
        <v>42805.561805555553</v>
      </c>
      <c r="U1208">
        <f t="shared" si="132"/>
        <v>33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</v>
      </c>
      <c r="P1209" s="5" t="str">
        <f t="shared" si="127"/>
        <v>$123.38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42430.430243055554</v>
      </c>
      <c r="T1209" s="10">
        <f t="shared" si="131"/>
        <v>42460.416666666672</v>
      </c>
      <c r="U1209">
        <f t="shared" si="132"/>
        <v>30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</v>
      </c>
      <c r="P1210" s="5" t="str">
        <f t="shared" si="127"/>
        <v>$207.07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42423.709074074075</v>
      </c>
      <c r="T1210" s="10">
        <f t="shared" si="131"/>
        <v>42453.667407407411</v>
      </c>
      <c r="U1210">
        <f t="shared" si="132"/>
        <v>30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 s="5" t="str">
        <f t="shared" si="127"/>
        <v>$138.26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42761.846122685187</v>
      </c>
      <c r="T1211" s="10">
        <f t="shared" si="131"/>
        <v>42791.846122685187</v>
      </c>
      <c r="U1211">
        <f t="shared" si="132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</v>
      </c>
      <c r="P1212" s="5" t="str">
        <f t="shared" si="127"/>
        <v>$493.82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42132.941805555558</v>
      </c>
      <c r="T1212" s="10">
        <f t="shared" si="131"/>
        <v>42155.875</v>
      </c>
      <c r="U1212">
        <f t="shared" si="132"/>
        <v>23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</v>
      </c>
      <c r="P1213" s="5" t="str">
        <f t="shared" si="127"/>
        <v>$168.5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42515.866446759261</v>
      </c>
      <c r="T1213" s="10">
        <f t="shared" si="131"/>
        <v>42530.866446759261</v>
      </c>
      <c r="U1213">
        <f t="shared" si="132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</v>
      </c>
      <c r="P1214" s="5" t="str">
        <f t="shared" si="127"/>
        <v>$38.87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42318.950173611112</v>
      </c>
      <c r="T1214" s="10">
        <f t="shared" si="131"/>
        <v>42335.041666666672</v>
      </c>
      <c r="U1214">
        <f t="shared" si="132"/>
        <v>16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</v>
      </c>
      <c r="P1215" s="5" t="str">
        <f t="shared" si="127"/>
        <v>$61.53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42731.755787037036</v>
      </c>
      <c r="T1215" s="10">
        <f t="shared" si="131"/>
        <v>42766.755787037036</v>
      </c>
      <c r="U1215">
        <f t="shared" si="132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132</v>
      </c>
      <c r="P1216" s="5" t="str">
        <f t="shared" si="127"/>
        <v>$105.44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42104.840335648143</v>
      </c>
      <c r="T1216" s="10">
        <f t="shared" si="131"/>
        <v>42164.840335648143</v>
      </c>
      <c r="U1216">
        <f t="shared" si="132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</v>
      </c>
      <c r="P1217" s="5" t="str">
        <f t="shared" si="127"/>
        <v>$71.59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41759.923101851848</v>
      </c>
      <c r="T1217" s="10">
        <f t="shared" si="131"/>
        <v>41789.923101851848</v>
      </c>
      <c r="U1217">
        <f t="shared" si="132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146</v>
      </c>
      <c r="P1218" s="5" t="str">
        <f t="shared" si="127"/>
        <v>$91.88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42247.616400462968</v>
      </c>
      <c r="T1218" s="10">
        <f t="shared" si="131"/>
        <v>42279.960416666669</v>
      </c>
      <c r="U1218">
        <f t="shared" si="132"/>
        <v>32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ROUND(E1219/D1219*100,0)</f>
        <v>103</v>
      </c>
      <c r="P1219" s="5" t="str">
        <f t="shared" ref="P1219:P1282" si="134">"$"&amp;ROUND(E1219/L1219,2)</f>
        <v>$148.57</v>
      </c>
      <c r="Q1219" t="str">
        <f t="shared" ref="Q1219:Q1282" si="135">LEFT(N1219,SEARCH("/",N1219)-1)</f>
        <v>photography</v>
      </c>
      <c r="R1219" t="str">
        <f t="shared" ref="R1219:R1282" si="136">RIGHT(N1219,LEN(N1219)-SEARCH("/",N1219))</f>
        <v>photobooks</v>
      </c>
      <c r="S1219" s="10">
        <f t="shared" ref="S1219:S1282" si="137">(J1219/86400)+DATE(1970, 1, 1)</f>
        <v>42535.809490740736</v>
      </c>
      <c r="T1219" s="10">
        <f t="shared" ref="T1219:T1282" si="138">(I1219/86400)+DATE(1970, 1, 1)</f>
        <v>42565.809490740736</v>
      </c>
      <c r="U1219">
        <f t="shared" ref="U1219:U1282" si="139">ROUND(T1219-S1219,0)</f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</v>
      </c>
      <c r="P1220" s="5" t="str">
        <f t="shared" si="134"/>
        <v>$174.21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42278.662037037036</v>
      </c>
      <c r="T1220" s="10">
        <f t="shared" si="138"/>
        <v>42309.125</v>
      </c>
      <c r="U1220">
        <f t="shared" si="139"/>
        <v>30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</v>
      </c>
      <c r="P1221" s="5" t="str">
        <f t="shared" si="134"/>
        <v>$102.86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42633.461956018524</v>
      </c>
      <c r="T1221" s="10">
        <f t="shared" si="138"/>
        <v>42663.461956018524</v>
      </c>
      <c r="U1221">
        <f t="shared" si="139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104</v>
      </c>
      <c r="P1222" s="5" t="str">
        <f t="shared" si="134"/>
        <v>$111.18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42211.628611111111</v>
      </c>
      <c r="T1222" s="10">
        <f t="shared" si="138"/>
        <v>42241.628611111111</v>
      </c>
      <c r="U1222">
        <f t="shared" si="139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</v>
      </c>
      <c r="P1223" s="5" t="str">
        <f t="shared" si="134"/>
        <v>$23.8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42680.47555555556</v>
      </c>
      <c r="T1223" s="10">
        <f t="shared" si="138"/>
        <v>42708</v>
      </c>
      <c r="U1223">
        <f t="shared" si="139"/>
        <v>28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</v>
      </c>
      <c r="P1224" s="5" t="str">
        <f t="shared" si="134"/>
        <v>$81.27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42430.720451388886</v>
      </c>
      <c r="T1224" s="10">
        <f t="shared" si="138"/>
        <v>42461.166666666672</v>
      </c>
      <c r="U1224">
        <f t="shared" si="139"/>
        <v>30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</v>
      </c>
      <c r="P1225" s="5" t="str">
        <f t="shared" si="134"/>
        <v>$116.21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42654.177187499998</v>
      </c>
      <c r="T1225" s="10">
        <f t="shared" si="138"/>
        <v>42684.218854166669</v>
      </c>
      <c r="U1225">
        <f t="shared" si="139"/>
        <v>30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</v>
      </c>
      <c r="P1226" s="5" t="str">
        <f t="shared" si="134"/>
        <v>$58.89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41736.549791666665</v>
      </c>
      <c r="T1226" s="10">
        <f t="shared" si="138"/>
        <v>41796.549791666665</v>
      </c>
      <c r="U1226">
        <f t="shared" si="139"/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</v>
      </c>
      <c r="P1227" s="5" t="str">
        <f t="shared" si="134"/>
        <v>$44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41509.905995370369</v>
      </c>
      <c r="T1227" s="10">
        <f t="shared" si="138"/>
        <v>41569.905995370369</v>
      </c>
      <c r="U1227">
        <f t="shared" si="139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4</v>
      </c>
      <c r="P1228" s="5" t="str">
        <f t="shared" si="134"/>
        <v>$48.43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41715.874780092592</v>
      </c>
      <c r="T1228" s="10">
        <f t="shared" si="138"/>
        <v>41750.041666666664</v>
      </c>
      <c r="U1228">
        <f t="shared" si="139"/>
        <v>34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s="5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41827.919166666667</v>
      </c>
      <c r="T1229" s="10">
        <f t="shared" si="138"/>
        <v>41858.291666666664</v>
      </c>
      <c r="U1229">
        <f t="shared" si="139"/>
        <v>30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</v>
      </c>
      <c r="P1230" s="5" t="str">
        <f t="shared" si="134"/>
        <v>$61.04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40754.729259259257</v>
      </c>
      <c r="T1230" s="10">
        <f t="shared" si="138"/>
        <v>40814.729259259257</v>
      </c>
      <c r="U1230">
        <f t="shared" si="139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1</v>
      </c>
      <c r="P1231" s="5" t="str">
        <f t="shared" si="134"/>
        <v>$25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40985.459803240738</v>
      </c>
      <c r="T1231" s="10">
        <f t="shared" si="138"/>
        <v>41015.666666666664</v>
      </c>
      <c r="U1231">
        <f t="shared" si="139"/>
        <v>30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s="5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40568.972569444442</v>
      </c>
      <c r="T1232" s="10">
        <f t="shared" si="138"/>
        <v>40598.972569444442</v>
      </c>
      <c r="U1232">
        <f t="shared" si="139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s="5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42193.941759259258</v>
      </c>
      <c r="T1233" s="10">
        <f t="shared" si="138"/>
        <v>42244.041666666672</v>
      </c>
      <c r="U1233">
        <f t="shared" si="139"/>
        <v>50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1</v>
      </c>
      <c r="P1234" s="5" t="str">
        <f t="shared" si="134"/>
        <v>$40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41506.848032407404</v>
      </c>
      <c r="T1234" s="10">
        <f t="shared" si="138"/>
        <v>41553.848032407404</v>
      </c>
      <c r="U1234">
        <f t="shared" si="139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12</v>
      </c>
      <c r="P1235" s="5" t="str">
        <f t="shared" si="134"/>
        <v>$19.33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40939.948773148149</v>
      </c>
      <c r="T1235" s="10">
        <f t="shared" si="138"/>
        <v>40960.948773148149</v>
      </c>
      <c r="U1235">
        <f t="shared" si="139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s="5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42007.788680555561</v>
      </c>
      <c r="T1236" s="10">
        <f t="shared" si="138"/>
        <v>42037.788680555561</v>
      </c>
      <c r="U1236">
        <f t="shared" si="139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3</v>
      </c>
      <c r="P1237" s="5" t="str">
        <f t="shared" si="134"/>
        <v>$35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41583.135405092595</v>
      </c>
      <c r="T1237" s="10">
        <f t="shared" si="138"/>
        <v>41623.135405092595</v>
      </c>
      <c r="U1237">
        <f t="shared" si="139"/>
        <v>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s="5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41110.680138888885</v>
      </c>
      <c r="T1238" s="10">
        <f t="shared" si="138"/>
        <v>41118.666666666664</v>
      </c>
      <c r="U1238">
        <f t="shared" si="139"/>
        <v>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s="5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41125.283159722225</v>
      </c>
      <c r="T1239" s="10">
        <f t="shared" si="138"/>
        <v>41145.283159722225</v>
      </c>
      <c r="U1239">
        <f t="shared" si="139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18</v>
      </c>
      <c r="P1240" s="5" t="str">
        <f t="shared" si="134"/>
        <v>$59.33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40731.61037037037</v>
      </c>
      <c r="T1240" s="10">
        <f t="shared" si="138"/>
        <v>40761.61037037037</v>
      </c>
      <c r="U1240">
        <f t="shared" si="139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s="5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40883.962581018517</v>
      </c>
      <c r="T1241" s="10">
        <f t="shared" si="138"/>
        <v>40913.962581018517</v>
      </c>
      <c r="U1241">
        <f t="shared" si="139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</v>
      </c>
      <c r="P1242" s="5" t="str">
        <f t="shared" si="134"/>
        <v>$30.13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41409.040011574078</v>
      </c>
      <c r="T1242" s="10">
        <f t="shared" si="138"/>
        <v>41467.910416666666</v>
      </c>
      <c r="U1242">
        <f t="shared" si="139"/>
        <v>59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51</v>
      </c>
      <c r="P1243" s="5" t="str">
        <f t="shared" si="134"/>
        <v>$74.62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41923.837731481479</v>
      </c>
      <c r="T1243" s="10">
        <f t="shared" si="138"/>
        <v>41946.249305555553</v>
      </c>
      <c r="U1243">
        <f t="shared" si="139"/>
        <v>22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1</v>
      </c>
      <c r="P1244" s="5" t="str">
        <f t="shared" si="134"/>
        <v>$5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40782.165532407409</v>
      </c>
      <c r="T1244" s="10">
        <f t="shared" si="138"/>
        <v>40797.554166666669</v>
      </c>
      <c r="U1244">
        <f t="shared" si="139"/>
        <v>15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</v>
      </c>
      <c r="P1245" s="5" t="str">
        <f t="shared" si="134"/>
        <v>$44.5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40671.879293981481</v>
      </c>
      <c r="T1245" s="10">
        <f t="shared" si="138"/>
        <v>40732.875</v>
      </c>
      <c r="U1245">
        <f t="shared" si="139"/>
        <v>61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104</v>
      </c>
      <c r="P1246" s="5" t="str">
        <f t="shared" si="134"/>
        <v>$46.13</v>
      </c>
      <c r="Q1246" t="str">
        <f t="shared" si="135"/>
        <v>music</v>
      </c>
      <c r="R1246" t="str">
        <f t="shared" si="136"/>
        <v>rock</v>
      </c>
      <c r="S1246" s="10">
        <f t="shared" si="137"/>
        <v>41355.825497685189</v>
      </c>
      <c r="T1246" s="10">
        <f t="shared" si="138"/>
        <v>41386.875</v>
      </c>
      <c r="U1246">
        <f t="shared" si="139"/>
        <v>31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</v>
      </c>
      <c r="P1247" s="5" t="str">
        <f t="shared" si="134"/>
        <v>$141.47</v>
      </c>
      <c r="Q1247" t="str">
        <f t="shared" si="135"/>
        <v>music</v>
      </c>
      <c r="R1247" t="str">
        <f t="shared" si="136"/>
        <v>rock</v>
      </c>
      <c r="S1247" s="10">
        <f t="shared" si="137"/>
        <v>41774.59993055556</v>
      </c>
      <c r="T1247" s="10">
        <f t="shared" si="138"/>
        <v>41804.59993055556</v>
      </c>
      <c r="U1247">
        <f t="shared" si="139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 s="5" t="str">
        <f t="shared" si="134"/>
        <v>$75.48</v>
      </c>
      <c r="Q1248" t="str">
        <f t="shared" si="135"/>
        <v>music</v>
      </c>
      <c r="R1248" t="str">
        <f t="shared" si="136"/>
        <v>rock</v>
      </c>
      <c r="S1248" s="10">
        <f t="shared" si="137"/>
        <v>40838.043391203704</v>
      </c>
      <c r="T1248" s="10">
        <f t="shared" si="138"/>
        <v>40883.085057870368</v>
      </c>
      <c r="U1248">
        <f t="shared" si="139"/>
        <v>45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</v>
      </c>
      <c r="P1249" s="5" t="str">
        <f t="shared" si="134"/>
        <v>$85.5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41370.292303240742</v>
      </c>
      <c r="T1249" s="10">
        <f t="shared" si="138"/>
        <v>41400.292303240742</v>
      </c>
      <c r="U1249">
        <f t="shared" si="139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152</v>
      </c>
      <c r="P1250" s="5" t="str">
        <f t="shared" si="134"/>
        <v>$64.25</v>
      </c>
      <c r="Q1250" t="str">
        <f t="shared" si="135"/>
        <v>music</v>
      </c>
      <c r="R1250" t="str">
        <f t="shared" si="136"/>
        <v>rock</v>
      </c>
      <c r="S1250" s="10">
        <f t="shared" si="137"/>
        <v>41767.656863425924</v>
      </c>
      <c r="T1250" s="10">
        <f t="shared" si="138"/>
        <v>41803.290972222225</v>
      </c>
      <c r="U1250">
        <f t="shared" si="139"/>
        <v>36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</v>
      </c>
      <c r="P1251" s="5" t="str">
        <f t="shared" si="134"/>
        <v>$64.47</v>
      </c>
      <c r="Q1251" t="str">
        <f t="shared" si="135"/>
        <v>music</v>
      </c>
      <c r="R1251" t="str">
        <f t="shared" si="136"/>
        <v>rock</v>
      </c>
      <c r="S1251" s="10">
        <f t="shared" si="137"/>
        <v>41067.740868055553</v>
      </c>
      <c r="T1251" s="10">
        <f t="shared" si="138"/>
        <v>41097.740868055553</v>
      </c>
      <c r="U1251">
        <f t="shared" si="139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</v>
      </c>
      <c r="P1252" s="5" t="str">
        <f t="shared" si="134"/>
        <v>$118.2</v>
      </c>
      <c r="Q1252" t="str">
        <f t="shared" si="135"/>
        <v>music</v>
      </c>
      <c r="R1252" t="str">
        <f t="shared" si="136"/>
        <v>rock</v>
      </c>
      <c r="S1252" s="10">
        <f t="shared" si="137"/>
        <v>41843.64271990741</v>
      </c>
      <c r="T1252" s="10">
        <f t="shared" si="138"/>
        <v>41888.64271990741</v>
      </c>
      <c r="U1252">
        <f t="shared" si="139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102</v>
      </c>
      <c r="P1253" s="5" t="str">
        <f t="shared" si="134"/>
        <v>$82.54</v>
      </c>
      <c r="Q1253" t="str">
        <f t="shared" si="135"/>
        <v>music</v>
      </c>
      <c r="R1253" t="str">
        <f t="shared" si="136"/>
        <v>rock</v>
      </c>
      <c r="S1253" s="10">
        <f t="shared" si="137"/>
        <v>40751.814432870371</v>
      </c>
      <c r="T1253" s="10">
        <f t="shared" si="138"/>
        <v>40811.814432870371</v>
      </c>
      <c r="U1253">
        <f t="shared" si="139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138</v>
      </c>
      <c r="P1254" s="5" t="str">
        <f t="shared" si="134"/>
        <v>$34.17</v>
      </c>
      <c r="Q1254" t="str">
        <f t="shared" si="135"/>
        <v>music</v>
      </c>
      <c r="R1254" t="str">
        <f t="shared" si="136"/>
        <v>rock</v>
      </c>
      <c r="S1254" s="10">
        <f t="shared" si="137"/>
        <v>41543.988067129627</v>
      </c>
      <c r="T1254" s="10">
        <f t="shared" si="138"/>
        <v>41571.988067129627</v>
      </c>
      <c r="U1254">
        <f t="shared" si="139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</v>
      </c>
      <c r="P1255" s="5" t="str">
        <f t="shared" si="134"/>
        <v>$42.73</v>
      </c>
      <c r="Q1255" t="str">
        <f t="shared" si="135"/>
        <v>music</v>
      </c>
      <c r="R1255" t="str">
        <f t="shared" si="136"/>
        <v>rock</v>
      </c>
      <c r="S1255" s="10">
        <f t="shared" si="137"/>
        <v>41855.783645833333</v>
      </c>
      <c r="T1255" s="10">
        <f t="shared" si="138"/>
        <v>41885.783645833333</v>
      </c>
      <c r="U1255">
        <f t="shared" si="139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199</v>
      </c>
      <c r="P1256" s="5" t="str">
        <f t="shared" si="134"/>
        <v>$94.49</v>
      </c>
      <c r="Q1256" t="str">
        <f t="shared" si="135"/>
        <v>music</v>
      </c>
      <c r="R1256" t="str">
        <f t="shared" si="136"/>
        <v>rock</v>
      </c>
      <c r="S1256" s="10">
        <f t="shared" si="137"/>
        <v>40487.621365740742</v>
      </c>
      <c r="T1256" s="10">
        <f t="shared" si="138"/>
        <v>40544.207638888889</v>
      </c>
      <c r="U1256">
        <f t="shared" si="139"/>
        <v>57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</v>
      </c>
      <c r="P1257" s="5" t="str">
        <f t="shared" si="134"/>
        <v>$55.7</v>
      </c>
      <c r="Q1257" t="str">
        <f t="shared" si="135"/>
        <v>music</v>
      </c>
      <c r="R1257" t="str">
        <f t="shared" si="136"/>
        <v>rock</v>
      </c>
      <c r="S1257" s="10">
        <f t="shared" si="137"/>
        <v>41579.845509259263</v>
      </c>
      <c r="T1257" s="10">
        <f t="shared" si="138"/>
        <v>41609.887175925927</v>
      </c>
      <c r="U1257">
        <f t="shared" si="139"/>
        <v>30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118</v>
      </c>
      <c r="P1258" s="5" t="str">
        <f t="shared" si="134"/>
        <v>$98.03</v>
      </c>
      <c r="Q1258" t="str">
        <f t="shared" si="135"/>
        <v>music</v>
      </c>
      <c r="R1258" t="str">
        <f t="shared" si="136"/>
        <v>rock</v>
      </c>
      <c r="S1258" s="10">
        <f t="shared" si="137"/>
        <v>40921.919340277775</v>
      </c>
      <c r="T1258" s="10">
        <f t="shared" si="138"/>
        <v>40951.919340277775</v>
      </c>
      <c r="U1258">
        <f t="shared" si="139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295</v>
      </c>
      <c r="P1259" s="5" t="str">
        <f t="shared" si="134"/>
        <v>$92.1</v>
      </c>
      <c r="Q1259" t="str">
        <f t="shared" si="135"/>
        <v>music</v>
      </c>
      <c r="R1259" t="str">
        <f t="shared" si="136"/>
        <v>rock</v>
      </c>
      <c r="S1259" s="10">
        <f t="shared" si="137"/>
        <v>40587.085532407407</v>
      </c>
      <c r="T1259" s="10">
        <f t="shared" si="138"/>
        <v>40636.043865740743</v>
      </c>
      <c r="U1259">
        <f t="shared" si="139"/>
        <v>49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</v>
      </c>
      <c r="P1260" s="5" t="str">
        <f t="shared" si="134"/>
        <v>$38.18</v>
      </c>
      <c r="Q1260" t="str">
        <f t="shared" si="135"/>
        <v>music</v>
      </c>
      <c r="R1260" t="str">
        <f t="shared" si="136"/>
        <v>rock</v>
      </c>
      <c r="S1260" s="10">
        <f t="shared" si="137"/>
        <v>41487.611250000002</v>
      </c>
      <c r="T1260" s="10">
        <f t="shared" si="138"/>
        <v>41517.611250000002</v>
      </c>
      <c r="U1260">
        <f t="shared" si="139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</v>
      </c>
      <c r="P1261" s="5" t="str">
        <f t="shared" si="134"/>
        <v>$27.15</v>
      </c>
      <c r="Q1261" t="str">
        <f t="shared" si="135"/>
        <v>music</v>
      </c>
      <c r="R1261" t="str">
        <f t="shared" si="136"/>
        <v>rock</v>
      </c>
      <c r="S1261" s="10">
        <f t="shared" si="137"/>
        <v>41766.970648148148</v>
      </c>
      <c r="T1261" s="10">
        <f t="shared" si="138"/>
        <v>41799.165972222225</v>
      </c>
      <c r="U1261">
        <f t="shared" si="139"/>
        <v>32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114</v>
      </c>
      <c r="P1262" s="5" t="str">
        <f t="shared" si="134"/>
        <v>$50.69</v>
      </c>
      <c r="Q1262" t="str">
        <f t="shared" si="135"/>
        <v>music</v>
      </c>
      <c r="R1262" t="str">
        <f t="shared" si="136"/>
        <v>rock</v>
      </c>
      <c r="S1262" s="10">
        <f t="shared" si="137"/>
        <v>41666.842824074076</v>
      </c>
      <c r="T1262" s="10">
        <f t="shared" si="138"/>
        <v>41696.842824074076</v>
      </c>
      <c r="U1262">
        <f t="shared" si="139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</v>
      </c>
      <c r="P1263" s="5" t="str">
        <f t="shared" si="134"/>
        <v>$38.94</v>
      </c>
      <c r="Q1263" t="str">
        <f t="shared" si="135"/>
        <v>music</v>
      </c>
      <c r="R1263" t="str">
        <f t="shared" si="136"/>
        <v>rock</v>
      </c>
      <c r="S1263" s="10">
        <f t="shared" si="137"/>
        <v>41638.342905092592</v>
      </c>
      <c r="T1263" s="10">
        <f t="shared" si="138"/>
        <v>41668.342905092592</v>
      </c>
      <c r="U1263">
        <f t="shared" si="139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</v>
      </c>
      <c r="P1264" s="5" t="str">
        <f t="shared" si="134"/>
        <v>$77.64</v>
      </c>
      <c r="Q1264" t="str">
        <f t="shared" si="135"/>
        <v>music</v>
      </c>
      <c r="R1264" t="str">
        <f t="shared" si="136"/>
        <v>rock</v>
      </c>
      <c r="S1264" s="10">
        <f t="shared" si="137"/>
        <v>41656.762638888889</v>
      </c>
      <c r="T1264" s="10">
        <f t="shared" si="138"/>
        <v>41686.762638888889</v>
      </c>
      <c r="U1264">
        <f t="shared" si="139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 s="5" t="str">
        <f t="shared" si="134"/>
        <v>$43.54</v>
      </c>
      <c r="Q1265" t="str">
        <f t="shared" si="135"/>
        <v>music</v>
      </c>
      <c r="R1265" t="str">
        <f t="shared" si="136"/>
        <v>rock</v>
      </c>
      <c r="S1265" s="10">
        <f t="shared" si="137"/>
        <v>41692.084143518521</v>
      </c>
      <c r="T1265" s="10">
        <f t="shared" si="138"/>
        <v>41727.041666666664</v>
      </c>
      <c r="U1265">
        <f t="shared" si="139"/>
        <v>35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</v>
      </c>
      <c r="P1266" s="5" t="str">
        <f t="shared" si="134"/>
        <v>$31.82</v>
      </c>
      <c r="Q1266" t="str">
        <f t="shared" si="135"/>
        <v>music</v>
      </c>
      <c r="R1266" t="str">
        <f t="shared" si="136"/>
        <v>rock</v>
      </c>
      <c r="S1266" s="10">
        <f t="shared" si="137"/>
        <v>41547.662997685184</v>
      </c>
      <c r="T1266" s="10">
        <f t="shared" si="138"/>
        <v>41576.662997685184</v>
      </c>
      <c r="U1266">
        <f t="shared" si="139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</v>
      </c>
      <c r="P1267" s="5" t="str">
        <f t="shared" si="134"/>
        <v>$63.18</v>
      </c>
      <c r="Q1267" t="str">
        <f t="shared" si="135"/>
        <v>music</v>
      </c>
      <c r="R1267" t="str">
        <f t="shared" si="136"/>
        <v>rock</v>
      </c>
      <c r="S1267" s="10">
        <f t="shared" si="137"/>
        <v>40465.655266203699</v>
      </c>
      <c r="T1267" s="10">
        <f t="shared" si="138"/>
        <v>40512.655266203699</v>
      </c>
      <c r="U1267">
        <f t="shared" si="139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</v>
      </c>
      <c r="P1268" s="5" t="str">
        <f t="shared" si="134"/>
        <v>$190.9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41620.87667824074</v>
      </c>
      <c r="T1268" s="10">
        <f t="shared" si="138"/>
        <v>41650.87667824074</v>
      </c>
      <c r="U1268">
        <f t="shared" si="139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102</v>
      </c>
      <c r="P1269" s="5" t="str">
        <f t="shared" si="134"/>
        <v>$140.86</v>
      </c>
      <c r="Q1269" t="str">
        <f t="shared" si="135"/>
        <v>music</v>
      </c>
      <c r="R1269" t="str">
        <f t="shared" si="136"/>
        <v>rock</v>
      </c>
      <c r="S1269" s="10">
        <f t="shared" si="137"/>
        <v>41449.585162037038</v>
      </c>
      <c r="T1269" s="10">
        <f t="shared" si="138"/>
        <v>41479.585162037038</v>
      </c>
      <c r="U1269">
        <f t="shared" si="139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117</v>
      </c>
      <c r="P1270" s="5" t="str">
        <f t="shared" si="134"/>
        <v>$76.92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41507.845451388886</v>
      </c>
      <c r="T1270" s="10">
        <f t="shared" si="138"/>
        <v>41537.845451388886</v>
      </c>
      <c r="U1270">
        <f t="shared" si="139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109</v>
      </c>
      <c r="P1271" s="5" t="str">
        <f t="shared" si="134"/>
        <v>$99.16</v>
      </c>
      <c r="Q1271" t="str">
        <f t="shared" si="135"/>
        <v>music</v>
      </c>
      <c r="R1271" t="str">
        <f t="shared" si="136"/>
        <v>rock</v>
      </c>
      <c r="S1271" s="10">
        <f t="shared" si="137"/>
        <v>42445.823055555556</v>
      </c>
      <c r="T1271" s="10">
        <f t="shared" si="138"/>
        <v>42476</v>
      </c>
      <c r="U1271">
        <f t="shared" si="139"/>
        <v>30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115</v>
      </c>
      <c r="P1272" s="5" t="str">
        <f t="shared" si="134"/>
        <v>$67.88</v>
      </c>
      <c r="Q1272" t="str">
        <f t="shared" si="135"/>
        <v>music</v>
      </c>
      <c r="R1272" t="str">
        <f t="shared" si="136"/>
        <v>rock</v>
      </c>
      <c r="S1272" s="10">
        <f t="shared" si="137"/>
        <v>40933.85696759259</v>
      </c>
      <c r="T1272" s="10">
        <f t="shared" si="138"/>
        <v>40993.815300925926</v>
      </c>
      <c r="U1272">
        <f t="shared" si="139"/>
        <v>60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102</v>
      </c>
      <c r="P1273" s="5" t="str">
        <f t="shared" si="134"/>
        <v>$246.29</v>
      </c>
      <c r="Q1273" t="str">
        <f t="shared" si="135"/>
        <v>music</v>
      </c>
      <c r="R1273" t="str">
        <f t="shared" si="136"/>
        <v>rock</v>
      </c>
      <c r="S1273" s="10">
        <f t="shared" si="137"/>
        <v>41561.683553240742</v>
      </c>
      <c r="T1273" s="10">
        <f t="shared" si="138"/>
        <v>41591.725219907406</v>
      </c>
      <c r="U1273">
        <f t="shared" si="139"/>
        <v>30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 s="5" t="str">
        <f t="shared" si="134"/>
        <v>$189.29</v>
      </c>
      <c r="Q1274" t="str">
        <f t="shared" si="135"/>
        <v>music</v>
      </c>
      <c r="R1274" t="str">
        <f t="shared" si="136"/>
        <v>rock</v>
      </c>
      <c r="S1274" s="10">
        <f t="shared" si="137"/>
        <v>40274.745127314818</v>
      </c>
      <c r="T1274" s="10">
        <f t="shared" si="138"/>
        <v>40344.166666666664</v>
      </c>
      <c r="U1274">
        <f t="shared" si="139"/>
        <v>69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104</v>
      </c>
      <c r="P1275" s="5" t="str">
        <f t="shared" si="134"/>
        <v>$76.67</v>
      </c>
      <c r="Q1275" t="str">
        <f t="shared" si="135"/>
        <v>music</v>
      </c>
      <c r="R1275" t="str">
        <f t="shared" si="136"/>
        <v>rock</v>
      </c>
      <c r="S1275" s="10">
        <f t="shared" si="137"/>
        <v>41852.730219907404</v>
      </c>
      <c r="T1275" s="10">
        <f t="shared" si="138"/>
        <v>41882.730219907404</v>
      </c>
      <c r="U1275">
        <f t="shared" si="139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155</v>
      </c>
      <c r="P1276" s="5" t="str">
        <f t="shared" si="134"/>
        <v>$82.96</v>
      </c>
      <c r="Q1276" t="str">
        <f t="shared" si="135"/>
        <v>music</v>
      </c>
      <c r="R1276" t="str">
        <f t="shared" si="136"/>
        <v>rock</v>
      </c>
      <c r="S1276" s="10">
        <f t="shared" si="137"/>
        <v>41116.690104166664</v>
      </c>
      <c r="T1276" s="10">
        <f t="shared" si="138"/>
        <v>41151.690104166664</v>
      </c>
      <c r="U1276">
        <f t="shared" si="139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</v>
      </c>
      <c r="P1277" s="5" t="str">
        <f t="shared" si="134"/>
        <v>$62.52</v>
      </c>
      <c r="Q1277" t="str">
        <f t="shared" si="135"/>
        <v>music</v>
      </c>
      <c r="R1277" t="str">
        <f t="shared" si="136"/>
        <v>rock</v>
      </c>
      <c r="S1277" s="10">
        <f t="shared" si="137"/>
        <v>41458.867905092593</v>
      </c>
      <c r="T1277" s="10">
        <f t="shared" si="138"/>
        <v>41493.867905092593</v>
      </c>
      <c r="U1277">
        <f t="shared" si="139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</v>
      </c>
      <c r="P1278" s="5" t="str">
        <f t="shared" si="134"/>
        <v>$46.07</v>
      </c>
      <c r="Q1278" t="str">
        <f t="shared" si="135"/>
        <v>music</v>
      </c>
      <c r="R1278" t="str">
        <f t="shared" si="136"/>
        <v>rock</v>
      </c>
      <c r="S1278" s="10">
        <f t="shared" si="137"/>
        <v>40007.704247685186</v>
      </c>
      <c r="T1278" s="10">
        <f t="shared" si="138"/>
        <v>40057.166666666664</v>
      </c>
      <c r="U1278">
        <f t="shared" si="139"/>
        <v>49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</v>
      </c>
      <c r="P1279" s="5" t="str">
        <f t="shared" si="134"/>
        <v>$38.54</v>
      </c>
      <c r="Q1279" t="str">
        <f t="shared" si="135"/>
        <v>music</v>
      </c>
      <c r="R1279" t="str">
        <f t="shared" si="136"/>
        <v>rock</v>
      </c>
      <c r="S1279" s="10">
        <f t="shared" si="137"/>
        <v>41121.561886574076</v>
      </c>
      <c r="T1279" s="10">
        <f t="shared" si="138"/>
        <v>41156.561886574076</v>
      </c>
      <c r="U1279">
        <f t="shared" si="139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155</v>
      </c>
      <c r="P1280" s="5" t="str">
        <f t="shared" si="134"/>
        <v>$53.01</v>
      </c>
      <c r="Q1280" t="str">
        <f t="shared" si="135"/>
        <v>music</v>
      </c>
      <c r="R1280" t="str">
        <f t="shared" si="136"/>
        <v>rock</v>
      </c>
      <c r="S1280" s="10">
        <f t="shared" si="137"/>
        <v>41786.555162037039</v>
      </c>
      <c r="T1280" s="10">
        <f t="shared" si="138"/>
        <v>41815.083333333336</v>
      </c>
      <c r="U1280">
        <f t="shared" si="139"/>
        <v>29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111</v>
      </c>
      <c r="P1281" s="5" t="str">
        <f t="shared" si="134"/>
        <v>$73.36</v>
      </c>
      <c r="Q1281" t="str">
        <f t="shared" si="135"/>
        <v>music</v>
      </c>
      <c r="R1281" t="str">
        <f t="shared" si="136"/>
        <v>rock</v>
      </c>
      <c r="S1281" s="10">
        <f t="shared" si="137"/>
        <v>41682.099189814813</v>
      </c>
      <c r="T1281" s="10">
        <f t="shared" si="138"/>
        <v>41722.057523148149</v>
      </c>
      <c r="U1281">
        <f t="shared" si="139"/>
        <v>40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111</v>
      </c>
      <c r="P1282" s="5" t="str">
        <f t="shared" si="134"/>
        <v>$127.98</v>
      </c>
      <c r="Q1282" t="str">
        <f t="shared" si="135"/>
        <v>music</v>
      </c>
      <c r="R1282" t="str">
        <f t="shared" si="136"/>
        <v>rock</v>
      </c>
      <c r="S1282" s="10">
        <f t="shared" si="137"/>
        <v>40513.757569444446</v>
      </c>
      <c r="T1282" s="10">
        <f t="shared" si="138"/>
        <v>40603.757569444446</v>
      </c>
      <c r="U1282">
        <f t="shared" si="139"/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ROUND(E1283/D1283*100,0)</f>
        <v>111</v>
      </c>
      <c r="P1283" s="5" t="str">
        <f t="shared" ref="P1283:P1346" si="141">"$"&amp;ROUND(E1283/L1283,2)</f>
        <v>$104.73</v>
      </c>
      <c r="Q1283" t="str">
        <f t="shared" ref="Q1283:Q1346" si="142">LEFT(N1283,SEARCH("/",N1283)-1)</f>
        <v>music</v>
      </c>
      <c r="R1283" t="str">
        <f t="shared" ref="R1283:R1346" si="143">RIGHT(N1283,LEN(N1283)-SEARCH("/",N1283))</f>
        <v>rock</v>
      </c>
      <c r="S1283" s="10">
        <f t="shared" ref="S1283:S1346" si="144">(J1283/86400)+DATE(1970, 1, 1)</f>
        <v>41463.743472222224</v>
      </c>
      <c r="T1283" s="10">
        <f t="shared" ref="T1283:T1346" si="145">(I1283/86400)+DATE(1970, 1, 1)</f>
        <v>41483.743472222224</v>
      </c>
      <c r="U1283">
        <f t="shared" ref="U1283:U1346" si="146">ROUND(T1283-S1283,0)</f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124</v>
      </c>
      <c r="P1284" s="5" t="str">
        <f t="shared" si="141"/>
        <v>$67.67</v>
      </c>
      <c r="Q1284" t="str">
        <f t="shared" si="142"/>
        <v>music</v>
      </c>
      <c r="R1284" t="str">
        <f t="shared" si="143"/>
        <v>rock</v>
      </c>
      <c r="S1284" s="10">
        <f t="shared" si="144"/>
        <v>41586.475173611107</v>
      </c>
      <c r="T1284" s="10">
        <f t="shared" si="145"/>
        <v>41617.207638888889</v>
      </c>
      <c r="U1284">
        <f t="shared" si="146"/>
        <v>31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</v>
      </c>
      <c r="P1285" s="5" t="str">
        <f t="shared" si="141"/>
        <v>$95.93</v>
      </c>
      <c r="Q1285" t="str">
        <f t="shared" si="142"/>
        <v>music</v>
      </c>
      <c r="R1285" t="str">
        <f t="shared" si="143"/>
        <v>rock</v>
      </c>
      <c r="S1285" s="10">
        <f t="shared" si="144"/>
        <v>41320.717465277776</v>
      </c>
      <c r="T1285" s="10">
        <f t="shared" si="145"/>
        <v>41344.166666666664</v>
      </c>
      <c r="U1285">
        <f t="shared" si="146"/>
        <v>23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 s="5" t="str">
        <f t="shared" si="141"/>
        <v>$65.16</v>
      </c>
      <c r="Q1286" t="str">
        <f t="shared" si="142"/>
        <v>theater</v>
      </c>
      <c r="R1286" t="str">
        <f t="shared" si="143"/>
        <v>plays</v>
      </c>
      <c r="S1286" s="10">
        <f t="shared" si="144"/>
        <v>42712.23474537037</v>
      </c>
      <c r="T1286" s="10">
        <f t="shared" si="145"/>
        <v>42735.707638888889</v>
      </c>
      <c r="U1286">
        <f t="shared" si="146"/>
        <v>23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102</v>
      </c>
      <c r="P1287" s="5" t="str">
        <f t="shared" si="141"/>
        <v>$32.27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42160.583043981482</v>
      </c>
      <c r="T1287" s="10">
        <f t="shared" si="145"/>
        <v>42175.583043981482</v>
      </c>
      <c r="U1287">
        <f t="shared" si="146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</v>
      </c>
      <c r="P1288" s="5" t="str">
        <f t="shared" si="141"/>
        <v>$81.25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42039.384571759263</v>
      </c>
      <c r="T1288" s="10">
        <f t="shared" si="145"/>
        <v>42052.583333333328</v>
      </c>
      <c r="U1288">
        <f t="shared" si="146"/>
        <v>13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 s="5" t="str">
        <f t="shared" si="141"/>
        <v>$24.2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42107.621018518519</v>
      </c>
      <c r="T1289" s="10">
        <f t="shared" si="145"/>
        <v>42167.621018518519</v>
      </c>
      <c r="U1289">
        <f t="shared" si="146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</v>
      </c>
      <c r="P1290" s="5" t="str">
        <f t="shared" si="141"/>
        <v>$65.87</v>
      </c>
      <c r="Q1290" t="str">
        <f t="shared" si="142"/>
        <v>theater</v>
      </c>
      <c r="R1290" t="str">
        <f t="shared" si="143"/>
        <v>plays</v>
      </c>
      <c r="S1290" s="10">
        <f t="shared" si="144"/>
        <v>42561.154664351852</v>
      </c>
      <c r="T1290" s="10">
        <f t="shared" si="145"/>
        <v>42592.166666666672</v>
      </c>
      <c r="U1290">
        <f t="shared" si="146"/>
        <v>31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</v>
      </c>
      <c r="P1291" s="5" t="str">
        <f t="shared" si="141"/>
        <v>$36.08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42709.134780092594</v>
      </c>
      <c r="T1291" s="10">
        <f t="shared" si="145"/>
        <v>42739.134780092594</v>
      </c>
      <c r="U1291">
        <f t="shared" si="146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109</v>
      </c>
      <c r="P1292" s="5" t="str">
        <f t="shared" si="141"/>
        <v>$44.19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42086.614942129629</v>
      </c>
      <c r="T1292" s="10">
        <f t="shared" si="145"/>
        <v>42117.290972222225</v>
      </c>
      <c r="U1292">
        <f t="shared" si="146"/>
        <v>31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146</v>
      </c>
      <c r="P1293" s="5" t="str">
        <f t="shared" si="141"/>
        <v>$104.07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42064.652673611112</v>
      </c>
      <c r="T1293" s="10">
        <f t="shared" si="145"/>
        <v>42101.291666666672</v>
      </c>
      <c r="U1293">
        <f t="shared" si="146"/>
        <v>37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 s="5" t="str">
        <f t="shared" si="141"/>
        <v>$35.96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42256.764212962968</v>
      </c>
      <c r="T1294" s="10">
        <f t="shared" si="145"/>
        <v>42283.957638888889</v>
      </c>
      <c r="U1294">
        <f t="shared" si="146"/>
        <v>27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</v>
      </c>
      <c r="P1295" s="5" t="str">
        <f t="shared" si="141"/>
        <v>$127.79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42292.701053240744</v>
      </c>
      <c r="T1295" s="10">
        <f t="shared" si="145"/>
        <v>42322.742719907408</v>
      </c>
      <c r="U1295">
        <f t="shared" si="146"/>
        <v>30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 s="5" t="str">
        <f t="shared" si="141"/>
        <v>$27.73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42278.453668981485</v>
      </c>
      <c r="T1296" s="10">
        <f t="shared" si="145"/>
        <v>42296.458333333328</v>
      </c>
      <c r="U1296">
        <f t="shared" si="146"/>
        <v>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102</v>
      </c>
      <c r="P1297" s="5" t="str">
        <f t="shared" si="141"/>
        <v>$39.83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42184.572881944448</v>
      </c>
      <c r="T1297" s="10">
        <f t="shared" si="145"/>
        <v>42214.708333333328</v>
      </c>
      <c r="U1297">
        <f t="shared" si="146"/>
        <v>30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</v>
      </c>
      <c r="P1298" s="5" t="str">
        <f t="shared" si="141"/>
        <v>$52.17</v>
      </c>
      <c r="Q1298" t="str">
        <f t="shared" si="142"/>
        <v>theater</v>
      </c>
      <c r="R1298" t="str">
        <f t="shared" si="143"/>
        <v>plays</v>
      </c>
      <c r="S1298" s="10">
        <f t="shared" si="144"/>
        <v>42423.050613425927</v>
      </c>
      <c r="T1298" s="10">
        <f t="shared" si="145"/>
        <v>42443.008946759262</v>
      </c>
      <c r="U1298">
        <f t="shared" si="146"/>
        <v>20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110</v>
      </c>
      <c r="P1299" s="5" t="str">
        <f t="shared" si="141"/>
        <v>$92.04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42461.747199074074</v>
      </c>
      <c r="T1299" s="10">
        <f t="shared" si="145"/>
        <v>42491.747199074074</v>
      </c>
      <c r="U1299">
        <f t="shared" si="146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105</v>
      </c>
      <c r="P1300" s="5" t="str">
        <f t="shared" si="141"/>
        <v>$63.42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42458.680925925924</v>
      </c>
      <c r="T1300" s="10">
        <f t="shared" si="145"/>
        <v>42488.680925925924</v>
      </c>
      <c r="U1300">
        <f t="shared" si="146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 s="5" t="str">
        <f t="shared" si="141"/>
        <v>$135.63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42169.814340277779</v>
      </c>
      <c r="T1301" s="10">
        <f t="shared" si="145"/>
        <v>42199.814340277779</v>
      </c>
      <c r="U1301">
        <f t="shared" si="146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 s="5" t="str">
        <f t="shared" si="141"/>
        <v>$168.75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42483.675208333334</v>
      </c>
      <c r="T1302" s="10">
        <f t="shared" si="145"/>
        <v>42522.789583333331</v>
      </c>
      <c r="U1302">
        <f t="shared" si="146"/>
        <v>39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103</v>
      </c>
      <c r="P1303" s="5" t="str">
        <f t="shared" si="141"/>
        <v>$70.86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42195.749745370369</v>
      </c>
      <c r="T1303" s="10">
        <f t="shared" si="145"/>
        <v>42206.125</v>
      </c>
      <c r="U1303">
        <f t="shared" si="146"/>
        <v>10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 s="5" t="str">
        <f t="shared" si="141"/>
        <v>$50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42675.057997685188</v>
      </c>
      <c r="T1304" s="10">
        <f t="shared" si="145"/>
        <v>42705.099664351852</v>
      </c>
      <c r="U1304">
        <f t="shared" si="146"/>
        <v>30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</v>
      </c>
      <c r="P1305" s="5" t="str">
        <f t="shared" si="141"/>
        <v>$42.21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42566.441203703704</v>
      </c>
      <c r="T1305" s="10">
        <f t="shared" si="145"/>
        <v>42582.458333333328</v>
      </c>
      <c r="U1305">
        <f t="shared" si="146"/>
        <v>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40</v>
      </c>
      <c r="P1306" s="5" t="str">
        <f t="shared" si="141"/>
        <v>$152.41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42747.194502314815</v>
      </c>
      <c r="T1306" s="10">
        <f t="shared" si="145"/>
        <v>42807.152835648143</v>
      </c>
      <c r="U1306">
        <f t="shared" si="146"/>
        <v>60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26</v>
      </c>
      <c r="P1307" s="5" t="str">
        <f t="shared" si="141"/>
        <v>$90.62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42543.665601851855</v>
      </c>
      <c r="T1307" s="10">
        <f t="shared" si="145"/>
        <v>42572.729166666672</v>
      </c>
      <c r="U1307">
        <f t="shared" si="146"/>
        <v>29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</v>
      </c>
      <c r="P1308" s="5" t="str">
        <f t="shared" si="141"/>
        <v>$201.6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41947.457569444443</v>
      </c>
      <c r="T1308" s="10">
        <f t="shared" si="145"/>
        <v>41977.457569444443</v>
      </c>
      <c r="U1308">
        <f t="shared" si="146"/>
        <v>30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12</v>
      </c>
      <c r="P1309" s="5" t="str">
        <f t="shared" si="141"/>
        <v>$127.93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42387.503229166672</v>
      </c>
      <c r="T1309" s="10">
        <f t="shared" si="145"/>
        <v>42417.503229166672</v>
      </c>
      <c r="U1309">
        <f t="shared" si="146"/>
        <v>30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</v>
      </c>
      <c r="P1310" s="5" t="str">
        <f t="shared" si="141"/>
        <v>$29.89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42611.613564814819</v>
      </c>
      <c r="T1310" s="10">
        <f t="shared" si="145"/>
        <v>42651.613564814819</v>
      </c>
      <c r="U1310">
        <f t="shared" si="146"/>
        <v>40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112</v>
      </c>
      <c r="P1311" s="5" t="str">
        <f t="shared" si="141"/>
        <v>$367.97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42257.882731481484</v>
      </c>
      <c r="T1311" s="10">
        <f t="shared" si="145"/>
        <v>42292.882731481484</v>
      </c>
      <c r="U1311">
        <f t="shared" si="146"/>
        <v>35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16</v>
      </c>
      <c r="P1312" s="5" t="str">
        <f t="shared" si="141"/>
        <v>$129.17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42556.667245370365</v>
      </c>
      <c r="T1312" s="10">
        <f t="shared" si="145"/>
        <v>42601.667245370365</v>
      </c>
      <c r="U1312">
        <f t="shared" si="146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</v>
      </c>
      <c r="P1313" s="5" t="str">
        <f t="shared" si="141"/>
        <v>$800.7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42669.802303240736</v>
      </c>
      <c r="T1313" s="10">
        <f t="shared" si="145"/>
        <v>42704.843969907408</v>
      </c>
      <c r="U1313">
        <f t="shared" si="146"/>
        <v>35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1</v>
      </c>
      <c r="P1314" s="5" t="str">
        <f t="shared" si="141"/>
        <v>$28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42082.702800925923</v>
      </c>
      <c r="T1314" s="10">
        <f t="shared" si="145"/>
        <v>42112.702800925923</v>
      </c>
      <c r="U1314">
        <f t="shared" si="146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</v>
      </c>
      <c r="P1315" s="5" t="str">
        <f t="shared" si="141"/>
        <v>$102.02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42402.709652777776</v>
      </c>
      <c r="T1315" s="10">
        <f t="shared" si="145"/>
        <v>42432.709652777776</v>
      </c>
      <c r="U1315">
        <f t="shared" si="146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</v>
      </c>
      <c r="P1316" s="5" t="str">
        <f t="shared" si="141"/>
        <v>$184.36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42604.669675925921</v>
      </c>
      <c r="T1316" s="10">
        <f t="shared" si="145"/>
        <v>42664.669675925921</v>
      </c>
      <c r="U1316">
        <f t="shared" si="146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</v>
      </c>
      <c r="P1317" s="5" t="str">
        <f t="shared" si="141"/>
        <v>$162.92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42278.498240740737</v>
      </c>
      <c r="T1317" s="10">
        <f t="shared" si="145"/>
        <v>42314.041666666672</v>
      </c>
      <c r="U1317">
        <f t="shared" si="146"/>
        <v>36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 s="5" t="str">
        <f t="shared" si="141"/>
        <v>$1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42393.961909722224</v>
      </c>
      <c r="T1318" s="10">
        <f t="shared" si="145"/>
        <v>42428.961909722224</v>
      </c>
      <c r="U1318">
        <f t="shared" si="146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6</v>
      </c>
      <c r="P1319" s="5" t="str">
        <f t="shared" si="141"/>
        <v>$603.53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42520.235486111109</v>
      </c>
      <c r="T1319" s="10">
        <f t="shared" si="145"/>
        <v>42572.583333333328</v>
      </c>
      <c r="U1319">
        <f t="shared" si="146"/>
        <v>52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</v>
      </c>
      <c r="P1320" s="5" t="str">
        <f t="shared" si="141"/>
        <v>$45.41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41985.043657407412</v>
      </c>
      <c r="T1320" s="10">
        <f t="shared" si="145"/>
        <v>42015.043657407412</v>
      </c>
      <c r="U1320">
        <f t="shared" si="146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</v>
      </c>
      <c r="P1321" s="5" t="str">
        <f t="shared" si="141"/>
        <v>$97.33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41816.812094907407</v>
      </c>
      <c r="T1321" s="10">
        <f t="shared" si="145"/>
        <v>41831.666666666664</v>
      </c>
      <c r="U1321">
        <f t="shared" si="146"/>
        <v>15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1</v>
      </c>
      <c r="P1322" s="5" t="str">
        <f t="shared" si="141"/>
        <v>$167.67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42705.690347222218</v>
      </c>
      <c r="T1322" s="10">
        <f t="shared" si="145"/>
        <v>42734.958333333328</v>
      </c>
      <c r="U1322">
        <f t="shared" si="146"/>
        <v>29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</v>
      </c>
      <c r="P1323" s="5" t="str">
        <f t="shared" si="141"/>
        <v>$859.86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42697.74927083333</v>
      </c>
      <c r="T1323" s="10">
        <f t="shared" si="145"/>
        <v>42727.74927083333</v>
      </c>
      <c r="U1323">
        <f t="shared" si="146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</v>
      </c>
      <c r="P1324" s="5" t="str">
        <f t="shared" si="141"/>
        <v>$26.5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42115.656539351854</v>
      </c>
      <c r="T1324" s="10">
        <f t="shared" si="145"/>
        <v>42145.656539351854</v>
      </c>
      <c r="U1324">
        <f t="shared" si="146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9</v>
      </c>
      <c r="P1325" s="5" t="str">
        <f t="shared" si="141"/>
        <v>$30.27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42451.698449074072</v>
      </c>
      <c r="T1325" s="10">
        <f t="shared" si="145"/>
        <v>42486.288194444445</v>
      </c>
      <c r="U1325">
        <f t="shared" si="146"/>
        <v>35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10</v>
      </c>
      <c r="P1326" s="5" t="str">
        <f t="shared" si="141"/>
        <v>$54.67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42626.633703703701</v>
      </c>
      <c r="T1326" s="10">
        <f t="shared" si="145"/>
        <v>42656.633703703701</v>
      </c>
      <c r="U1326">
        <f t="shared" si="146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</v>
      </c>
      <c r="P1327" s="5" t="str">
        <f t="shared" si="141"/>
        <v>$60.75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42704.086053240739</v>
      </c>
      <c r="T1327" s="10">
        <f t="shared" si="145"/>
        <v>42734.086053240739</v>
      </c>
      <c r="U1327">
        <f t="shared" si="146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</v>
      </c>
      <c r="P1328" s="5" t="str">
        <f t="shared" si="141"/>
        <v>$102.73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41974.791990740741</v>
      </c>
      <c r="T1328" s="10">
        <f t="shared" si="145"/>
        <v>42019.791990740741</v>
      </c>
      <c r="U1328">
        <f t="shared" si="146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4</v>
      </c>
      <c r="P1329" s="5" t="str">
        <f t="shared" si="141"/>
        <v>$41.59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42123.678645833337</v>
      </c>
      <c r="T1329" s="10">
        <f t="shared" si="145"/>
        <v>42153.678645833337</v>
      </c>
      <c r="U1329">
        <f t="shared" si="146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</v>
      </c>
      <c r="P1330" s="5" t="str">
        <f t="shared" si="141"/>
        <v>$116.53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42612.642754629633</v>
      </c>
      <c r="T1330" s="10">
        <f t="shared" si="145"/>
        <v>42657.642754629633</v>
      </c>
      <c r="U1330">
        <f t="shared" si="146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1</v>
      </c>
      <c r="P1331" s="5" t="str">
        <f t="shared" si="141"/>
        <v>$45.33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41935.221585648149</v>
      </c>
      <c r="T1331" s="10">
        <f t="shared" si="145"/>
        <v>41975.263252314813</v>
      </c>
      <c r="U1331">
        <f t="shared" si="146"/>
        <v>40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</v>
      </c>
      <c r="P1332" s="5" t="str">
        <f t="shared" si="141"/>
        <v>$157.46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42522.276724537034</v>
      </c>
      <c r="T1332" s="10">
        <f t="shared" si="145"/>
        <v>42553.166666666672</v>
      </c>
      <c r="U1332">
        <f t="shared" si="146"/>
        <v>31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</v>
      </c>
      <c r="P1333" s="5" t="str">
        <f t="shared" si="141"/>
        <v>$100.5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42569.50409722222</v>
      </c>
      <c r="T1333" s="10">
        <f t="shared" si="145"/>
        <v>42599.50409722222</v>
      </c>
      <c r="U1333">
        <f t="shared" si="146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s="5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42732.060277777782</v>
      </c>
      <c r="T1334" s="10">
        <f t="shared" si="145"/>
        <v>42762.060277777782</v>
      </c>
      <c r="U1334">
        <f t="shared" si="146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s="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41806.106770833336</v>
      </c>
      <c r="T1335" s="10">
        <f t="shared" si="145"/>
        <v>41836.106770833336</v>
      </c>
      <c r="U1335">
        <f t="shared" si="146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11</v>
      </c>
      <c r="P1336" s="5" t="str">
        <f t="shared" si="141"/>
        <v>$51.82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42410.774155092593</v>
      </c>
      <c r="T1336" s="10">
        <f t="shared" si="145"/>
        <v>42440.774155092593</v>
      </c>
      <c r="U1336">
        <f t="shared" si="146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20</v>
      </c>
      <c r="P1337" s="5" t="str">
        <f t="shared" si="141"/>
        <v>$308.75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42313.936365740738</v>
      </c>
      <c r="T1337" s="10">
        <f t="shared" si="145"/>
        <v>42343.936365740738</v>
      </c>
      <c r="U1337">
        <f t="shared" si="146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85</v>
      </c>
      <c r="P1338" s="5" t="str">
        <f t="shared" si="141"/>
        <v>$379.23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41955.863750000004</v>
      </c>
      <c r="T1338" s="10">
        <f t="shared" si="145"/>
        <v>41990.863750000004</v>
      </c>
      <c r="U1338">
        <f t="shared" si="146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</v>
      </c>
      <c r="P1339" s="5" t="str">
        <f t="shared" si="141"/>
        <v>$176.36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42767.577303240745</v>
      </c>
      <c r="T1339" s="10">
        <f t="shared" si="145"/>
        <v>42797.577303240745</v>
      </c>
      <c r="U1339">
        <f t="shared" si="146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</v>
      </c>
      <c r="P1340" s="5" t="str">
        <f t="shared" si="141"/>
        <v>$66.07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42188.803622685184</v>
      </c>
      <c r="T1340" s="10">
        <f t="shared" si="145"/>
        <v>42218.803622685184</v>
      </c>
      <c r="U1340">
        <f t="shared" si="146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7</v>
      </c>
      <c r="P1341" s="5" t="str">
        <f t="shared" si="141"/>
        <v>$89.65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41936.647164351853</v>
      </c>
      <c r="T1341" s="10">
        <f t="shared" si="145"/>
        <v>41981.688831018517</v>
      </c>
      <c r="U1341">
        <f t="shared" si="146"/>
        <v>45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s="5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41836.595520833333</v>
      </c>
      <c r="T1342" s="10">
        <f t="shared" si="145"/>
        <v>41866.595520833333</v>
      </c>
      <c r="U1342">
        <f t="shared" si="146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</v>
      </c>
      <c r="P1343" s="5" t="str">
        <f t="shared" si="141"/>
        <v>$382.39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42612.624039351853</v>
      </c>
      <c r="T1343" s="10">
        <f t="shared" si="145"/>
        <v>42644.624039351853</v>
      </c>
      <c r="U1343">
        <f t="shared" si="146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</v>
      </c>
      <c r="P1344" s="5" t="str">
        <f t="shared" si="141"/>
        <v>$100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42172.816423611112</v>
      </c>
      <c r="T1344" s="10">
        <f t="shared" si="145"/>
        <v>42202.816423611112</v>
      </c>
      <c r="U1344">
        <f t="shared" si="146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</v>
      </c>
      <c r="P1345" s="5" t="str">
        <f t="shared" si="141"/>
        <v>$158.36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42542.526423611111</v>
      </c>
      <c r="T1345" s="10">
        <f t="shared" si="145"/>
        <v>42601.165972222225</v>
      </c>
      <c r="U1345">
        <f t="shared" si="146"/>
        <v>59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378</v>
      </c>
      <c r="P1346" s="5" t="str">
        <f t="shared" si="141"/>
        <v>$40.76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42522.789803240739</v>
      </c>
      <c r="T1346" s="10">
        <f t="shared" si="145"/>
        <v>42551.789803240739</v>
      </c>
      <c r="U1346">
        <f t="shared" si="146"/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ROUND(E1347/D1347*100,0)</f>
        <v>125</v>
      </c>
      <c r="P1347" s="5" t="str">
        <f t="shared" ref="P1347:P1410" si="148">"$"&amp;ROUND(E1347/L1347,2)</f>
        <v>$53.57</v>
      </c>
      <c r="Q1347" t="str">
        <f t="shared" ref="Q1347:Q1410" si="149">LEFT(N1347,SEARCH("/",N1347)-1)</f>
        <v>publishing</v>
      </c>
      <c r="R1347" t="str">
        <f t="shared" ref="R1347:R1410" si="150">RIGHT(N1347,LEN(N1347)-SEARCH("/",N1347))</f>
        <v>nonfiction</v>
      </c>
      <c r="S1347" s="10">
        <f t="shared" ref="S1347:S1410" si="151">(J1347/86400)+DATE(1970, 1, 1)</f>
        <v>41799.814340277779</v>
      </c>
      <c r="T1347" s="10">
        <f t="shared" ref="T1347:T1410" si="152">(I1347/86400)+DATE(1970, 1, 1)</f>
        <v>41834.814340277779</v>
      </c>
      <c r="U1347">
        <f t="shared" ref="U1347:U1410" si="153">ROUND(T1347-S1347,0)</f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</v>
      </c>
      <c r="P1348" s="5" t="str">
        <f t="shared" si="148"/>
        <v>$48.45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41422.075821759259</v>
      </c>
      <c r="T1348" s="10">
        <f t="shared" si="152"/>
        <v>41452.075821759259</v>
      </c>
      <c r="U1348">
        <f t="shared" si="153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</v>
      </c>
      <c r="P1349" s="5" t="str">
        <f t="shared" si="148"/>
        <v>$82.42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42040.638020833328</v>
      </c>
      <c r="T1349" s="10">
        <f t="shared" si="152"/>
        <v>42070.638020833328</v>
      </c>
      <c r="U1349">
        <f t="shared" si="153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102</v>
      </c>
      <c r="P1350" s="5" t="str">
        <f t="shared" si="148"/>
        <v>$230.19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41963.506168981483</v>
      </c>
      <c r="T1350" s="10">
        <f t="shared" si="152"/>
        <v>41991.506168981483</v>
      </c>
      <c r="U1350">
        <f t="shared" si="153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</v>
      </c>
      <c r="P1351" s="5" t="str">
        <f t="shared" si="148"/>
        <v>$59.36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42317.33258101852</v>
      </c>
      <c r="T1351" s="10">
        <f t="shared" si="152"/>
        <v>42354.290972222225</v>
      </c>
      <c r="U1351">
        <f t="shared" si="153"/>
        <v>37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</v>
      </c>
      <c r="P1352" s="5" t="str">
        <f t="shared" si="148"/>
        <v>$66.7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42334.013124999998</v>
      </c>
      <c r="T1352" s="10">
        <f t="shared" si="152"/>
        <v>42364.013124999998</v>
      </c>
      <c r="U1352">
        <f t="shared" si="153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</v>
      </c>
      <c r="P1353" s="5" t="str">
        <f t="shared" si="148"/>
        <v>$168.78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42382.74009259259</v>
      </c>
      <c r="T1353" s="10">
        <f t="shared" si="152"/>
        <v>42412.74009259259</v>
      </c>
      <c r="U1353">
        <f t="shared" si="153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</v>
      </c>
      <c r="P1354" s="5" t="str">
        <f t="shared" si="148"/>
        <v>$59.97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42200.578310185185</v>
      </c>
      <c r="T1354" s="10">
        <f t="shared" si="152"/>
        <v>42252.165972222225</v>
      </c>
      <c r="U1354">
        <f t="shared" si="153"/>
        <v>52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134</v>
      </c>
      <c r="P1355" s="5" t="str">
        <f t="shared" si="148"/>
        <v>$31.81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41309.11791666667</v>
      </c>
      <c r="T1355" s="10">
        <f t="shared" si="152"/>
        <v>41344</v>
      </c>
      <c r="U1355">
        <f t="shared" si="153"/>
        <v>35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</v>
      </c>
      <c r="P1356" s="5" t="str">
        <f t="shared" si="148"/>
        <v>$24.42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42502.807627314818</v>
      </c>
      <c r="T1356" s="10">
        <f t="shared" si="152"/>
        <v>42532.807627314818</v>
      </c>
      <c r="U1356">
        <f t="shared" si="153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123</v>
      </c>
      <c r="P1357" s="5" t="str">
        <f t="shared" si="148"/>
        <v>$25.35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41213.254687499997</v>
      </c>
      <c r="T1357" s="10">
        <f t="shared" si="152"/>
        <v>41243.416666666664</v>
      </c>
      <c r="U1357">
        <f t="shared" si="153"/>
        <v>30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183</v>
      </c>
      <c r="P1358" s="5" t="str">
        <f t="shared" si="148"/>
        <v>$71.44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41430.038888888885</v>
      </c>
      <c r="T1358" s="10">
        <f t="shared" si="152"/>
        <v>41460.038888888885</v>
      </c>
      <c r="U1358">
        <f t="shared" si="153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</v>
      </c>
      <c r="P1359" s="5" t="str">
        <f t="shared" si="148"/>
        <v>$38.55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41304.962233796294</v>
      </c>
      <c r="T1359" s="10">
        <f t="shared" si="152"/>
        <v>41334.249305555553</v>
      </c>
      <c r="U1359">
        <f t="shared" si="153"/>
        <v>29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112</v>
      </c>
      <c r="P1360" s="5" t="str">
        <f t="shared" si="148"/>
        <v>$68.37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40689.570868055554</v>
      </c>
      <c r="T1360" s="10">
        <f t="shared" si="152"/>
        <v>40719.570868055554</v>
      </c>
      <c r="U1360">
        <f t="shared" si="153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116</v>
      </c>
      <c r="P1361" s="5" t="str">
        <f t="shared" si="148"/>
        <v>$40.21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40668.814699074072</v>
      </c>
      <c r="T1361" s="10">
        <f t="shared" si="152"/>
        <v>40730.814699074072</v>
      </c>
      <c r="U1361">
        <f t="shared" si="153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</v>
      </c>
      <c r="P1362" s="5" t="str">
        <f t="shared" si="148"/>
        <v>$32.07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41095.900694444441</v>
      </c>
      <c r="T1362" s="10">
        <f t="shared" si="152"/>
        <v>41123.900694444441</v>
      </c>
      <c r="U1362">
        <f t="shared" si="153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126</v>
      </c>
      <c r="P1363" s="5" t="str">
        <f t="shared" si="148"/>
        <v>$28.63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41781.717268518521</v>
      </c>
      <c r="T1363" s="10">
        <f t="shared" si="152"/>
        <v>41811.717268518521</v>
      </c>
      <c r="U1363">
        <f t="shared" si="153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</v>
      </c>
      <c r="P1364" s="5" t="str">
        <f t="shared" si="148"/>
        <v>$43.64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41464.934386574074</v>
      </c>
      <c r="T1364" s="10">
        <f t="shared" si="152"/>
        <v>41524.934386574074</v>
      </c>
      <c r="U1364">
        <f t="shared" si="153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 s="5" t="str">
        <f t="shared" si="148"/>
        <v>$40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42396.8440625</v>
      </c>
      <c r="T1365" s="10">
        <f t="shared" si="152"/>
        <v>42415.332638888889</v>
      </c>
      <c r="U1365">
        <f t="shared" si="153"/>
        <v>18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119</v>
      </c>
      <c r="P1366" s="5" t="str">
        <f t="shared" si="148"/>
        <v>$346.04</v>
      </c>
      <c r="Q1366" t="str">
        <f t="shared" si="149"/>
        <v>music</v>
      </c>
      <c r="R1366" t="str">
        <f t="shared" si="150"/>
        <v>rock</v>
      </c>
      <c r="S1366" s="10">
        <f t="shared" si="151"/>
        <v>41951.6956712963</v>
      </c>
      <c r="T1366" s="10">
        <f t="shared" si="152"/>
        <v>42011.6956712963</v>
      </c>
      <c r="U1366">
        <f t="shared" si="153"/>
        <v>60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</v>
      </c>
      <c r="P1367" s="5" t="str">
        <f t="shared" si="148"/>
        <v>$81.74</v>
      </c>
      <c r="Q1367" t="str">
        <f t="shared" si="149"/>
        <v>music</v>
      </c>
      <c r="R1367" t="str">
        <f t="shared" si="150"/>
        <v>rock</v>
      </c>
      <c r="S1367" s="10">
        <f t="shared" si="151"/>
        <v>42049.733240740738</v>
      </c>
      <c r="T1367" s="10">
        <f t="shared" si="152"/>
        <v>42079.691574074073</v>
      </c>
      <c r="U1367">
        <f t="shared" si="153"/>
        <v>30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</v>
      </c>
      <c r="P1368" s="5" t="str">
        <f t="shared" si="148"/>
        <v>$64.54</v>
      </c>
      <c r="Q1368" t="str">
        <f t="shared" si="149"/>
        <v>music</v>
      </c>
      <c r="R1368" t="str">
        <f t="shared" si="150"/>
        <v>rock</v>
      </c>
      <c r="S1368" s="10">
        <f t="shared" si="151"/>
        <v>41924.996099537035</v>
      </c>
      <c r="T1368" s="10">
        <f t="shared" si="152"/>
        <v>41970.037766203706</v>
      </c>
      <c r="U1368">
        <f t="shared" si="153"/>
        <v>45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</v>
      </c>
      <c r="P1369" s="5" t="str">
        <f t="shared" si="148"/>
        <v>$63.48</v>
      </c>
      <c r="Q1369" t="str">
        <f t="shared" si="149"/>
        <v>music</v>
      </c>
      <c r="R1369" t="str">
        <f t="shared" si="150"/>
        <v>rock</v>
      </c>
      <c r="S1369" s="10">
        <f t="shared" si="151"/>
        <v>42292.002893518518</v>
      </c>
      <c r="T1369" s="10">
        <f t="shared" si="152"/>
        <v>42322.044560185182</v>
      </c>
      <c r="U1369">
        <f t="shared" si="153"/>
        <v>30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111</v>
      </c>
      <c r="P1370" s="5" t="str">
        <f t="shared" si="148"/>
        <v>$63.62</v>
      </c>
      <c r="Q1370" t="str">
        <f t="shared" si="149"/>
        <v>music</v>
      </c>
      <c r="R1370" t="str">
        <f t="shared" si="150"/>
        <v>rock</v>
      </c>
      <c r="S1370" s="10">
        <f t="shared" si="151"/>
        <v>42146.190902777773</v>
      </c>
      <c r="T1370" s="10">
        <f t="shared" si="152"/>
        <v>42170.190902777773</v>
      </c>
      <c r="U1370">
        <f t="shared" si="153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</v>
      </c>
      <c r="P1371" s="5" t="str">
        <f t="shared" si="148"/>
        <v>$83.97</v>
      </c>
      <c r="Q1371" t="str">
        <f t="shared" si="149"/>
        <v>music</v>
      </c>
      <c r="R1371" t="str">
        <f t="shared" si="150"/>
        <v>rock</v>
      </c>
      <c r="S1371" s="10">
        <f t="shared" si="151"/>
        <v>41710.594282407408</v>
      </c>
      <c r="T1371" s="10">
        <f t="shared" si="152"/>
        <v>41740.594282407408</v>
      </c>
      <c r="U1371">
        <f t="shared" si="153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104</v>
      </c>
      <c r="P1372" s="5" t="str">
        <f t="shared" si="148"/>
        <v>$77.75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41548.00335648148</v>
      </c>
      <c r="T1372" s="10">
        <f t="shared" si="152"/>
        <v>41563.00335648148</v>
      </c>
      <c r="U1372">
        <f t="shared" si="153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</v>
      </c>
      <c r="P1373" s="5" t="str">
        <f t="shared" si="148"/>
        <v>$107.07</v>
      </c>
      <c r="Q1373" t="str">
        <f t="shared" si="149"/>
        <v>music</v>
      </c>
      <c r="R1373" t="str">
        <f t="shared" si="150"/>
        <v>rock</v>
      </c>
      <c r="S1373" s="10">
        <f t="shared" si="151"/>
        <v>42101.758587962962</v>
      </c>
      <c r="T1373" s="10">
        <f t="shared" si="152"/>
        <v>42131.758587962962</v>
      </c>
      <c r="U1373">
        <f t="shared" si="153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 s="5" t="str">
        <f t="shared" si="148"/>
        <v>$38.75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41072.739953703705</v>
      </c>
      <c r="T1374" s="10">
        <f t="shared" si="152"/>
        <v>41102.739953703705</v>
      </c>
      <c r="U1374">
        <f t="shared" si="153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</v>
      </c>
      <c r="P1375" s="5" t="str">
        <f t="shared" si="148"/>
        <v>$201.94</v>
      </c>
      <c r="Q1375" t="str">
        <f t="shared" si="149"/>
        <v>music</v>
      </c>
      <c r="R1375" t="str">
        <f t="shared" si="150"/>
        <v>rock</v>
      </c>
      <c r="S1375" s="10">
        <f t="shared" si="151"/>
        <v>42704.95177083333</v>
      </c>
      <c r="T1375" s="10">
        <f t="shared" si="152"/>
        <v>42734.95177083333</v>
      </c>
      <c r="U1375">
        <f t="shared" si="153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</v>
      </c>
      <c r="P1376" s="5" t="str">
        <f t="shared" si="148"/>
        <v>$43.06</v>
      </c>
      <c r="Q1376" t="str">
        <f t="shared" si="149"/>
        <v>music</v>
      </c>
      <c r="R1376" t="str">
        <f t="shared" si="150"/>
        <v>rock</v>
      </c>
      <c r="S1376" s="10">
        <f t="shared" si="151"/>
        <v>42424.161898148144</v>
      </c>
      <c r="T1376" s="10">
        <f t="shared" si="152"/>
        <v>42454.12023148148</v>
      </c>
      <c r="U1376">
        <f t="shared" si="153"/>
        <v>30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</v>
      </c>
      <c r="P1377" s="5" t="str">
        <f t="shared" si="148"/>
        <v>$62.87</v>
      </c>
      <c r="Q1377" t="str">
        <f t="shared" si="149"/>
        <v>music</v>
      </c>
      <c r="R1377" t="str">
        <f t="shared" si="150"/>
        <v>rock</v>
      </c>
      <c r="S1377" s="10">
        <f t="shared" si="151"/>
        <v>42720.066192129627</v>
      </c>
      <c r="T1377" s="10">
        <f t="shared" si="152"/>
        <v>42750.066192129627</v>
      </c>
      <c r="U1377">
        <f t="shared" si="153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</v>
      </c>
      <c r="P1378" s="5" t="str">
        <f t="shared" si="148"/>
        <v>$55.61</v>
      </c>
      <c r="Q1378" t="str">
        <f t="shared" si="149"/>
        <v>music</v>
      </c>
      <c r="R1378" t="str">
        <f t="shared" si="150"/>
        <v>rock</v>
      </c>
      <c r="S1378" s="10">
        <f t="shared" si="151"/>
        <v>42677.669050925921</v>
      </c>
      <c r="T1378" s="10">
        <f t="shared" si="152"/>
        <v>42707.710717592592</v>
      </c>
      <c r="U1378">
        <f t="shared" si="153"/>
        <v>30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</v>
      </c>
      <c r="P1379" s="5" t="str">
        <f t="shared" si="148"/>
        <v>$48.71</v>
      </c>
      <c r="Q1379" t="str">
        <f t="shared" si="149"/>
        <v>music</v>
      </c>
      <c r="R1379" t="str">
        <f t="shared" si="150"/>
        <v>rock</v>
      </c>
      <c r="S1379" s="10">
        <f t="shared" si="151"/>
        <v>42747.219560185185</v>
      </c>
      <c r="T1379" s="10">
        <f t="shared" si="152"/>
        <v>42769.174305555556</v>
      </c>
      <c r="U1379">
        <f t="shared" si="153"/>
        <v>22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</v>
      </c>
      <c r="P1380" s="5" t="str">
        <f t="shared" si="148"/>
        <v>$30.58</v>
      </c>
      <c r="Q1380" t="str">
        <f t="shared" si="149"/>
        <v>music</v>
      </c>
      <c r="R1380" t="str">
        <f t="shared" si="150"/>
        <v>rock</v>
      </c>
      <c r="S1380" s="10">
        <f t="shared" si="151"/>
        <v>42568.759375000001</v>
      </c>
      <c r="T1380" s="10">
        <f t="shared" si="152"/>
        <v>42583.759375000001</v>
      </c>
      <c r="U1380">
        <f t="shared" si="153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112</v>
      </c>
      <c r="P1381" s="5" t="str">
        <f t="shared" si="148"/>
        <v>$73.91</v>
      </c>
      <c r="Q1381" t="str">
        <f t="shared" si="149"/>
        <v>music</v>
      </c>
      <c r="R1381" t="str">
        <f t="shared" si="150"/>
        <v>rock</v>
      </c>
      <c r="S1381" s="10">
        <f t="shared" si="151"/>
        <v>42130.491620370369</v>
      </c>
      <c r="T1381" s="10">
        <f t="shared" si="152"/>
        <v>42160.491620370369</v>
      </c>
      <c r="U1381">
        <f t="shared" si="153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 s="5" t="str">
        <f t="shared" si="148"/>
        <v>$21.2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42141.762800925921</v>
      </c>
      <c r="T1382" s="10">
        <f t="shared" si="152"/>
        <v>42164.083333333328</v>
      </c>
      <c r="U1382">
        <f t="shared" si="153"/>
        <v>22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</v>
      </c>
      <c r="P1383" s="5" t="str">
        <f t="shared" si="148"/>
        <v>$73.36</v>
      </c>
      <c r="Q1383" t="str">
        <f t="shared" si="149"/>
        <v>music</v>
      </c>
      <c r="R1383" t="str">
        <f t="shared" si="150"/>
        <v>rock</v>
      </c>
      <c r="S1383" s="10">
        <f t="shared" si="151"/>
        <v>42703.214409722219</v>
      </c>
      <c r="T1383" s="10">
        <f t="shared" si="152"/>
        <v>42733.214409722219</v>
      </c>
      <c r="U1383">
        <f t="shared" si="153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</v>
      </c>
      <c r="P1384" s="5" t="str">
        <f t="shared" si="148"/>
        <v>$56.41</v>
      </c>
      <c r="Q1384" t="str">
        <f t="shared" si="149"/>
        <v>music</v>
      </c>
      <c r="R1384" t="str">
        <f t="shared" si="150"/>
        <v>rock</v>
      </c>
      <c r="S1384" s="10">
        <f t="shared" si="151"/>
        <v>41370.800185185188</v>
      </c>
      <c r="T1384" s="10">
        <f t="shared" si="152"/>
        <v>41400.800185185188</v>
      </c>
      <c r="U1384">
        <f t="shared" si="153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</v>
      </c>
      <c r="P1385" s="5" t="str">
        <f t="shared" si="148"/>
        <v>$50.25</v>
      </c>
      <c r="Q1385" t="str">
        <f t="shared" si="149"/>
        <v>music</v>
      </c>
      <c r="R1385" t="str">
        <f t="shared" si="150"/>
        <v>rock</v>
      </c>
      <c r="S1385" s="10">
        <f t="shared" si="151"/>
        <v>42707.074976851851</v>
      </c>
      <c r="T1385" s="10">
        <f t="shared" si="152"/>
        <v>42727.074976851851</v>
      </c>
      <c r="U1385">
        <f t="shared" si="153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</v>
      </c>
      <c r="P1386" s="5" t="str">
        <f t="shared" si="148"/>
        <v>$68.94</v>
      </c>
      <c r="Q1386" t="str">
        <f t="shared" si="149"/>
        <v>music</v>
      </c>
      <c r="R1386" t="str">
        <f t="shared" si="150"/>
        <v>rock</v>
      </c>
      <c r="S1386" s="10">
        <f t="shared" si="151"/>
        <v>42160.735208333332</v>
      </c>
      <c r="T1386" s="10">
        <f t="shared" si="152"/>
        <v>42190.735208333332</v>
      </c>
      <c r="U1386">
        <f t="shared" si="153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</v>
      </c>
      <c r="P1387" s="5" t="str">
        <f t="shared" si="148"/>
        <v>$65.91</v>
      </c>
      <c r="Q1387" t="str">
        <f t="shared" si="149"/>
        <v>music</v>
      </c>
      <c r="R1387" t="str">
        <f t="shared" si="150"/>
        <v>rock</v>
      </c>
      <c r="S1387" s="10">
        <f t="shared" si="151"/>
        <v>42433.688900462963</v>
      </c>
      <c r="T1387" s="10">
        <f t="shared" si="152"/>
        <v>42489.507638888885</v>
      </c>
      <c r="U1387">
        <f t="shared" si="153"/>
        <v>56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219</v>
      </c>
      <c r="P1388" s="5" t="str">
        <f t="shared" si="148"/>
        <v>$62.5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42184.646863425922</v>
      </c>
      <c r="T1388" s="10">
        <f t="shared" si="152"/>
        <v>42214.646863425922</v>
      </c>
      <c r="U1388">
        <f t="shared" si="153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137</v>
      </c>
      <c r="P1389" s="5" t="str">
        <f t="shared" si="148"/>
        <v>$70.06</v>
      </c>
      <c r="Q1389" t="str">
        <f t="shared" si="149"/>
        <v>music</v>
      </c>
      <c r="R1389" t="str">
        <f t="shared" si="150"/>
        <v>rock</v>
      </c>
      <c r="S1389" s="10">
        <f t="shared" si="151"/>
        <v>42126.92123842593</v>
      </c>
      <c r="T1389" s="10">
        <f t="shared" si="152"/>
        <v>42158.1875</v>
      </c>
      <c r="U1389">
        <f t="shared" si="153"/>
        <v>31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135</v>
      </c>
      <c r="P1390" s="5" t="str">
        <f t="shared" si="148"/>
        <v>$60.18</v>
      </c>
      <c r="Q1390" t="str">
        <f t="shared" si="149"/>
        <v>music</v>
      </c>
      <c r="R1390" t="str">
        <f t="shared" si="150"/>
        <v>rock</v>
      </c>
      <c r="S1390" s="10">
        <f t="shared" si="151"/>
        <v>42634.614780092597</v>
      </c>
      <c r="T1390" s="10">
        <f t="shared" si="152"/>
        <v>42660.676388888889</v>
      </c>
      <c r="U1390">
        <f t="shared" si="153"/>
        <v>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</v>
      </c>
      <c r="P1391" s="5" t="str">
        <f t="shared" si="148"/>
        <v>$21.38</v>
      </c>
      <c r="Q1391" t="str">
        <f t="shared" si="149"/>
        <v>music</v>
      </c>
      <c r="R1391" t="str">
        <f t="shared" si="150"/>
        <v>rock</v>
      </c>
      <c r="S1391" s="10">
        <f t="shared" si="151"/>
        <v>42565.480983796297</v>
      </c>
      <c r="T1391" s="10">
        <f t="shared" si="152"/>
        <v>42595.480983796297</v>
      </c>
      <c r="U1391">
        <f t="shared" si="153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</v>
      </c>
      <c r="P1392" s="5" t="str">
        <f t="shared" si="148"/>
        <v>$160.79</v>
      </c>
      <c r="Q1392" t="str">
        <f t="shared" si="149"/>
        <v>music</v>
      </c>
      <c r="R1392" t="str">
        <f t="shared" si="150"/>
        <v>rock</v>
      </c>
      <c r="S1392" s="10">
        <f t="shared" si="151"/>
        <v>42087.803310185191</v>
      </c>
      <c r="T1392" s="10">
        <f t="shared" si="152"/>
        <v>42121.716666666667</v>
      </c>
      <c r="U1392">
        <f t="shared" si="153"/>
        <v>34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</v>
      </c>
      <c r="P1393" s="5" t="str">
        <f t="shared" si="148"/>
        <v>$42.38</v>
      </c>
      <c r="Q1393" t="str">
        <f t="shared" si="149"/>
        <v>music</v>
      </c>
      <c r="R1393" t="str">
        <f t="shared" si="150"/>
        <v>rock</v>
      </c>
      <c r="S1393" s="10">
        <f t="shared" si="151"/>
        <v>42193.650671296295</v>
      </c>
      <c r="T1393" s="10">
        <f t="shared" si="152"/>
        <v>42238.207638888889</v>
      </c>
      <c r="U1393">
        <f t="shared" si="153"/>
        <v>45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114</v>
      </c>
      <c r="P1394" s="5" t="str">
        <f t="shared" si="148"/>
        <v>$27.32</v>
      </c>
      <c r="Q1394" t="str">
        <f t="shared" si="149"/>
        <v>music</v>
      </c>
      <c r="R1394" t="str">
        <f t="shared" si="150"/>
        <v>rock</v>
      </c>
      <c r="S1394" s="10">
        <f t="shared" si="151"/>
        <v>42401.154930555553</v>
      </c>
      <c r="T1394" s="10">
        <f t="shared" si="152"/>
        <v>42432.154930555553</v>
      </c>
      <c r="U1394">
        <f t="shared" si="153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</v>
      </c>
      <c r="P1395" s="5" t="str">
        <f t="shared" si="148"/>
        <v>$196.83</v>
      </c>
      <c r="Q1395" t="str">
        <f t="shared" si="149"/>
        <v>music</v>
      </c>
      <c r="R1395" t="str">
        <f t="shared" si="150"/>
        <v>rock</v>
      </c>
      <c r="S1395" s="10">
        <f t="shared" si="151"/>
        <v>42553.681979166664</v>
      </c>
      <c r="T1395" s="10">
        <f t="shared" si="152"/>
        <v>42583.681979166664</v>
      </c>
      <c r="U1395">
        <f t="shared" si="153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</v>
      </c>
      <c r="P1396" s="5" t="str">
        <f t="shared" si="148"/>
        <v>$53.88</v>
      </c>
      <c r="Q1396" t="str">
        <f t="shared" si="149"/>
        <v>music</v>
      </c>
      <c r="R1396" t="str">
        <f t="shared" si="150"/>
        <v>rock</v>
      </c>
      <c r="S1396" s="10">
        <f t="shared" si="151"/>
        <v>42752.144976851851</v>
      </c>
      <c r="T1396" s="10">
        <f t="shared" si="152"/>
        <v>42795.125</v>
      </c>
      <c r="U1396">
        <f t="shared" si="153"/>
        <v>43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112</v>
      </c>
      <c r="P1397" s="5" t="str">
        <f t="shared" si="148"/>
        <v>$47.76</v>
      </c>
      <c r="Q1397" t="str">
        <f t="shared" si="149"/>
        <v>music</v>
      </c>
      <c r="R1397" t="str">
        <f t="shared" si="150"/>
        <v>rock</v>
      </c>
      <c r="S1397" s="10">
        <f t="shared" si="151"/>
        <v>42719.90834490741</v>
      </c>
      <c r="T1397" s="10">
        <f t="shared" si="152"/>
        <v>42749.90834490741</v>
      </c>
      <c r="U1397">
        <f t="shared" si="153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</v>
      </c>
      <c r="P1398" s="5" t="str">
        <f t="shared" si="148"/>
        <v>$88.19</v>
      </c>
      <c r="Q1398" t="str">
        <f t="shared" si="149"/>
        <v>music</v>
      </c>
      <c r="R1398" t="str">
        <f t="shared" si="150"/>
        <v>rock</v>
      </c>
      <c r="S1398" s="10">
        <f t="shared" si="151"/>
        <v>42018.99863425926</v>
      </c>
      <c r="T1398" s="10">
        <f t="shared" si="152"/>
        <v>42048.99863425926</v>
      </c>
      <c r="U1398">
        <f t="shared" si="153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114</v>
      </c>
      <c r="P1399" s="5" t="str">
        <f t="shared" si="148"/>
        <v>$72.06</v>
      </c>
      <c r="Q1399" t="str">
        <f t="shared" si="149"/>
        <v>music</v>
      </c>
      <c r="R1399" t="str">
        <f t="shared" si="150"/>
        <v>rock</v>
      </c>
      <c r="S1399" s="10">
        <f t="shared" si="151"/>
        <v>42640.917939814812</v>
      </c>
      <c r="T1399" s="10">
        <f t="shared" si="152"/>
        <v>42670.888194444444</v>
      </c>
      <c r="U1399">
        <f t="shared" si="153"/>
        <v>30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110</v>
      </c>
      <c r="P1400" s="5" t="str">
        <f t="shared" si="148"/>
        <v>$74.25</v>
      </c>
      <c r="Q1400" t="str">
        <f t="shared" si="149"/>
        <v>music</v>
      </c>
      <c r="R1400" t="str">
        <f t="shared" si="150"/>
        <v>rock</v>
      </c>
      <c r="S1400" s="10">
        <f t="shared" si="151"/>
        <v>42526.874236111107</v>
      </c>
      <c r="T1400" s="10">
        <f t="shared" si="152"/>
        <v>42556.874236111107</v>
      </c>
      <c r="U1400">
        <f t="shared" si="153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</v>
      </c>
      <c r="P1401" s="5" t="str">
        <f t="shared" si="148"/>
        <v>$61.7</v>
      </c>
      <c r="Q1401" t="str">
        <f t="shared" si="149"/>
        <v>music</v>
      </c>
      <c r="R1401" t="str">
        <f t="shared" si="150"/>
        <v>rock</v>
      </c>
      <c r="S1401" s="10">
        <f t="shared" si="151"/>
        <v>41889.004317129627</v>
      </c>
      <c r="T1401" s="10">
        <f t="shared" si="152"/>
        <v>41919.004317129627</v>
      </c>
      <c r="U1401">
        <f t="shared" si="153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</v>
      </c>
      <c r="P1402" s="5" t="str">
        <f t="shared" si="148"/>
        <v>$17.24</v>
      </c>
      <c r="Q1402" t="str">
        <f t="shared" si="149"/>
        <v>music</v>
      </c>
      <c r="R1402" t="str">
        <f t="shared" si="150"/>
        <v>rock</v>
      </c>
      <c r="S1402" s="10">
        <f t="shared" si="151"/>
        <v>42498.341122685189</v>
      </c>
      <c r="T1402" s="10">
        <f t="shared" si="152"/>
        <v>42533.229166666672</v>
      </c>
      <c r="U1402">
        <f t="shared" si="153"/>
        <v>35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497</v>
      </c>
      <c r="P1403" s="5" t="str">
        <f t="shared" si="148"/>
        <v>$51.72</v>
      </c>
      <c r="Q1403" t="str">
        <f t="shared" si="149"/>
        <v>music</v>
      </c>
      <c r="R1403" t="str">
        <f t="shared" si="150"/>
        <v>rock</v>
      </c>
      <c r="S1403" s="10">
        <f t="shared" si="151"/>
        <v>41399.99622685185</v>
      </c>
      <c r="T1403" s="10">
        <f t="shared" si="152"/>
        <v>41420.99622685185</v>
      </c>
      <c r="U1403">
        <f t="shared" si="153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</v>
      </c>
      <c r="P1404" s="5" t="str">
        <f t="shared" si="148"/>
        <v>$24.15</v>
      </c>
      <c r="Q1404" t="str">
        <f t="shared" si="149"/>
        <v>music</v>
      </c>
      <c r="R1404" t="str">
        <f t="shared" si="150"/>
        <v>rock</v>
      </c>
      <c r="S1404" s="10">
        <f t="shared" si="151"/>
        <v>42065.053368055553</v>
      </c>
      <c r="T1404" s="10">
        <f t="shared" si="152"/>
        <v>42125.011701388888</v>
      </c>
      <c r="U1404">
        <f t="shared" si="153"/>
        <v>60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103</v>
      </c>
      <c r="P1405" s="5" t="str">
        <f t="shared" si="148"/>
        <v>$62.17</v>
      </c>
      <c r="Q1405" t="str">
        <f t="shared" si="149"/>
        <v>music</v>
      </c>
      <c r="R1405" t="str">
        <f t="shared" si="150"/>
        <v>rock</v>
      </c>
      <c r="S1405" s="10">
        <f t="shared" si="151"/>
        <v>41451.062905092593</v>
      </c>
      <c r="T1405" s="10">
        <f t="shared" si="152"/>
        <v>41481.062905092593</v>
      </c>
      <c r="U1405">
        <f t="shared" si="153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2</v>
      </c>
      <c r="P1406" s="5" t="str">
        <f t="shared" si="148"/>
        <v>$48.2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42032.510243055556</v>
      </c>
      <c r="T1406" s="10">
        <f t="shared" si="152"/>
        <v>42057.510243055556</v>
      </c>
      <c r="U1406">
        <f t="shared" si="153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</v>
      </c>
      <c r="P1407" s="5" t="str">
        <f t="shared" si="148"/>
        <v>$6.18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41941.680567129632</v>
      </c>
      <c r="T1407" s="10">
        <f t="shared" si="152"/>
        <v>41971.722233796296</v>
      </c>
      <c r="U1407">
        <f t="shared" si="153"/>
        <v>30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</v>
      </c>
      <c r="P1408" s="5" t="str">
        <f t="shared" si="148"/>
        <v>$5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42297.432951388888</v>
      </c>
      <c r="T1408" s="10">
        <f t="shared" si="152"/>
        <v>42350.416666666672</v>
      </c>
      <c r="U1408">
        <f t="shared" si="153"/>
        <v>53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1</v>
      </c>
      <c r="P1409" s="5" t="str">
        <f t="shared" si="148"/>
        <v>$7.5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41838.536782407406</v>
      </c>
      <c r="T1409" s="10">
        <f t="shared" si="152"/>
        <v>41863.536782407406</v>
      </c>
      <c r="U1409">
        <f t="shared" si="153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</v>
      </c>
      <c r="P1410" s="5" t="str">
        <f t="shared" si="148"/>
        <v>$12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42291.872175925921</v>
      </c>
      <c r="T1410" s="10">
        <f t="shared" si="152"/>
        <v>42321.913842592592</v>
      </c>
      <c r="U1410">
        <f t="shared" si="153"/>
        <v>30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ROUND(E1411/D1411*100,0)</f>
        <v>0</v>
      </c>
      <c r="P1411" s="5" t="e">
        <f t="shared" ref="P1411:P1474" si="155">"$"&amp;ROUND(E1411/L1411,2)</f>
        <v>#DIV/0!</v>
      </c>
      <c r="Q1411" t="str">
        <f t="shared" ref="Q1411:Q1474" si="156">LEFT(N1411,SEARCH("/",N1411)-1)</f>
        <v>publishing</v>
      </c>
      <c r="R1411" t="str">
        <f t="shared" ref="R1411:R1474" si="157">RIGHT(N1411,LEN(N1411)-SEARCH("/",N1411))</f>
        <v>translations</v>
      </c>
      <c r="S1411" s="10">
        <f t="shared" ref="S1411:S1474" si="158">(J1411/86400)+DATE(1970, 1, 1)</f>
        <v>41945.133506944447</v>
      </c>
      <c r="T1411" s="10">
        <f t="shared" ref="T1411:T1474" si="159">(I1411/86400)+DATE(1970, 1, 1)</f>
        <v>42005.175173611111</v>
      </c>
      <c r="U1411">
        <f t="shared" ref="U1411:U1474" si="160">ROUND(T1411-S1411,0)</f>
        <v>60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</v>
      </c>
      <c r="P1412" s="5" t="str">
        <f t="shared" si="155"/>
        <v>$1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42479.318518518514</v>
      </c>
      <c r="T1412" s="10">
        <f t="shared" si="159"/>
        <v>42524.318518518514</v>
      </c>
      <c r="U1412">
        <f t="shared" si="160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</v>
      </c>
      <c r="P1413" s="5" t="str">
        <f t="shared" si="155"/>
        <v>$2.33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42013.059027777781</v>
      </c>
      <c r="T1413" s="10">
        <f t="shared" si="159"/>
        <v>42041.059027777781</v>
      </c>
      <c r="U1413">
        <f t="shared" si="160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5</v>
      </c>
      <c r="P1414" s="5" t="str">
        <f t="shared" si="155"/>
        <v>$24.62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41947.063645833332</v>
      </c>
      <c r="T1414" s="10">
        <f t="shared" si="159"/>
        <v>41977.063645833332</v>
      </c>
      <c r="U1414">
        <f t="shared" si="160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 s="5" t="str">
        <f t="shared" si="155"/>
        <v>$100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42360.437152777777</v>
      </c>
      <c r="T1415" s="10">
        <f t="shared" si="159"/>
        <v>42420.437152777777</v>
      </c>
      <c r="U1415">
        <f t="shared" si="160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</v>
      </c>
      <c r="P1416" s="5" t="str">
        <f t="shared" si="155"/>
        <v>$1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42708.25309027778</v>
      </c>
      <c r="T1416" s="10">
        <f t="shared" si="159"/>
        <v>42738.25309027778</v>
      </c>
      <c r="U1416">
        <f t="shared" si="160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</v>
      </c>
      <c r="P1417" s="5" t="str">
        <f t="shared" si="155"/>
        <v>$88.89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42192.675821759258</v>
      </c>
      <c r="T1417" s="10">
        <f t="shared" si="159"/>
        <v>42232.675821759258</v>
      </c>
      <c r="U1417">
        <f t="shared" si="160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s="5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42299.926145833335</v>
      </c>
      <c r="T1418" s="10">
        <f t="shared" si="159"/>
        <v>42329.967812499999</v>
      </c>
      <c r="U1418">
        <f t="shared" si="160"/>
        <v>30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</v>
      </c>
      <c r="P1419" s="5" t="str">
        <f t="shared" si="155"/>
        <v>$27.5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42232.15016203704</v>
      </c>
      <c r="T1419" s="10">
        <f t="shared" si="159"/>
        <v>42262.46597222222</v>
      </c>
      <c r="U1419">
        <f t="shared" si="160"/>
        <v>30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</v>
      </c>
      <c r="P1420" s="5" t="str">
        <f t="shared" si="155"/>
        <v>$6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42395.456412037034</v>
      </c>
      <c r="T1420" s="10">
        <f t="shared" si="159"/>
        <v>42425.456412037034</v>
      </c>
      <c r="U1420">
        <f t="shared" si="160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</v>
      </c>
      <c r="P1421" s="5" t="str">
        <f t="shared" si="155"/>
        <v>$44.5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42622.456238425926</v>
      </c>
      <c r="T1421" s="10">
        <f t="shared" si="159"/>
        <v>42652.456238425926</v>
      </c>
      <c r="U1421">
        <f t="shared" si="160"/>
        <v>30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3</v>
      </c>
      <c r="P1422" s="5" t="str">
        <f t="shared" si="155"/>
        <v>$1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42524.667662037042</v>
      </c>
      <c r="T1422" s="10">
        <f t="shared" si="159"/>
        <v>42549.667662037042</v>
      </c>
      <c r="U1422">
        <f t="shared" si="160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</v>
      </c>
      <c r="P1423" s="5" t="str">
        <f t="shared" si="155"/>
        <v>$100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42013.915613425925</v>
      </c>
      <c r="T1423" s="10">
        <f t="shared" si="159"/>
        <v>42043.915613425925</v>
      </c>
      <c r="U1423">
        <f t="shared" si="160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</v>
      </c>
      <c r="P1424" s="5" t="str">
        <f t="shared" si="155"/>
        <v>$13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42604.239629629628</v>
      </c>
      <c r="T1424" s="10">
        <f t="shared" si="159"/>
        <v>42634.239629629628</v>
      </c>
      <c r="U1424">
        <f t="shared" si="160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</v>
      </c>
      <c r="P1425" s="5" t="str">
        <f t="shared" si="155"/>
        <v>$100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42340.360312500001</v>
      </c>
      <c r="T1425" s="10">
        <f t="shared" si="159"/>
        <v>42370.360312500001</v>
      </c>
      <c r="U1425">
        <f t="shared" si="160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</v>
      </c>
      <c r="P1426" s="5" t="str">
        <f t="shared" si="155"/>
        <v>$109.07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42676.717615740738</v>
      </c>
      <c r="T1426" s="10">
        <f t="shared" si="159"/>
        <v>42689.759282407409</v>
      </c>
      <c r="U1426">
        <f t="shared" si="160"/>
        <v>13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s="5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42093.131469907406</v>
      </c>
      <c r="T1427" s="10">
        <f t="shared" si="159"/>
        <v>42123.131469907406</v>
      </c>
      <c r="U1427">
        <f t="shared" si="160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s="5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42180.390277777777</v>
      </c>
      <c r="T1428" s="10">
        <f t="shared" si="159"/>
        <v>42240.390277777777</v>
      </c>
      <c r="U1428">
        <f t="shared" si="160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</v>
      </c>
      <c r="P1429" s="5" t="str">
        <f t="shared" si="155"/>
        <v>$104.75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42601.851678240739</v>
      </c>
      <c r="T1429" s="10">
        <f t="shared" si="159"/>
        <v>42631.851678240739</v>
      </c>
      <c r="U1429">
        <f t="shared" si="160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5</v>
      </c>
      <c r="P1430" s="5" t="str">
        <f t="shared" si="155"/>
        <v>$15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42432.379826388889</v>
      </c>
      <c r="T1430" s="10">
        <f t="shared" si="159"/>
        <v>42462.338159722218</v>
      </c>
      <c r="U1430">
        <f t="shared" si="160"/>
        <v>30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s="5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42074.060671296298</v>
      </c>
      <c r="T1431" s="10">
        <f t="shared" si="159"/>
        <v>42104.060671296298</v>
      </c>
      <c r="U1431">
        <f t="shared" si="160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</v>
      </c>
      <c r="P1432" s="5" t="str">
        <f t="shared" si="155"/>
        <v>$80.6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41961.813518518524</v>
      </c>
      <c r="T1432" s="10">
        <f t="shared" si="159"/>
        <v>41992.813518518524</v>
      </c>
      <c r="U1432">
        <f t="shared" si="160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32</v>
      </c>
      <c r="P1433" s="5" t="str">
        <f t="shared" si="155"/>
        <v>$115.55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42304.210833333331</v>
      </c>
      <c r="T1433" s="10">
        <f t="shared" si="159"/>
        <v>42334.252500000002</v>
      </c>
      <c r="U1433">
        <f t="shared" si="160"/>
        <v>30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s="5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42175.780416666668</v>
      </c>
      <c r="T1434" s="10">
        <f t="shared" si="159"/>
        <v>42205.780416666668</v>
      </c>
      <c r="U1434">
        <f t="shared" si="160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7</v>
      </c>
      <c r="P1435" s="5" t="str">
        <f t="shared" si="155"/>
        <v>$80.5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42673.625868055555</v>
      </c>
      <c r="T1435" s="10">
        <f t="shared" si="159"/>
        <v>42714.458333333328</v>
      </c>
      <c r="U1435">
        <f t="shared" si="160"/>
        <v>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10</v>
      </c>
      <c r="P1436" s="5" t="str">
        <f t="shared" si="155"/>
        <v>$744.55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42142.767106481479</v>
      </c>
      <c r="T1436" s="10">
        <f t="shared" si="159"/>
        <v>42163.625</v>
      </c>
      <c r="U1436">
        <f t="shared" si="160"/>
        <v>21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</v>
      </c>
      <c r="P1437" s="5" t="str">
        <f t="shared" si="155"/>
        <v>$7.5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42258.780324074076</v>
      </c>
      <c r="T1437" s="10">
        <f t="shared" si="159"/>
        <v>42288.780324074076</v>
      </c>
      <c r="U1437">
        <f t="shared" si="160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1</v>
      </c>
      <c r="P1438" s="5" t="str">
        <f t="shared" si="155"/>
        <v>$38.5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42391.35019675926</v>
      </c>
      <c r="T1438" s="10">
        <f t="shared" si="159"/>
        <v>42421.35019675926</v>
      </c>
      <c r="U1438">
        <f t="shared" si="160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27</v>
      </c>
      <c r="P1439" s="5" t="str">
        <f t="shared" si="155"/>
        <v>$36.68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41796.531701388885</v>
      </c>
      <c r="T1439" s="10">
        <f t="shared" si="159"/>
        <v>41833.207638888889</v>
      </c>
      <c r="U1439">
        <f t="shared" si="160"/>
        <v>37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 s="5" t="str">
        <f t="shared" si="155"/>
        <v>$75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42457.871516203704</v>
      </c>
      <c r="T1440" s="10">
        <f t="shared" si="159"/>
        <v>42487.579861111109</v>
      </c>
      <c r="U1440">
        <f t="shared" si="160"/>
        <v>30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7</v>
      </c>
      <c r="P1441" s="5" t="str">
        <f t="shared" si="155"/>
        <v>$30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42040.829872685186</v>
      </c>
      <c r="T1441" s="10">
        <f t="shared" si="159"/>
        <v>42070.829872685186</v>
      </c>
      <c r="U1441">
        <f t="shared" si="160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</v>
      </c>
      <c r="P1442" s="5" t="str">
        <f t="shared" si="155"/>
        <v>$1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42486.748414351852</v>
      </c>
      <c r="T1442" s="10">
        <f t="shared" si="159"/>
        <v>42516.748414351852</v>
      </c>
      <c r="U1442">
        <f t="shared" si="160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</v>
      </c>
      <c r="P1443" s="5" t="str">
        <f t="shared" si="155"/>
        <v>$673.33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42198.765844907408</v>
      </c>
      <c r="T1443" s="10">
        <f t="shared" si="159"/>
        <v>42258.765844907408</v>
      </c>
      <c r="U1443">
        <f t="shared" si="160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s="5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42485.64534722222</v>
      </c>
      <c r="T1444" s="10">
        <f t="shared" si="159"/>
        <v>42515.64534722222</v>
      </c>
      <c r="U1444">
        <f t="shared" si="160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s="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42707.926030092596</v>
      </c>
      <c r="T1445" s="10">
        <f t="shared" si="159"/>
        <v>42737.926030092596</v>
      </c>
      <c r="U1445">
        <f t="shared" si="160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s="5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42199.873402777783</v>
      </c>
      <c r="T1446" s="10">
        <f t="shared" si="159"/>
        <v>42259.873402777783</v>
      </c>
      <c r="U1446">
        <f t="shared" si="160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s="5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42139.542303240742</v>
      </c>
      <c r="T1447" s="10">
        <f t="shared" si="159"/>
        <v>42169.542303240742</v>
      </c>
      <c r="U1447">
        <f t="shared" si="160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s="5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42461.447662037041</v>
      </c>
      <c r="T1448" s="10">
        <f t="shared" si="159"/>
        <v>42481.447662037041</v>
      </c>
      <c r="U1448">
        <f t="shared" si="160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</v>
      </c>
      <c r="P1449" s="5" t="str">
        <f t="shared" si="155"/>
        <v>$25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42529.730717592596</v>
      </c>
      <c r="T1449" s="10">
        <f t="shared" si="159"/>
        <v>42559.730717592596</v>
      </c>
      <c r="U1449">
        <f t="shared" si="160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s="5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42115.936550925922</v>
      </c>
      <c r="T1450" s="10">
        <f t="shared" si="159"/>
        <v>42146.225694444445</v>
      </c>
      <c r="U1450">
        <f t="shared" si="160"/>
        <v>30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s="5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42086.811400462961</v>
      </c>
      <c r="T1451" s="10">
        <f t="shared" si="159"/>
        <v>42134.811400462961</v>
      </c>
      <c r="U1451">
        <f t="shared" si="160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 s="5" t="str">
        <f t="shared" si="155"/>
        <v>$1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42390.171261574069</v>
      </c>
      <c r="T1452" s="10">
        <f t="shared" si="159"/>
        <v>42420.171261574069</v>
      </c>
      <c r="U1452">
        <f t="shared" si="160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</v>
      </c>
      <c r="P1453" s="5" t="str">
        <f t="shared" si="155"/>
        <v>$1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41931.959016203706</v>
      </c>
      <c r="T1453" s="10">
        <f t="shared" si="159"/>
        <v>41962.00068287037</v>
      </c>
      <c r="U1453">
        <f t="shared" si="160"/>
        <v>30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s="5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41818.703275462962</v>
      </c>
      <c r="T1454" s="10">
        <f t="shared" si="159"/>
        <v>41848.703275462962</v>
      </c>
      <c r="U1454">
        <f t="shared" si="160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s="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42795.696145833332</v>
      </c>
      <c r="T1455" s="10">
        <f t="shared" si="159"/>
        <v>42840.654479166667</v>
      </c>
      <c r="U1455">
        <f t="shared" si="160"/>
        <v>45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1</v>
      </c>
      <c r="P1456" s="5" t="str">
        <f t="shared" si="155"/>
        <v>$15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42463.866666666669</v>
      </c>
      <c r="T1456" s="10">
        <f t="shared" si="159"/>
        <v>42484.915972222225</v>
      </c>
      <c r="U1456">
        <f t="shared" si="160"/>
        <v>21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11</v>
      </c>
      <c r="P1457" s="5" t="str">
        <f t="shared" si="155"/>
        <v>$225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41832.672685185185</v>
      </c>
      <c r="T1457" s="10">
        <f t="shared" si="159"/>
        <v>41887.568749999999</v>
      </c>
      <c r="U1457">
        <f t="shared" si="160"/>
        <v>55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3</v>
      </c>
      <c r="P1458" s="5" t="str">
        <f t="shared" si="155"/>
        <v>$48.33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42708.668576388889</v>
      </c>
      <c r="T1458" s="10">
        <f t="shared" si="159"/>
        <v>42738.668576388889</v>
      </c>
      <c r="U1458">
        <f t="shared" si="160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s="5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42289.89634259259</v>
      </c>
      <c r="T1459" s="10">
        <f t="shared" si="159"/>
        <v>42319.938009259262</v>
      </c>
      <c r="U1459">
        <f t="shared" si="160"/>
        <v>30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s="5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41831.705555555556</v>
      </c>
      <c r="T1460" s="10">
        <f t="shared" si="159"/>
        <v>41862.166666666664</v>
      </c>
      <c r="U1460">
        <f t="shared" si="160"/>
        <v>30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s="5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42312.204814814817</v>
      </c>
      <c r="T1461" s="10">
        <f t="shared" si="159"/>
        <v>42340.725694444445</v>
      </c>
      <c r="U1461">
        <f t="shared" si="160"/>
        <v>29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s="5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41915.896967592591</v>
      </c>
      <c r="T1462" s="10">
        <f t="shared" si="159"/>
        <v>41973.989583333328</v>
      </c>
      <c r="U1462">
        <f t="shared" si="160"/>
        <v>58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</v>
      </c>
      <c r="P1463" s="5" t="str">
        <f t="shared" si="155"/>
        <v>$44.67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41899.645300925928</v>
      </c>
      <c r="T1463" s="10">
        <f t="shared" si="159"/>
        <v>41933</v>
      </c>
      <c r="U1463">
        <f t="shared" si="160"/>
        <v>33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109</v>
      </c>
      <c r="P1464" s="5" t="str">
        <f t="shared" si="155"/>
        <v>$28.94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41344.662858796299</v>
      </c>
      <c r="T1464" s="10">
        <f t="shared" si="159"/>
        <v>41374.662858796299</v>
      </c>
      <c r="U1464">
        <f t="shared" si="160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148</v>
      </c>
      <c r="P1465" s="5" t="str">
        <f t="shared" si="155"/>
        <v>$35.44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41326.911319444444</v>
      </c>
      <c r="T1465" s="10">
        <f t="shared" si="159"/>
        <v>41371.869652777779</v>
      </c>
      <c r="U1465">
        <f t="shared" si="160"/>
        <v>45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</v>
      </c>
      <c r="P1466" s="5" t="str">
        <f t="shared" si="155"/>
        <v>$34.87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41291.661550925928</v>
      </c>
      <c r="T1466" s="10">
        <f t="shared" si="159"/>
        <v>41321.661550925928</v>
      </c>
      <c r="U1466">
        <f t="shared" si="160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</v>
      </c>
      <c r="P1467" s="5" t="str">
        <f t="shared" si="155"/>
        <v>$52.62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40959.734398148146</v>
      </c>
      <c r="T1467" s="10">
        <f t="shared" si="159"/>
        <v>40990.125</v>
      </c>
      <c r="U1467">
        <f t="shared" si="160"/>
        <v>30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108</v>
      </c>
      <c r="P1468" s="5" t="str">
        <f t="shared" si="155"/>
        <v>$69.6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42340.172060185185</v>
      </c>
      <c r="T1468" s="10">
        <f t="shared" si="159"/>
        <v>42381.208333333328</v>
      </c>
      <c r="U1468">
        <f t="shared" si="160"/>
        <v>41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</v>
      </c>
      <c r="P1469" s="5" t="str">
        <f t="shared" si="155"/>
        <v>$76.72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40933.80190972222</v>
      </c>
      <c r="T1469" s="10">
        <f t="shared" si="159"/>
        <v>40993.760243055556</v>
      </c>
      <c r="U1469">
        <f t="shared" si="160"/>
        <v>60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</v>
      </c>
      <c r="P1470" s="5" t="str">
        <f t="shared" si="155"/>
        <v>$33.19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40646.014456018514</v>
      </c>
      <c r="T1470" s="10">
        <f t="shared" si="159"/>
        <v>40706.014456018514</v>
      </c>
      <c r="U1470">
        <f t="shared" si="160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</v>
      </c>
      <c r="P1471" s="5" t="str">
        <f t="shared" si="155"/>
        <v>$149.46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41290.598483796297</v>
      </c>
      <c r="T1471" s="10">
        <f t="shared" si="159"/>
        <v>41320.598483796297</v>
      </c>
      <c r="U1471">
        <f t="shared" si="160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</v>
      </c>
      <c r="P1472" s="5" t="str">
        <f t="shared" si="155"/>
        <v>$23.17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41250.827118055553</v>
      </c>
      <c r="T1472" s="10">
        <f t="shared" si="159"/>
        <v>41271.827118055553</v>
      </c>
      <c r="U1472">
        <f t="shared" si="160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104</v>
      </c>
      <c r="P1473" s="5" t="str">
        <f t="shared" si="155"/>
        <v>$96.88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42073.957569444443</v>
      </c>
      <c r="T1473" s="10">
        <f t="shared" si="159"/>
        <v>42103.957569444443</v>
      </c>
      <c r="U1473">
        <f t="shared" si="160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139</v>
      </c>
      <c r="P1474" s="5" t="str">
        <f t="shared" si="155"/>
        <v>$103.2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41533.542858796296</v>
      </c>
      <c r="T1474" s="10">
        <f t="shared" si="159"/>
        <v>41563.542858796296</v>
      </c>
      <c r="U1474">
        <f t="shared" si="160"/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ROUND(E1475/D1475*100,0)</f>
        <v>121</v>
      </c>
      <c r="P1475" s="5" t="str">
        <f t="shared" ref="P1475:P1538" si="162">"$"&amp;ROUND(E1475/L1475,2)</f>
        <v>$38.46</v>
      </c>
      <c r="Q1475" t="str">
        <f t="shared" ref="Q1475:Q1538" si="163">LEFT(N1475,SEARCH("/",N1475)-1)</f>
        <v>publishing</v>
      </c>
      <c r="R1475" t="str">
        <f t="shared" ref="R1475:R1538" si="164">RIGHT(N1475,LEN(N1475)-SEARCH("/",N1475))</f>
        <v>radio &amp; podcasts</v>
      </c>
      <c r="S1475" s="10">
        <f t="shared" ref="S1475:S1538" si="165">(J1475/86400)+DATE(1970, 1, 1)</f>
        <v>40939.979618055557</v>
      </c>
      <c r="T1475" s="10">
        <f t="shared" ref="T1475:T1538" si="166">(I1475/86400)+DATE(1970, 1, 1)</f>
        <v>40969.979618055557</v>
      </c>
      <c r="U1475">
        <f t="shared" ref="U1475:U1538" si="167">ROUND(T1475-S1475,0)</f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</v>
      </c>
      <c r="P1476" s="5" t="str">
        <f t="shared" si="162"/>
        <v>$44.32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41500.72791666667</v>
      </c>
      <c r="T1476" s="10">
        <f t="shared" si="166"/>
        <v>41530.72791666667</v>
      </c>
      <c r="U1476">
        <f t="shared" si="167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189</v>
      </c>
      <c r="P1477" s="5" t="str">
        <f t="shared" si="162"/>
        <v>$64.17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41960.722951388889</v>
      </c>
      <c r="T1477" s="10">
        <f t="shared" si="166"/>
        <v>41993.207638888889</v>
      </c>
      <c r="U1477">
        <f t="shared" si="167"/>
        <v>32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662</v>
      </c>
      <c r="P1478" s="5" t="str">
        <f t="shared" si="162"/>
        <v>$43.33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40766.041921296295</v>
      </c>
      <c r="T1478" s="10">
        <f t="shared" si="166"/>
        <v>40796.041921296295</v>
      </c>
      <c r="U1478">
        <f t="shared" si="167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</v>
      </c>
      <c r="P1479" s="5" t="str">
        <f t="shared" si="162"/>
        <v>$90.5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40840.615787037037</v>
      </c>
      <c r="T1479" s="10">
        <f t="shared" si="166"/>
        <v>40900.125</v>
      </c>
      <c r="U1479">
        <f t="shared" si="167"/>
        <v>60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1182</v>
      </c>
      <c r="P1480" s="5" t="str">
        <f t="shared" si="162"/>
        <v>$29.19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41394.871678240743</v>
      </c>
      <c r="T1480" s="10">
        <f t="shared" si="166"/>
        <v>41408.871678240743</v>
      </c>
      <c r="U1480">
        <f t="shared" si="167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</v>
      </c>
      <c r="P1481" s="5" t="str">
        <f t="shared" si="162"/>
        <v>$30.96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41754.745243055557</v>
      </c>
      <c r="T1481" s="10">
        <f t="shared" si="166"/>
        <v>41769.165972222225</v>
      </c>
      <c r="U1481">
        <f t="shared" si="167"/>
        <v>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</v>
      </c>
      <c r="P1482" s="5" t="str">
        <f t="shared" si="162"/>
        <v>$92.16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41464.934016203704</v>
      </c>
      <c r="T1482" s="10">
        <f t="shared" si="166"/>
        <v>41481.708333333336</v>
      </c>
      <c r="U1482">
        <f t="shared" si="167"/>
        <v>17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</v>
      </c>
      <c r="P1483" s="5" t="str">
        <f t="shared" si="162"/>
        <v>$17.5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41550.922974537039</v>
      </c>
      <c r="T1483" s="10">
        <f t="shared" si="166"/>
        <v>41580.922974537039</v>
      </c>
      <c r="U1483">
        <f t="shared" si="167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</v>
      </c>
      <c r="P1484" s="5" t="str">
        <f t="shared" si="162"/>
        <v>$5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41136.858055555553</v>
      </c>
      <c r="T1484" s="10">
        <f t="shared" si="166"/>
        <v>41159.327083333337</v>
      </c>
      <c r="U1484">
        <f t="shared" si="167"/>
        <v>22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1</v>
      </c>
      <c r="P1485" s="5" t="str">
        <f t="shared" si="162"/>
        <v>$25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42548.192997685182</v>
      </c>
      <c r="T1485" s="10">
        <f t="shared" si="166"/>
        <v>42573.192997685182</v>
      </c>
      <c r="U1485">
        <f t="shared" si="167"/>
        <v>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s="5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41053.200960648144</v>
      </c>
      <c r="T1486" s="10">
        <f t="shared" si="166"/>
        <v>41111.618750000001</v>
      </c>
      <c r="U1486">
        <f t="shared" si="167"/>
        <v>58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</v>
      </c>
      <c r="P1487" s="5" t="str">
        <f t="shared" si="162"/>
        <v>$50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42130.795983796299</v>
      </c>
      <c r="T1487" s="10">
        <f t="shared" si="166"/>
        <v>42175.795983796299</v>
      </c>
      <c r="U1487">
        <f t="shared" si="167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</v>
      </c>
      <c r="P1488" s="5" t="str">
        <f t="shared" si="162"/>
        <v>$16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42032.168530092589</v>
      </c>
      <c r="T1488" s="10">
        <f t="shared" si="166"/>
        <v>42062.168530092589</v>
      </c>
      <c r="U1488">
        <f t="shared" si="167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s="5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42554.917488425926</v>
      </c>
      <c r="T1489" s="10">
        <f t="shared" si="166"/>
        <v>42584.917488425926</v>
      </c>
      <c r="U1489">
        <f t="shared" si="167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</v>
      </c>
      <c r="P1490" s="5" t="str">
        <f t="shared" si="162"/>
        <v>$60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41614.563194444447</v>
      </c>
      <c r="T1490" s="10">
        <f t="shared" si="166"/>
        <v>41644.563194444447</v>
      </c>
      <c r="U1490">
        <f t="shared" si="167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s="5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41198.611712962964</v>
      </c>
      <c r="T1491" s="10">
        <f t="shared" si="166"/>
        <v>41228.653379629628</v>
      </c>
      <c r="U1491">
        <f t="shared" si="167"/>
        <v>30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31</v>
      </c>
      <c r="P1492" s="5" t="str">
        <f t="shared" si="162"/>
        <v>$47.11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41520.561041666668</v>
      </c>
      <c r="T1492" s="10">
        <f t="shared" si="166"/>
        <v>41549.561041666668</v>
      </c>
      <c r="U1492">
        <f t="shared" si="167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</v>
      </c>
      <c r="P1493" s="5" t="str">
        <f t="shared" si="162"/>
        <v>$100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41991.713460648149</v>
      </c>
      <c r="T1493" s="10">
        <f t="shared" si="166"/>
        <v>42050.651388888888</v>
      </c>
      <c r="U1493">
        <f t="shared" si="167"/>
        <v>59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1</v>
      </c>
      <c r="P1494" s="5" t="str">
        <f t="shared" si="162"/>
        <v>$15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40682.884791666671</v>
      </c>
      <c r="T1494" s="10">
        <f t="shared" si="166"/>
        <v>40712.884791666671</v>
      </c>
      <c r="U1494">
        <f t="shared" si="167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s="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41411.866608796292</v>
      </c>
      <c r="T1495" s="10">
        <f t="shared" si="166"/>
        <v>41441.866608796292</v>
      </c>
      <c r="U1495">
        <f t="shared" si="167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9</v>
      </c>
      <c r="P1496" s="5" t="str">
        <f t="shared" si="162"/>
        <v>$40.45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42067.722372685181</v>
      </c>
      <c r="T1496" s="10">
        <f t="shared" si="166"/>
        <v>42097.651388888888</v>
      </c>
      <c r="U1496">
        <f t="shared" si="167"/>
        <v>30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s="5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40752.789710648147</v>
      </c>
      <c r="T1497" s="10">
        <f t="shared" si="166"/>
        <v>40782.789710648147</v>
      </c>
      <c r="U1497">
        <f t="shared" si="167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s="5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41838.475219907406</v>
      </c>
      <c r="T1498" s="10">
        <f t="shared" si="166"/>
        <v>41898.475219907406</v>
      </c>
      <c r="U1498">
        <f t="shared" si="167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</v>
      </c>
      <c r="P1499" s="5" t="str">
        <f t="shared" si="162"/>
        <v>$1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41444.64261574074</v>
      </c>
      <c r="T1499" s="10">
        <f t="shared" si="166"/>
        <v>41486.821527777778</v>
      </c>
      <c r="U1499">
        <f t="shared" si="167"/>
        <v>42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2</v>
      </c>
      <c r="P1500" s="5" t="str">
        <f t="shared" si="162"/>
        <v>$19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41840.983541666668</v>
      </c>
      <c r="T1500" s="10">
        <f t="shared" si="166"/>
        <v>41885.983541666668</v>
      </c>
      <c r="U1500">
        <f t="shared" si="167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</v>
      </c>
      <c r="P1501" s="5" t="str">
        <f t="shared" si="162"/>
        <v>$5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42527.007326388892</v>
      </c>
      <c r="T1501" s="10">
        <f t="shared" si="166"/>
        <v>42587.007326388892</v>
      </c>
      <c r="U1501">
        <f t="shared" si="167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</v>
      </c>
      <c r="P1502" s="5" t="str">
        <f t="shared" si="162"/>
        <v>$46.73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41365.904594907406</v>
      </c>
      <c r="T1502" s="10">
        <f t="shared" si="166"/>
        <v>41395.904594907406</v>
      </c>
      <c r="U1502">
        <f t="shared" si="167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</v>
      </c>
      <c r="P1503" s="5" t="str">
        <f t="shared" si="162"/>
        <v>$97.73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42163.583599537036</v>
      </c>
      <c r="T1503" s="10">
        <f t="shared" si="166"/>
        <v>42193.583599537036</v>
      </c>
      <c r="U1503">
        <f t="shared" si="167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</v>
      </c>
      <c r="P1504" s="5" t="str">
        <f t="shared" si="162"/>
        <v>$67.84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42426.542592592596</v>
      </c>
      <c r="T1504" s="10">
        <f t="shared" si="166"/>
        <v>42454.916666666672</v>
      </c>
      <c r="U1504">
        <f t="shared" si="167"/>
        <v>28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108</v>
      </c>
      <c r="P1505" s="5" t="str">
        <f t="shared" si="162"/>
        <v>$56.98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42606.347233796296</v>
      </c>
      <c r="T1505" s="10">
        <f t="shared" si="166"/>
        <v>42666.347233796296</v>
      </c>
      <c r="U1505">
        <f t="shared" si="167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278</v>
      </c>
      <c r="P1506" s="5" t="str">
        <f t="shared" si="162"/>
        <v>$67.16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41772.657685185186</v>
      </c>
      <c r="T1506" s="10">
        <f t="shared" si="166"/>
        <v>41800.356249999997</v>
      </c>
      <c r="U1506">
        <f t="shared" si="167"/>
        <v>28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104</v>
      </c>
      <c r="P1507" s="5" t="str">
        <f t="shared" si="162"/>
        <v>$48.04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42414.44332175926</v>
      </c>
      <c r="T1507" s="10">
        <f t="shared" si="166"/>
        <v>42451.834027777775</v>
      </c>
      <c r="U1507">
        <f t="shared" si="167"/>
        <v>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</v>
      </c>
      <c r="P1508" s="5" t="str">
        <f t="shared" si="162"/>
        <v>$38.86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41814.785925925928</v>
      </c>
      <c r="T1508" s="10">
        <f t="shared" si="166"/>
        <v>41844.785925925928</v>
      </c>
      <c r="U1508">
        <f t="shared" si="167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 s="5" t="str">
        <f t="shared" si="162"/>
        <v>$78.18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40254.450335648144</v>
      </c>
      <c r="T1509" s="10">
        <f t="shared" si="166"/>
        <v>40313.340277777781</v>
      </c>
      <c r="U1509">
        <f t="shared" si="167"/>
        <v>59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111</v>
      </c>
      <c r="P1510" s="5" t="str">
        <f t="shared" si="162"/>
        <v>$97.11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41786.614363425928</v>
      </c>
      <c r="T1510" s="10">
        <f t="shared" si="166"/>
        <v>41817.614363425928</v>
      </c>
      <c r="U1510">
        <f t="shared" si="167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124</v>
      </c>
      <c r="P1511" s="5" t="str">
        <f t="shared" si="162"/>
        <v>$110.39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42751.533391203702</v>
      </c>
      <c r="T1511" s="10">
        <f t="shared" si="166"/>
        <v>42780.957638888889</v>
      </c>
      <c r="U1511">
        <f t="shared" si="167"/>
        <v>29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</v>
      </c>
      <c r="P1512" s="5" t="str">
        <f t="shared" si="162"/>
        <v>$39.92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41809.385162037041</v>
      </c>
      <c r="T1512" s="10">
        <f t="shared" si="166"/>
        <v>41839.385162037041</v>
      </c>
      <c r="U1512">
        <f t="shared" si="167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112</v>
      </c>
      <c r="P1513" s="5" t="str">
        <f t="shared" si="162"/>
        <v>$75.98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42296.583379629628</v>
      </c>
      <c r="T1513" s="10">
        <f t="shared" si="166"/>
        <v>42326.625046296293</v>
      </c>
      <c r="U1513">
        <f t="shared" si="167"/>
        <v>30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559</v>
      </c>
      <c r="P1514" s="5" t="str">
        <f t="shared" si="162"/>
        <v>$58.38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42741.684479166666</v>
      </c>
      <c r="T1514" s="10">
        <f t="shared" si="166"/>
        <v>42771.684479166666</v>
      </c>
      <c r="U1514">
        <f t="shared" si="167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</v>
      </c>
      <c r="P1515" s="5" t="str">
        <f t="shared" si="162"/>
        <v>$55.82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41806.637337962966</v>
      </c>
      <c r="T1515" s="10">
        <f t="shared" si="166"/>
        <v>41836.637337962966</v>
      </c>
      <c r="U1515">
        <f t="shared" si="167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</v>
      </c>
      <c r="P1516" s="5" t="str">
        <f t="shared" si="162"/>
        <v>$151.24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42234.597685185188</v>
      </c>
      <c r="T1516" s="10">
        <f t="shared" si="166"/>
        <v>42274.597685185188</v>
      </c>
      <c r="U1516">
        <f t="shared" si="167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</v>
      </c>
      <c r="P1517" s="5" t="str">
        <f t="shared" si="162"/>
        <v>$849.67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42415.253437499996</v>
      </c>
      <c r="T1517" s="10">
        <f t="shared" si="166"/>
        <v>42445.211770833332</v>
      </c>
      <c r="U1517">
        <f t="shared" si="167"/>
        <v>30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109</v>
      </c>
      <c r="P1518" s="5" t="str">
        <f t="shared" si="162"/>
        <v>$159.24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42619.466342592597</v>
      </c>
      <c r="T1518" s="10">
        <f t="shared" si="166"/>
        <v>42649.583333333328</v>
      </c>
      <c r="U1518">
        <f t="shared" si="167"/>
        <v>30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162</v>
      </c>
      <c r="P1519" s="5" t="str">
        <f t="shared" si="162"/>
        <v>$39.51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41948.56658564815</v>
      </c>
      <c r="T1519" s="10">
        <f t="shared" si="166"/>
        <v>41979.25</v>
      </c>
      <c r="U1519">
        <f t="shared" si="167"/>
        <v>31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</v>
      </c>
      <c r="P1520" s="5" t="str">
        <f t="shared" si="162"/>
        <v>$130.53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41760.8200462963</v>
      </c>
      <c r="T1520" s="10">
        <f t="shared" si="166"/>
        <v>41790.8200462963</v>
      </c>
      <c r="U1520">
        <f t="shared" si="167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</v>
      </c>
      <c r="P1521" s="5" t="str">
        <f t="shared" si="162"/>
        <v>$64.16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41782.741701388892</v>
      </c>
      <c r="T1521" s="10">
        <f t="shared" si="166"/>
        <v>41810.915972222225</v>
      </c>
      <c r="U1521">
        <f t="shared" si="167"/>
        <v>28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</v>
      </c>
      <c r="P1522" s="5" t="str">
        <f t="shared" si="162"/>
        <v>$111.53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41955.857789351852</v>
      </c>
      <c r="T1522" s="10">
        <f t="shared" si="166"/>
        <v>41992.166666666672</v>
      </c>
      <c r="U1522">
        <f t="shared" si="167"/>
        <v>36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107</v>
      </c>
      <c r="P1523" s="5" t="str">
        <f t="shared" si="162"/>
        <v>$170.45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42493.167719907404</v>
      </c>
      <c r="T1523" s="10">
        <f t="shared" si="166"/>
        <v>42528.167719907404</v>
      </c>
      <c r="U1523">
        <f t="shared" si="167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139</v>
      </c>
      <c r="P1524" s="5" t="str">
        <f t="shared" si="162"/>
        <v>$133.74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41899.830312500002</v>
      </c>
      <c r="T1524" s="10">
        <f t="shared" si="166"/>
        <v>41929.830312500002</v>
      </c>
      <c r="U1524">
        <f t="shared" si="167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125</v>
      </c>
      <c r="P1525" s="5" t="str">
        <f t="shared" si="162"/>
        <v>$95.83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41964.751342592594</v>
      </c>
      <c r="T1525" s="10">
        <f t="shared" si="166"/>
        <v>41996</v>
      </c>
      <c r="U1525">
        <f t="shared" si="167"/>
        <v>31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 s="5" t="str">
        <f t="shared" si="162"/>
        <v>$221.79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42756.501041666663</v>
      </c>
      <c r="T1526" s="10">
        <f t="shared" si="166"/>
        <v>42786.501041666663</v>
      </c>
      <c r="U1526">
        <f t="shared" si="167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</v>
      </c>
      <c r="P1527" s="5" t="str">
        <f t="shared" si="162"/>
        <v>$32.32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42570.702986111108</v>
      </c>
      <c r="T1527" s="10">
        <f t="shared" si="166"/>
        <v>42600.702986111108</v>
      </c>
      <c r="U1527">
        <f t="shared" si="167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</v>
      </c>
      <c r="P1528" s="5" t="str">
        <f t="shared" si="162"/>
        <v>$98.84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42339.276006944448</v>
      </c>
      <c r="T1528" s="10">
        <f t="shared" si="166"/>
        <v>42388.276006944448</v>
      </c>
      <c r="U1528">
        <f t="shared" si="167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</v>
      </c>
      <c r="P1529" s="5" t="str">
        <f t="shared" si="162"/>
        <v>$55.22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42780.600532407407</v>
      </c>
      <c r="T1529" s="10">
        <f t="shared" si="166"/>
        <v>42808.558865740742</v>
      </c>
      <c r="U1529">
        <f t="shared" si="167"/>
        <v>28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282</v>
      </c>
      <c r="P1530" s="5" t="str">
        <f t="shared" si="162"/>
        <v>$52.79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42736.732893518521</v>
      </c>
      <c r="T1530" s="10">
        <f t="shared" si="166"/>
        <v>42767</v>
      </c>
      <c r="U1530">
        <f t="shared" si="167"/>
        <v>30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101</v>
      </c>
      <c r="P1531" s="5" t="str">
        <f t="shared" si="162"/>
        <v>$135.67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42052.628703703704</v>
      </c>
      <c r="T1531" s="10">
        <f t="shared" si="166"/>
        <v>42082.587037037039</v>
      </c>
      <c r="U1531">
        <f t="shared" si="167"/>
        <v>30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135</v>
      </c>
      <c r="P1532" s="5" t="str">
        <f t="shared" si="162"/>
        <v>$53.99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42275.76730324074</v>
      </c>
      <c r="T1532" s="10">
        <f t="shared" si="166"/>
        <v>42300.76730324074</v>
      </c>
      <c r="U1532">
        <f t="shared" si="167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176</v>
      </c>
      <c r="P1533" s="5" t="str">
        <f t="shared" si="162"/>
        <v>$56.64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41941.802384259259</v>
      </c>
      <c r="T1533" s="10">
        <f t="shared" si="166"/>
        <v>41974.125</v>
      </c>
      <c r="U1533">
        <f t="shared" si="167"/>
        <v>32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</v>
      </c>
      <c r="P1534" s="5" t="str">
        <f t="shared" si="162"/>
        <v>$82.32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42391.475289351853</v>
      </c>
      <c r="T1534" s="10">
        <f t="shared" si="166"/>
        <v>42415.625</v>
      </c>
      <c r="U1534">
        <f t="shared" si="167"/>
        <v>24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</v>
      </c>
      <c r="P1535" s="5" t="str">
        <f t="shared" si="162"/>
        <v>$88.26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42443.00204861111</v>
      </c>
      <c r="T1535" s="10">
        <f t="shared" si="166"/>
        <v>42492.165972222225</v>
      </c>
      <c r="U1535">
        <f t="shared" si="167"/>
        <v>49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418</v>
      </c>
      <c r="P1536" s="5" t="str">
        <f t="shared" si="162"/>
        <v>$84.91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42221.674328703702</v>
      </c>
      <c r="T1536" s="10">
        <f t="shared" si="166"/>
        <v>42251.674328703702</v>
      </c>
      <c r="U1536">
        <f t="shared" si="167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</v>
      </c>
      <c r="P1537" s="5" t="str">
        <f t="shared" si="162"/>
        <v>$48.15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42484.829062500001</v>
      </c>
      <c r="T1537" s="10">
        <f t="shared" si="166"/>
        <v>42513.916666666672</v>
      </c>
      <c r="U1537">
        <f t="shared" si="167"/>
        <v>29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</v>
      </c>
      <c r="P1538" s="5" t="str">
        <f t="shared" si="162"/>
        <v>$66.02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42213.802199074074</v>
      </c>
      <c r="T1538" s="10">
        <f t="shared" si="166"/>
        <v>42243.802199074074</v>
      </c>
      <c r="U1538">
        <f t="shared" si="167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ROUND(E1539/D1539*100,0)</f>
        <v>180</v>
      </c>
      <c r="P1539" s="5" t="str">
        <f t="shared" ref="P1539:P1602" si="169">"$"&amp;ROUND(E1539/L1539,2)</f>
        <v>$96.38</v>
      </c>
      <c r="Q1539" t="str">
        <f t="shared" ref="Q1539:Q1602" si="170">LEFT(N1539,SEARCH("/",N1539)-1)</f>
        <v>photography</v>
      </c>
      <c r="R1539" t="str">
        <f t="shared" ref="R1539:R1602" si="171">RIGHT(N1539,LEN(N1539)-SEARCH("/",N1539))</f>
        <v>photobooks</v>
      </c>
      <c r="S1539" s="10">
        <f t="shared" ref="S1539:S1602" si="172">(J1539/86400)+DATE(1970, 1, 1)</f>
        <v>42552.315127314811</v>
      </c>
      <c r="T1539" s="10">
        <f t="shared" ref="T1539:T1602" si="173">(I1539/86400)+DATE(1970, 1, 1)</f>
        <v>42588.75</v>
      </c>
      <c r="U1539">
        <f t="shared" ref="U1539:U1602" si="174">ROUND(T1539-S1539,0)</f>
        <v>36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103</v>
      </c>
      <c r="P1540" s="5" t="str">
        <f t="shared" si="169"/>
        <v>$156.17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41981.782060185185</v>
      </c>
      <c r="T1540" s="10">
        <f t="shared" si="173"/>
        <v>42026.782060185185</v>
      </c>
      <c r="U1540">
        <f t="shared" si="174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136</v>
      </c>
      <c r="P1541" s="5" t="str">
        <f t="shared" si="169"/>
        <v>$95.76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42705.91920138889</v>
      </c>
      <c r="T1541" s="10">
        <f t="shared" si="173"/>
        <v>42738.91920138889</v>
      </c>
      <c r="U1541">
        <f t="shared" si="174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118</v>
      </c>
      <c r="P1542" s="5" t="str">
        <f t="shared" si="169"/>
        <v>$180.41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41939.00712962963</v>
      </c>
      <c r="T1542" s="10">
        <f t="shared" si="173"/>
        <v>41969.052083333328</v>
      </c>
      <c r="U1542">
        <f t="shared" si="174"/>
        <v>30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</v>
      </c>
      <c r="P1543" s="5" t="str">
        <f t="shared" si="169"/>
        <v>$3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41974.712245370371</v>
      </c>
      <c r="T1543" s="10">
        <f t="shared" si="173"/>
        <v>42004.712245370371</v>
      </c>
      <c r="U1543">
        <f t="shared" si="174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 s="5" t="str">
        <f t="shared" si="169"/>
        <v>$20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42170.996527777781</v>
      </c>
      <c r="T1544" s="10">
        <f t="shared" si="173"/>
        <v>42185.996527777781</v>
      </c>
      <c r="U1544">
        <f t="shared" si="174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</v>
      </c>
      <c r="P1545" s="5" t="str">
        <f t="shared" si="169"/>
        <v>$10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41935.509652777779</v>
      </c>
      <c r="T1545" s="10">
        <f t="shared" si="173"/>
        <v>41965.551319444443</v>
      </c>
      <c r="U1545">
        <f t="shared" si="174"/>
        <v>30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s="5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42053.051203703704</v>
      </c>
      <c r="T1546" s="10">
        <f t="shared" si="173"/>
        <v>42095.012499999997</v>
      </c>
      <c r="U1546">
        <f t="shared" si="174"/>
        <v>42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</v>
      </c>
      <c r="P1547" s="5" t="str">
        <f t="shared" si="169"/>
        <v>$1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42031.884652777779</v>
      </c>
      <c r="T1547" s="10">
        <f t="shared" si="173"/>
        <v>42065.886111111111</v>
      </c>
      <c r="U1547">
        <f t="shared" si="174"/>
        <v>34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29</v>
      </c>
      <c r="P1548" s="5" t="str">
        <f t="shared" si="169"/>
        <v>$26.27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41839.212951388887</v>
      </c>
      <c r="T1548" s="10">
        <f t="shared" si="173"/>
        <v>41899.212951388887</v>
      </c>
      <c r="U1548">
        <f t="shared" si="174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s="5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42782.426875000005</v>
      </c>
      <c r="T1549" s="10">
        <f t="shared" si="173"/>
        <v>42789.426875000005</v>
      </c>
      <c r="U1549">
        <f t="shared" si="174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9</v>
      </c>
      <c r="P1550" s="5" t="str">
        <f t="shared" si="169"/>
        <v>$60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42286.88217592593</v>
      </c>
      <c r="T1550" s="10">
        <f t="shared" si="173"/>
        <v>42316.923842592594</v>
      </c>
      <c r="U1550">
        <f t="shared" si="174"/>
        <v>30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 s="5" t="str">
        <f t="shared" si="169"/>
        <v>$28.33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42281.136099537034</v>
      </c>
      <c r="T1551" s="10">
        <f t="shared" si="173"/>
        <v>42311.177766203706</v>
      </c>
      <c r="U1551">
        <f t="shared" si="174"/>
        <v>30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</v>
      </c>
      <c r="P1552" s="5" t="str">
        <f t="shared" si="169"/>
        <v>$14.43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42472.449467592596</v>
      </c>
      <c r="T1552" s="10">
        <f t="shared" si="173"/>
        <v>42502.449467592596</v>
      </c>
      <c r="U1552">
        <f t="shared" si="174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s="5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42121.824525462958</v>
      </c>
      <c r="T1553" s="10">
        <f t="shared" si="173"/>
        <v>42151.824525462958</v>
      </c>
      <c r="U1553">
        <f t="shared" si="174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</v>
      </c>
      <c r="P1554" s="5" t="str">
        <f t="shared" si="169"/>
        <v>$132.19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41892.688750000001</v>
      </c>
      <c r="T1554" s="10">
        <f t="shared" si="173"/>
        <v>41913.165972222225</v>
      </c>
      <c r="U1554">
        <f t="shared" si="174"/>
        <v>20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s="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42219.282951388886</v>
      </c>
      <c r="T1555" s="10">
        <f t="shared" si="173"/>
        <v>42249.282951388886</v>
      </c>
      <c r="U1555">
        <f t="shared" si="174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s="5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42188.252199074079</v>
      </c>
      <c r="T1556" s="10">
        <f t="shared" si="173"/>
        <v>42218.252199074079</v>
      </c>
      <c r="U1556">
        <f t="shared" si="174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s="5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42241.613796296297</v>
      </c>
      <c r="T1557" s="10">
        <f t="shared" si="173"/>
        <v>42264.708333333328</v>
      </c>
      <c r="U1557">
        <f t="shared" si="174"/>
        <v>23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</v>
      </c>
      <c r="P1558" s="5" t="str">
        <f t="shared" si="169"/>
        <v>$56.42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42525.153055555551</v>
      </c>
      <c r="T1558" s="10">
        <f t="shared" si="173"/>
        <v>42555.153055555551</v>
      </c>
      <c r="U1558">
        <f t="shared" si="174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 s="5" t="str">
        <f t="shared" si="169"/>
        <v>$100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41871.65315972222</v>
      </c>
      <c r="T1559" s="10">
        <f t="shared" si="173"/>
        <v>41902.65315972222</v>
      </c>
      <c r="U1559">
        <f t="shared" si="174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5</v>
      </c>
      <c r="P1560" s="5" t="str">
        <f t="shared" si="169"/>
        <v>$11.67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42185.397673611107</v>
      </c>
      <c r="T1560" s="10">
        <f t="shared" si="173"/>
        <v>42244.508333333331</v>
      </c>
      <c r="U1560">
        <f t="shared" si="174"/>
        <v>59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</v>
      </c>
      <c r="P1561" s="5" t="str">
        <f t="shared" si="169"/>
        <v>$50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42108.053229166668</v>
      </c>
      <c r="T1561" s="10">
        <f t="shared" si="173"/>
        <v>42123.053229166668</v>
      </c>
      <c r="U1561">
        <f t="shared" si="174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4</v>
      </c>
      <c r="P1562" s="5" t="str">
        <f t="shared" si="169"/>
        <v>$23.5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41936.020752314813</v>
      </c>
      <c r="T1562" s="10">
        <f t="shared" si="173"/>
        <v>41956.062418981484</v>
      </c>
      <c r="U1562">
        <f t="shared" si="174"/>
        <v>20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1</v>
      </c>
      <c r="P1563" s="5" t="str">
        <f t="shared" si="169"/>
        <v>$67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41555.041701388887</v>
      </c>
      <c r="T1563" s="10">
        <f t="shared" si="173"/>
        <v>41585.083368055552</v>
      </c>
      <c r="U1563">
        <f t="shared" si="174"/>
        <v>30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s="5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40079.566157407404</v>
      </c>
      <c r="T1564" s="10">
        <f t="shared" si="173"/>
        <v>40149.034722222219</v>
      </c>
      <c r="U1564">
        <f t="shared" si="174"/>
        <v>69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</v>
      </c>
      <c r="P1565" s="5" t="str">
        <f t="shared" si="169"/>
        <v>$42.5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41652.742488425924</v>
      </c>
      <c r="T1565" s="10">
        <f t="shared" si="173"/>
        <v>41712.700821759259</v>
      </c>
      <c r="U1565">
        <f t="shared" si="174"/>
        <v>60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</v>
      </c>
      <c r="P1566" s="5" t="str">
        <f t="shared" si="169"/>
        <v>$10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42121.367002314815</v>
      </c>
      <c r="T1566" s="10">
        <f t="shared" si="173"/>
        <v>42152.836805555555</v>
      </c>
      <c r="U1566">
        <f t="shared" si="174"/>
        <v>31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3</v>
      </c>
      <c r="P1567" s="5" t="str">
        <f t="shared" si="169"/>
        <v>$100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40672.729872685188</v>
      </c>
      <c r="T1567" s="10">
        <f t="shared" si="173"/>
        <v>40702.729872685188</v>
      </c>
      <c r="U1567">
        <f t="shared" si="174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</v>
      </c>
      <c r="P1568" s="5" t="str">
        <f t="shared" si="169"/>
        <v>$108.05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42549.916712962964</v>
      </c>
      <c r="T1568" s="10">
        <f t="shared" si="173"/>
        <v>42578.916666666672</v>
      </c>
      <c r="U1568">
        <f t="shared" si="174"/>
        <v>29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</v>
      </c>
      <c r="P1569" s="5" t="str">
        <f t="shared" si="169"/>
        <v>$26.92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41671.93686342593</v>
      </c>
      <c r="T1569" s="10">
        <f t="shared" si="173"/>
        <v>41687</v>
      </c>
      <c r="U1569">
        <f t="shared" si="174"/>
        <v>15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14</v>
      </c>
      <c r="P1570" s="5" t="str">
        <f t="shared" si="169"/>
        <v>$155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41962.062326388885</v>
      </c>
      <c r="T1570" s="10">
        <f t="shared" si="173"/>
        <v>41997.062326388885</v>
      </c>
      <c r="U1570">
        <f t="shared" si="174"/>
        <v>35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s="5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41389.679560185185</v>
      </c>
      <c r="T1571" s="10">
        <f t="shared" si="173"/>
        <v>41419.679560185185</v>
      </c>
      <c r="U1571">
        <f t="shared" si="174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</v>
      </c>
      <c r="P1572" s="5" t="str">
        <f t="shared" si="169"/>
        <v>$47.77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42438.813449074078</v>
      </c>
      <c r="T1572" s="10">
        <f t="shared" si="173"/>
        <v>42468.771782407406</v>
      </c>
      <c r="U1572">
        <f t="shared" si="174"/>
        <v>30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1</v>
      </c>
      <c r="P1573" s="5" t="str">
        <f t="shared" si="169"/>
        <v>$20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42144.769479166665</v>
      </c>
      <c r="T1573" s="10">
        <f t="shared" si="173"/>
        <v>42174.769479166665</v>
      </c>
      <c r="U1573">
        <f t="shared" si="174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 s="5" t="str">
        <f t="shared" si="169"/>
        <v>$41.67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42404.033090277779</v>
      </c>
      <c r="T1574" s="10">
        <f t="shared" si="173"/>
        <v>42428.999305555553</v>
      </c>
      <c r="U1574">
        <f t="shared" si="174"/>
        <v>25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</v>
      </c>
      <c r="P1575" s="5" t="str">
        <f t="shared" si="169"/>
        <v>$74.33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42786.000023148154</v>
      </c>
      <c r="T1575" s="10">
        <f t="shared" si="173"/>
        <v>42826.165972222225</v>
      </c>
      <c r="U1575">
        <f t="shared" si="174"/>
        <v>40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</v>
      </c>
      <c r="P1576" s="5" t="str">
        <f t="shared" si="169"/>
        <v>$84.33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42017.927418981482</v>
      </c>
      <c r="T1576" s="10">
        <f t="shared" si="173"/>
        <v>42052.927418981482</v>
      </c>
      <c r="U1576">
        <f t="shared" si="174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23</v>
      </c>
      <c r="P1577" s="5" t="str">
        <f t="shared" si="169"/>
        <v>$65.46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41799.524259259255</v>
      </c>
      <c r="T1577" s="10">
        <f t="shared" si="173"/>
        <v>41829.524259259255</v>
      </c>
      <c r="U1577">
        <f t="shared" si="174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 s="5" t="str">
        <f t="shared" si="169"/>
        <v>$65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42140.879259259258</v>
      </c>
      <c r="T1578" s="10">
        <f t="shared" si="173"/>
        <v>42185.879259259258</v>
      </c>
      <c r="U1578">
        <f t="shared" si="174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1</v>
      </c>
      <c r="P1579" s="5" t="str">
        <f t="shared" si="169"/>
        <v>$27.5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41054.847777777773</v>
      </c>
      <c r="T1579" s="10">
        <f t="shared" si="173"/>
        <v>41114.847777777773</v>
      </c>
      <c r="U1579">
        <f t="shared" si="174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11</v>
      </c>
      <c r="P1580" s="5" t="str">
        <f t="shared" si="169"/>
        <v>$51.25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40399.065868055557</v>
      </c>
      <c r="T1580" s="10">
        <f t="shared" si="173"/>
        <v>40423.083333333336</v>
      </c>
      <c r="U1580">
        <f t="shared" si="174"/>
        <v>24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1</v>
      </c>
      <c r="P1581" s="5" t="str">
        <f t="shared" si="169"/>
        <v>$14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41481.996423611112</v>
      </c>
      <c r="T1581" s="10">
        <f t="shared" si="173"/>
        <v>41514.996423611112</v>
      </c>
      <c r="U1581">
        <f t="shared" si="174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s="5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40990.050069444442</v>
      </c>
      <c r="T1582" s="10">
        <f t="shared" si="173"/>
        <v>41050.050069444442</v>
      </c>
      <c r="U1582">
        <f t="shared" si="174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1</v>
      </c>
      <c r="P1583" s="5" t="str">
        <f t="shared" si="169"/>
        <v>$5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42325.448958333334</v>
      </c>
      <c r="T1583" s="10">
        <f t="shared" si="173"/>
        <v>42357.448958333334</v>
      </c>
      <c r="U1583">
        <f t="shared" si="174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</v>
      </c>
      <c r="P1584" s="5" t="str">
        <f t="shared" si="169"/>
        <v>$31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42246.789965277778</v>
      </c>
      <c r="T1584" s="10">
        <f t="shared" si="173"/>
        <v>42303.888888888891</v>
      </c>
      <c r="U1584">
        <f t="shared" si="174"/>
        <v>57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</v>
      </c>
      <c r="P1585" s="5" t="str">
        <f t="shared" si="169"/>
        <v>$15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41877.904988425929</v>
      </c>
      <c r="T1585" s="10">
        <f t="shared" si="173"/>
        <v>41907.904988425929</v>
      </c>
      <c r="U1585">
        <f t="shared" si="174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s="5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41779.649317129632</v>
      </c>
      <c r="T1586" s="10">
        <f t="shared" si="173"/>
        <v>41789.649317129632</v>
      </c>
      <c r="U1586">
        <f t="shared" si="174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 s="5" t="str">
        <f t="shared" si="169"/>
        <v>$131.67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42707.895462962959</v>
      </c>
      <c r="T1587" s="10">
        <f t="shared" si="173"/>
        <v>42729.458333333328</v>
      </c>
      <c r="U1587">
        <f t="shared" si="174"/>
        <v>22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s="5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42069.104421296295</v>
      </c>
      <c r="T1588" s="10">
        <f t="shared" si="173"/>
        <v>42099.062754629631</v>
      </c>
      <c r="U1588">
        <f t="shared" si="174"/>
        <v>30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</v>
      </c>
      <c r="P1589" s="5" t="str">
        <f t="shared" si="169"/>
        <v>$1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41956.950983796298</v>
      </c>
      <c r="T1589" s="10">
        <f t="shared" si="173"/>
        <v>41986.950983796298</v>
      </c>
      <c r="U1589">
        <f t="shared" si="174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s="5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42005.24998842593</v>
      </c>
      <c r="T1590" s="10">
        <f t="shared" si="173"/>
        <v>42035.841666666667</v>
      </c>
      <c r="U1590">
        <f t="shared" si="174"/>
        <v>31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s="5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42256.984791666662</v>
      </c>
      <c r="T1591" s="10">
        <f t="shared" si="173"/>
        <v>42286.984791666662</v>
      </c>
      <c r="U1591">
        <f t="shared" si="174"/>
        <v>30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2</v>
      </c>
      <c r="P1592" s="5" t="str">
        <f t="shared" si="169"/>
        <v>$510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42240.857222222221</v>
      </c>
      <c r="T1592" s="10">
        <f t="shared" si="173"/>
        <v>42270.857222222221</v>
      </c>
      <c r="U1592">
        <f t="shared" si="174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</v>
      </c>
      <c r="P1593" s="5" t="str">
        <f t="shared" si="169"/>
        <v>$44.48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42433.726168981477</v>
      </c>
      <c r="T1593" s="10">
        <f t="shared" si="173"/>
        <v>42463.68450231482</v>
      </c>
      <c r="U1593">
        <f t="shared" si="174"/>
        <v>30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s="5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42046.072743055556</v>
      </c>
      <c r="T1594" s="10">
        <f t="shared" si="173"/>
        <v>42091.031076388885</v>
      </c>
      <c r="U1594">
        <f t="shared" si="174"/>
        <v>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</v>
      </c>
      <c r="P1595" s="5" t="str">
        <f t="shared" si="169"/>
        <v>$1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42033.845543981486</v>
      </c>
      <c r="T1595" s="10">
        <f t="shared" si="173"/>
        <v>42063.845543981486</v>
      </c>
      <c r="U1595">
        <f t="shared" si="174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21</v>
      </c>
      <c r="P1596" s="5" t="str">
        <f t="shared" si="169"/>
        <v>$20.5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42445.712754629625</v>
      </c>
      <c r="T1596" s="10">
        <f t="shared" si="173"/>
        <v>42505.681250000001</v>
      </c>
      <c r="U1596">
        <f t="shared" si="174"/>
        <v>60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</v>
      </c>
      <c r="P1597" s="5" t="str">
        <f t="shared" si="169"/>
        <v>$40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41780.050092592595</v>
      </c>
      <c r="T1597" s="10">
        <f t="shared" si="173"/>
        <v>41808.842361111107</v>
      </c>
      <c r="U1597">
        <f t="shared" si="174"/>
        <v>29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</v>
      </c>
      <c r="P1598" s="5" t="str">
        <f t="shared" si="169"/>
        <v>$25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41941.430196759262</v>
      </c>
      <c r="T1598" s="10">
        <f t="shared" si="173"/>
        <v>41986.471863425926</v>
      </c>
      <c r="U1598">
        <f t="shared" si="174"/>
        <v>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s="5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42603.354131944448</v>
      </c>
      <c r="T1599" s="10">
        <f t="shared" si="173"/>
        <v>42633.354131944448</v>
      </c>
      <c r="U1599">
        <f t="shared" si="174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</v>
      </c>
      <c r="P1600" s="5" t="str">
        <f t="shared" si="169"/>
        <v>$1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42151.667337962965</v>
      </c>
      <c r="T1600" s="10">
        <f t="shared" si="173"/>
        <v>42211.667337962965</v>
      </c>
      <c r="U1600">
        <f t="shared" si="174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s="5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42438.53907407407</v>
      </c>
      <c r="T1601" s="10">
        <f t="shared" si="173"/>
        <v>42468.497407407413</v>
      </c>
      <c r="U1601">
        <f t="shared" si="174"/>
        <v>30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</v>
      </c>
      <c r="P1602" s="5" t="str">
        <f t="shared" si="169"/>
        <v>$40.78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41791.057314814811</v>
      </c>
      <c r="T1602" s="10">
        <f t="shared" si="173"/>
        <v>41835.21597222222</v>
      </c>
      <c r="U1602">
        <f t="shared" si="174"/>
        <v>44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ROUND(E1603/D1603*100,0)</f>
        <v>108</v>
      </c>
      <c r="P1603" s="5" t="str">
        <f t="shared" ref="P1603:P1666" si="176">"$"&amp;ROUND(E1603/L1603,2)</f>
        <v>$48.33</v>
      </c>
      <c r="Q1603" t="str">
        <f t="shared" ref="Q1603:Q1666" si="177">LEFT(N1603,SEARCH("/",N1603)-1)</f>
        <v>music</v>
      </c>
      <c r="R1603" t="str">
        <f t="shared" ref="R1603:R1666" si="178">RIGHT(N1603,LEN(N1603)-SEARCH("/",N1603))</f>
        <v>rock</v>
      </c>
      <c r="S1603" s="10">
        <f t="shared" ref="S1603:S1666" si="179">(J1603/86400)+DATE(1970, 1, 1)</f>
        <v>40638.092974537038</v>
      </c>
      <c r="T1603" s="10">
        <f t="shared" ref="T1603:T1666" si="180">(I1603/86400)+DATE(1970, 1, 1)</f>
        <v>40668.092974537038</v>
      </c>
      <c r="U1603">
        <f t="shared" ref="U1603:U1666" si="181">ROUND(T1603-S1603,0)</f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</v>
      </c>
      <c r="P1604" s="5" t="str">
        <f t="shared" si="176"/>
        <v>$46.95</v>
      </c>
      <c r="Q1604" t="str">
        <f t="shared" si="177"/>
        <v>music</v>
      </c>
      <c r="R1604" t="str">
        <f t="shared" si="178"/>
        <v>rock</v>
      </c>
      <c r="S1604" s="10">
        <f t="shared" si="179"/>
        <v>40788.297650462962</v>
      </c>
      <c r="T1604" s="10">
        <f t="shared" si="180"/>
        <v>40830.958333333336</v>
      </c>
      <c r="U1604">
        <f t="shared" si="181"/>
        <v>43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</v>
      </c>
      <c r="P1605" s="5" t="str">
        <f t="shared" si="176"/>
        <v>$66.69</v>
      </c>
      <c r="Q1605" t="str">
        <f t="shared" si="177"/>
        <v>music</v>
      </c>
      <c r="R1605" t="str">
        <f t="shared" si="178"/>
        <v>rock</v>
      </c>
      <c r="S1605" s="10">
        <f t="shared" si="179"/>
        <v>40876.169664351852</v>
      </c>
      <c r="T1605" s="10">
        <f t="shared" si="180"/>
        <v>40936.169664351852</v>
      </c>
      <c r="U1605">
        <f t="shared" si="181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</v>
      </c>
      <c r="P1606" s="5" t="str">
        <f t="shared" si="176"/>
        <v>$48.84</v>
      </c>
      <c r="Q1606" t="str">
        <f t="shared" si="177"/>
        <v>music</v>
      </c>
      <c r="R1606" t="str">
        <f t="shared" si="178"/>
        <v>rock</v>
      </c>
      <c r="S1606" s="10">
        <f t="shared" si="179"/>
        <v>40945.845312500001</v>
      </c>
      <c r="T1606" s="10">
        <f t="shared" si="180"/>
        <v>40985.803645833337</v>
      </c>
      <c r="U1606">
        <f t="shared" si="181"/>
        <v>40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101</v>
      </c>
      <c r="P1607" s="5" t="str">
        <f t="shared" si="176"/>
        <v>$137.31</v>
      </c>
      <c r="Q1607" t="str">
        <f t="shared" si="177"/>
        <v>music</v>
      </c>
      <c r="R1607" t="str">
        <f t="shared" si="178"/>
        <v>rock</v>
      </c>
      <c r="S1607" s="10">
        <f t="shared" si="179"/>
        <v>40747.012881944444</v>
      </c>
      <c r="T1607" s="10">
        <f t="shared" si="180"/>
        <v>40756.291666666664</v>
      </c>
      <c r="U1607">
        <f t="shared" si="181"/>
        <v>9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 s="5" t="str">
        <f t="shared" si="176"/>
        <v>$87.83</v>
      </c>
      <c r="Q1608" t="str">
        <f t="shared" si="177"/>
        <v>music</v>
      </c>
      <c r="R1608" t="str">
        <f t="shared" si="178"/>
        <v>rock</v>
      </c>
      <c r="S1608" s="10">
        <f t="shared" si="179"/>
        <v>40536.111550925925</v>
      </c>
      <c r="T1608" s="10">
        <f t="shared" si="180"/>
        <v>40626.069884259261</v>
      </c>
      <c r="U1608">
        <f t="shared" si="181"/>
        <v>90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</v>
      </c>
      <c r="P1609" s="5" t="str">
        <f t="shared" si="176"/>
        <v>$70.79</v>
      </c>
      <c r="Q1609" t="str">
        <f t="shared" si="177"/>
        <v>music</v>
      </c>
      <c r="R1609" t="str">
        <f t="shared" si="178"/>
        <v>rock</v>
      </c>
      <c r="S1609" s="10">
        <f t="shared" si="179"/>
        <v>41053.80846064815</v>
      </c>
      <c r="T1609" s="10">
        <f t="shared" si="180"/>
        <v>41074.80846064815</v>
      </c>
      <c r="U1609">
        <f t="shared" si="181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</v>
      </c>
      <c r="P1610" s="5" t="str">
        <f t="shared" si="176"/>
        <v>$52.83</v>
      </c>
      <c r="Q1610" t="str">
        <f t="shared" si="177"/>
        <v>music</v>
      </c>
      <c r="R1610" t="str">
        <f t="shared" si="178"/>
        <v>rock</v>
      </c>
      <c r="S1610" s="10">
        <f t="shared" si="179"/>
        <v>41607.83085648148</v>
      </c>
      <c r="T1610" s="10">
        <f t="shared" si="180"/>
        <v>41640.226388888885</v>
      </c>
      <c r="U1610">
        <f t="shared" si="181"/>
        <v>32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</v>
      </c>
      <c r="P1611" s="5" t="str">
        <f t="shared" si="176"/>
        <v>$443.75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40796.001261574071</v>
      </c>
      <c r="T1611" s="10">
        <f t="shared" si="180"/>
        <v>40849.333333333336</v>
      </c>
      <c r="U1611">
        <f t="shared" si="181"/>
        <v>53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272</v>
      </c>
      <c r="P1612" s="5" t="str">
        <f t="shared" si="176"/>
        <v>$48.54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41228.924884259257</v>
      </c>
      <c r="T1612" s="10">
        <f t="shared" si="180"/>
        <v>41258.924884259257</v>
      </c>
      <c r="U1612">
        <f t="shared" si="181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</v>
      </c>
      <c r="P1613" s="5" t="str">
        <f t="shared" si="176"/>
        <v>$37.07</v>
      </c>
      <c r="Q1613" t="str">
        <f t="shared" si="177"/>
        <v>music</v>
      </c>
      <c r="R1613" t="str">
        <f t="shared" si="178"/>
        <v>rock</v>
      </c>
      <c r="S1613" s="10">
        <f t="shared" si="179"/>
        <v>41409.00037037037</v>
      </c>
      <c r="T1613" s="10">
        <f t="shared" si="180"/>
        <v>41430.00037037037</v>
      </c>
      <c r="U1613">
        <f t="shared" si="181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 s="5" t="str">
        <f t="shared" si="176"/>
        <v>$50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41246.874814814815</v>
      </c>
      <c r="T1614" s="10">
        <f t="shared" si="180"/>
        <v>41276.874814814815</v>
      </c>
      <c r="U1614">
        <f t="shared" si="181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102</v>
      </c>
      <c r="P1615" s="5" t="str">
        <f t="shared" si="176"/>
        <v>$39.04</v>
      </c>
      <c r="Q1615" t="str">
        <f t="shared" si="177"/>
        <v>music</v>
      </c>
      <c r="R1615" t="str">
        <f t="shared" si="178"/>
        <v>rock</v>
      </c>
      <c r="S1615" s="10">
        <f t="shared" si="179"/>
        <v>41082.069467592592</v>
      </c>
      <c r="T1615" s="10">
        <f t="shared" si="180"/>
        <v>41112.069467592592</v>
      </c>
      <c r="U1615">
        <f t="shared" si="181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103</v>
      </c>
      <c r="P1616" s="5" t="str">
        <f t="shared" si="176"/>
        <v>$66.69</v>
      </c>
      <c r="Q1616" t="str">
        <f t="shared" si="177"/>
        <v>music</v>
      </c>
      <c r="R1616" t="str">
        <f t="shared" si="178"/>
        <v>rock</v>
      </c>
      <c r="S1616" s="10">
        <f t="shared" si="179"/>
        <v>41794.981122685189</v>
      </c>
      <c r="T1616" s="10">
        <f t="shared" si="180"/>
        <v>41854.708333333336</v>
      </c>
      <c r="U1616">
        <f t="shared" si="181"/>
        <v>60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</v>
      </c>
      <c r="P1617" s="5" t="str">
        <f t="shared" si="176"/>
        <v>$67.13</v>
      </c>
      <c r="Q1617" t="str">
        <f t="shared" si="177"/>
        <v>music</v>
      </c>
      <c r="R1617" t="str">
        <f t="shared" si="178"/>
        <v>rock</v>
      </c>
      <c r="S1617" s="10">
        <f t="shared" si="179"/>
        <v>40845.050879629627</v>
      </c>
      <c r="T1617" s="10">
        <f t="shared" si="180"/>
        <v>40890.092546296299</v>
      </c>
      <c r="U1617">
        <f t="shared" si="181"/>
        <v>45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</v>
      </c>
      <c r="P1618" s="5" t="str">
        <f t="shared" si="176"/>
        <v>$66.37</v>
      </c>
      <c r="Q1618" t="str">
        <f t="shared" si="177"/>
        <v>music</v>
      </c>
      <c r="R1618" t="str">
        <f t="shared" si="178"/>
        <v>rock</v>
      </c>
      <c r="S1618" s="10">
        <f t="shared" si="179"/>
        <v>41194.715520833335</v>
      </c>
      <c r="T1618" s="10">
        <f t="shared" si="180"/>
        <v>41235.916666666664</v>
      </c>
      <c r="U1618">
        <f t="shared" si="181"/>
        <v>41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146</v>
      </c>
      <c r="P1619" s="5" t="str">
        <f t="shared" si="176"/>
        <v>$64.62</v>
      </c>
      <c r="Q1619" t="str">
        <f t="shared" si="177"/>
        <v>music</v>
      </c>
      <c r="R1619" t="str">
        <f t="shared" si="178"/>
        <v>rock</v>
      </c>
      <c r="S1619" s="10">
        <f t="shared" si="179"/>
        <v>41546.664212962962</v>
      </c>
      <c r="T1619" s="10">
        <f t="shared" si="180"/>
        <v>41579.791666666664</v>
      </c>
      <c r="U1619">
        <f t="shared" si="181"/>
        <v>33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</v>
      </c>
      <c r="P1620" s="5" t="str">
        <f t="shared" si="176"/>
        <v>$58.37</v>
      </c>
      <c r="Q1620" t="str">
        <f t="shared" si="177"/>
        <v>music</v>
      </c>
      <c r="R1620" t="str">
        <f t="shared" si="178"/>
        <v>rock</v>
      </c>
      <c r="S1620" s="10">
        <f t="shared" si="179"/>
        <v>41301.654340277775</v>
      </c>
      <c r="T1620" s="10">
        <f t="shared" si="180"/>
        <v>41341.654340277775</v>
      </c>
      <c r="U1620">
        <f t="shared" si="181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</v>
      </c>
      <c r="P1621" s="5" t="str">
        <f t="shared" si="176"/>
        <v>$86.96</v>
      </c>
      <c r="Q1621" t="str">
        <f t="shared" si="177"/>
        <v>music</v>
      </c>
      <c r="R1621" t="str">
        <f t="shared" si="178"/>
        <v>rock</v>
      </c>
      <c r="S1621" s="10">
        <f t="shared" si="179"/>
        <v>41876.186180555553</v>
      </c>
      <c r="T1621" s="10">
        <f t="shared" si="180"/>
        <v>41897.186180555553</v>
      </c>
      <c r="U1621">
        <f t="shared" si="181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 s="5" t="str">
        <f t="shared" si="176"/>
        <v>$66.47</v>
      </c>
      <c r="Q1622" t="str">
        <f t="shared" si="177"/>
        <v>music</v>
      </c>
      <c r="R1622" t="str">
        <f t="shared" si="178"/>
        <v>rock</v>
      </c>
      <c r="S1622" s="10">
        <f t="shared" si="179"/>
        <v>41321.339583333334</v>
      </c>
      <c r="T1622" s="10">
        <f t="shared" si="180"/>
        <v>41328.339583333334</v>
      </c>
      <c r="U1622">
        <f t="shared" si="181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</v>
      </c>
      <c r="P1623" s="5" t="str">
        <f t="shared" si="176"/>
        <v>$163.78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41003.60665509259</v>
      </c>
      <c r="T1623" s="10">
        <f t="shared" si="180"/>
        <v>41057.165972222225</v>
      </c>
      <c r="U1623">
        <f t="shared" si="181"/>
        <v>54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102</v>
      </c>
      <c r="P1624" s="5" t="str">
        <f t="shared" si="176"/>
        <v>$107.98</v>
      </c>
      <c r="Q1624" t="str">
        <f t="shared" si="177"/>
        <v>music</v>
      </c>
      <c r="R1624" t="str">
        <f t="shared" si="178"/>
        <v>rock</v>
      </c>
      <c r="S1624" s="10">
        <f t="shared" si="179"/>
        <v>41950.294837962967</v>
      </c>
      <c r="T1624" s="10">
        <f t="shared" si="180"/>
        <v>41990.332638888889</v>
      </c>
      <c r="U1624">
        <f t="shared" si="181"/>
        <v>40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</v>
      </c>
      <c r="P1625" s="5" t="str">
        <f t="shared" si="176"/>
        <v>$42.11</v>
      </c>
      <c r="Q1625" t="str">
        <f t="shared" si="177"/>
        <v>music</v>
      </c>
      <c r="R1625" t="str">
        <f t="shared" si="178"/>
        <v>rock</v>
      </c>
      <c r="S1625" s="10">
        <f t="shared" si="179"/>
        <v>41453.688530092593</v>
      </c>
      <c r="T1625" s="10">
        <f t="shared" si="180"/>
        <v>41513.688530092593</v>
      </c>
      <c r="U1625">
        <f t="shared" si="181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 s="5" t="str">
        <f t="shared" si="176"/>
        <v>$47.2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41243.367303240739</v>
      </c>
      <c r="T1626" s="10">
        <f t="shared" si="180"/>
        <v>41283.367303240739</v>
      </c>
      <c r="U1626">
        <f t="shared" si="181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</v>
      </c>
      <c r="P1627" s="5" t="str">
        <f t="shared" si="176"/>
        <v>$112.02</v>
      </c>
      <c r="Q1627" t="str">
        <f t="shared" si="177"/>
        <v>music</v>
      </c>
      <c r="R1627" t="str">
        <f t="shared" si="178"/>
        <v>rock</v>
      </c>
      <c r="S1627" s="10">
        <f t="shared" si="179"/>
        <v>41135.699687500004</v>
      </c>
      <c r="T1627" s="10">
        <f t="shared" si="180"/>
        <v>41163.699687500004</v>
      </c>
      <c r="U1627">
        <f t="shared" si="181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</v>
      </c>
      <c r="P1628" s="5" t="str">
        <f t="shared" si="176"/>
        <v>$74.95</v>
      </c>
      <c r="Q1628" t="str">
        <f t="shared" si="177"/>
        <v>music</v>
      </c>
      <c r="R1628" t="str">
        <f t="shared" si="178"/>
        <v>rock</v>
      </c>
      <c r="S1628" s="10">
        <f t="shared" si="179"/>
        <v>41579.847997685181</v>
      </c>
      <c r="T1628" s="10">
        <f t="shared" si="180"/>
        <v>41609.889664351853</v>
      </c>
      <c r="U1628">
        <f t="shared" si="181"/>
        <v>30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 s="5" t="str">
        <f t="shared" si="176"/>
        <v>$61.58</v>
      </c>
      <c r="Q1629" t="str">
        <f t="shared" si="177"/>
        <v>music</v>
      </c>
      <c r="R1629" t="str">
        <f t="shared" si="178"/>
        <v>rock</v>
      </c>
      <c r="S1629" s="10">
        <f t="shared" si="179"/>
        <v>41205.707048611112</v>
      </c>
      <c r="T1629" s="10">
        <f t="shared" si="180"/>
        <v>41239.207638888889</v>
      </c>
      <c r="U1629">
        <f t="shared" si="181"/>
        <v>34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101</v>
      </c>
      <c r="P1630" s="5" t="str">
        <f t="shared" si="176"/>
        <v>$45.88</v>
      </c>
      <c r="Q1630" t="str">
        <f t="shared" si="177"/>
        <v>music</v>
      </c>
      <c r="R1630" t="str">
        <f t="shared" si="178"/>
        <v>rock</v>
      </c>
      <c r="S1630" s="10">
        <f t="shared" si="179"/>
        <v>41774.737060185187</v>
      </c>
      <c r="T1630" s="10">
        <f t="shared" si="180"/>
        <v>41807.737060185187</v>
      </c>
      <c r="U1630">
        <f t="shared" si="181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104</v>
      </c>
      <c r="P1631" s="5" t="str">
        <f t="shared" si="176"/>
        <v>$75.85</v>
      </c>
      <c r="Q1631" t="str">
        <f t="shared" si="177"/>
        <v>music</v>
      </c>
      <c r="R1631" t="str">
        <f t="shared" si="178"/>
        <v>rock</v>
      </c>
      <c r="S1631" s="10">
        <f t="shared" si="179"/>
        <v>41645.867280092592</v>
      </c>
      <c r="T1631" s="10">
        <f t="shared" si="180"/>
        <v>41690.867280092592</v>
      </c>
      <c r="U1631">
        <f t="shared" si="181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</v>
      </c>
      <c r="P1632" s="5" t="str">
        <f t="shared" si="176"/>
        <v>$84.21</v>
      </c>
      <c r="Q1632" t="str">
        <f t="shared" si="177"/>
        <v>music</v>
      </c>
      <c r="R1632" t="str">
        <f t="shared" si="178"/>
        <v>rock</v>
      </c>
      <c r="S1632" s="10">
        <f t="shared" si="179"/>
        <v>40939.837673611109</v>
      </c>
      <c r="T1632" s="10">
        <f t="shared" si="180"/>
        <v>40970.290972222225</v>
      </c>
      <c r="U1632">
        <f t="shared" si="181"/>
        <v>30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156</v>
      </c>
      <c r="P1633" s="5" t="str">
        <f t="shared" si="176"/>
        <v>$117.23</v>
      </c>
      <c r="Q1633" t="str">
        <f t="shared" si="177"/>
        <v>music</v>
      </c>
      <c r="R1633" t="str">
        <f t="shared" si="178"/>
        <v>rock</v>
      </c>
      <c r="S1633" s="10">
        <f t="shared" si="179"/>
        <v>41164.859502314815</v>
      </c>
      <c r="T1633" s="10">
        <f t="shared" si="180"/>
        <v>41194.859502314815</v>
      </c>
      <c r="U1633">
        <f t="shared" si="181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102</v>
      </c>
      <c r="P1634" s="5" t="str">
        <f t="shared" si="176"/>
        <v>$86.49</v>
      </c>
      <c r="Q1634" t="str">
        <f t="shared" si="177"/>
        <v>music</v>
      </c>
      <c r="R1634" t="str">
        <f t="shared" si="178"/>
        <v>rock</v>
      </c>
      <c r="S1634" s="10">
        <f t="shared" si="179"/>
        <v>40750.340902777782</v>
      </c>
      <c r="T1634" s="10">
        <f t="shared" si="180"/>
        <v>40810.340902777782</v>
      </c>
      <c r="U1634">
        <f t="shared" si="181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 s="5" t="str">
        <f t="shared" si="176"/>
        <v>$172.41</v>
      </c>
      <c r="Q1635" t="str">
        <f t="shared" si="177"/>
        <v>music</v>
      </c>
      <c r="R1635" t="str">
        <f t="shared" si="178"/>
        <v>rock</v>
      </c>
      <c r="S1635" s="10">
        <f t="shared" si="179"/>
        <v>40896.883750000001</v>
      </c>
      <c r="T1635" s="10">
        <f t="shared" si="180"/>
        <v>40924.208333333336</v>
      </c>
      <c r="U1635">
        <f t="shared" si="181"/>
        <v>27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101</v>
      </c>
      <c r="P1636" s="5" t="str">
        <f t="shared" si="176"/>
        <v>$62.81</v>
      </c>
      <c r="Q1636" t="str">
        <f t="shared" si="177"/>
        <v>music</v>
      </c>
      <c r="R1636" t="str">
        <f t="shared" si="178"/>
        <v>rock</v>
      </c>
      <c r="S1636" s="10">
        <f t="shared" si="179"/>
        <v>40658.189826388887</v>
      </c>
      <c r="T1636" s="10">
        <f t="shared" si="180"/>
        <v>40696.249305555553</v>
      </c>
      <c r="U1636">
        <f t="shared" si="181"/>
        <v>38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</v>
      </c>
      <c r="P1637" s="5" t="str">
        <f t="shared" si="176"/>
        <v>$67.73</v>
      </c>
      <c r="Q1637" t="str">
        <f t="shared" si="177"/>
        <v>music</v>
      </c>
      <c r="R1637" t="str">
        <f t="shared" si="178"/>
        <v>rock</v>
      </c>
      <c r="S1637" s="10">
        <f t="shared" si="179"/>
        <v>42502.868761574078</v>
      </c>
      <c r="T1637" s="10">
        <f t="shared" si="180"/>
        <v>42562.868761574078</v>
      </c>
      <c r="U1637">
        <f t="shared" si="181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104</v>
      </c>
      <c r="P1638" s="5" t="str">
        <f t="shared" si="176"/>
        <v>$53.56</v>
      </c>
      <c r="Q1638" t="str">
        <f t="shared" si="177"/>
        <v>music</v>
      </c>
      <c r="R1638" t="str">
        <f t="shared" si="178"/>
        <v>rock</v>
      </c>
      <c r="S1638" s="10">
        <f t="shared" si="179"/>
        <v>40663.08666666667</v>
      </c>
      <c r="T1638" s="10">
        <f t="shared" si="180"/>
        <v>40706.166666666664</v>
      </c>
      <c r="U1638">
        <f t="shared" si="181"/>
        <v>43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104</v>
      </c>
      <c r="P1639" s="5" t="str">
        <f t="shared" si="176"/>
        <v>$34.6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40122.751620370371</v>
      </c>
      <c r="T1639" s="10">
        <f t="shared" si="180"/>
        <v>40178.985416666663</v>
      </c>
      <c r="U1639">
        <f t="shared" si="181"/>
        <v>56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 s="5" t="str">
        <f t="shared" si="176"/>
        <v>$38.89</v>
      </c>
      <c r="Q1640" t="str">
        <f t="shared" si="177"/>
        <v>music</v>
      </c>
      <c r="R1640" t="str">
        <f t="shared" si="178"/>
        <v>rock</v>
      </c>
      <c r="S1640" s="10">
        <f t="shared" si="179"/>
        <v>41288.68712962963</v>
      </c>
      <c r="T1640" s="10">
        <f t="shared" si="180"/>
        <v>41333.892361111109</v>
      </c>
      <c r="U1640">
        <f t="shared" si="181"/>
        <v>45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 s="5" t="str">
        <f t="shared" si="176"/>
        <v>$94.74</v>
      </c>
      <c r="Q1641" t="str">
        <f t="shared" si="177"/>
        <v>music</v>
      </c>
      <c r="R1641" t="str">
        <f t="shared" si="178"/>
        <v>rock</v>
      </c>
      <c r="S1641" s="10">
        <f t="shared" si="179"/>
        <v>40941.652372685188</v>
      </c>
      <c r="T1641" s="10">
        <f t="shared" si="180"/>
        <v>40971.652372685188</v>
      </c>
      <c r="U1641">
        <f t="shared" si="181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170</v>
      </c>
      <c r="P1642" s="5" t="str">
        <f t="shared" si="176"/>
        <v>$39.97</v>
      </c>
      <c r="Q1642" t="str">
        <f t="shared" si="177"/>
        <v>music</v>
      </c>
      <c r="R1642" t="str">
        <f t="shared" si="178"/>
        <v>rock</v>
      </c>
      <c r="S1642" s="10">
        <f t="shared" si="179"/>
        <v>40379.23096064815</v>
      </c>
      <c r="T1642" s="10">
        <f t="shared" si="180"/>
        <v>40393.082638888889</v>
      </c>
      <c r="U1642">
        <f t="shared" si="181"/>
        <v>14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</v>
      </c>
      <c r="P1643" s="5" t="str">
        <f t="shared" si="176"/>
        <v>$97.5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41962.596574074079</v>
      </c>
      <c r="T1643" s="10">
        <f t="shared" si="180"/>
        <v>41992.596574074079</v>
      </c>
      <c r="U1643">
        <f t="shared" si="181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 s="5" t="str">
        <f t="shared" si="176"/>
        <v>$42.86</v>
      </c>
      <c r="Q1644" t="str">
        <f t="shared" si="177"/>
        <v>music</v>
      </c>
      <c r="R1644" t="str">
        <f t="shared" si="178"/>
        <v>pop</v>
      </c>
      <c r="S1644" s="10">
        <f t="shared" si="179"/>
        <v>40688.024618055555</v>
      </c>
      <c r="T1644" s="10">
        <f t="shared" si="180"/>
        <v>40708.024618055555</v>
      </c>
      <c r="U1644">
        <f t="shared" si="181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125</v>
      </c>
      <c r="P1645" s="5" t="str">
        <f t="shared" si="176"/>
        <v>$168.51</v>
      </c>
      <c r="Q1645" t="str">
        <f t="shared" si="177"/>
        <v>music</v>
      </c>
      <c r="R1645" t="str">
        <f t="shared" si="178"/>
        <v>pop</v>
      </c>
      <c r="S1645" s="10">
        <f t="shared" si="179"/>
        <v>41146.824212962965</v>
      </c>
      <c r="T1645" s="10">
        <f t="shared" si="180"/>
        <v>41176.824212962965</v>
      </c>
      <c r="U1645">
        <f t="shared" si="181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110</v>
      </c>
      <c r="P1646" s="5" t="str">
        <f t="shared" si="176"/>
        <v>$85.55</v>
      </c>
      <c r="Q1646" t="str">
        <f t="shared" si="177"/>
        <v>music</v>
      </c>
      <c r="R1646" t="str">
        <f t="shared" si="178"/>
        <v>pop</v>
      </c>
      <c r="S1646" s="10">
        <f t="shared" si="179"/>
        <v>41175.05972222222</v>
      </c>
      <c r="T1646" s="10">
        <f t="shared" si="180"/>
        <v>41235.101388888885</v>
      </c>
      <c r="U1646">
        <f t="shared" si="181"/>
        <v>60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111</v>
      </c>
      <c r="P1647" s="5" t="str">
        <f t="shared" si="176"/>
        <v>$554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41521.617361111115</v>
      </c>
      <c r="T1647" s="10">
        <f t="shared" si="180"/>
        <v>41535.617361111115</v>
      </c>
      <c r="U1647">
        <f t="shared" si="181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</v>
      </c>
      <c r="P1648" s="5" t="str">
        <f t="shared" si="176"/>
        <v>$26.55</v>
      </c>
      <c r="Q1648" t="str">
        <f t="shared" si="177"/>
        <v>music</v>
      </c>
      <c r="R1648" t="str">
        <f t="shared" si="178"/>
        <v>pop</v>
      </c>
      <c r="S1648" s="10">
        <f t="shared" si="179"/>
        <v>41833.450266203705</v>
      </c>
      <c r="T1648" s="10">
        <f t="shared" si="180"/>
        <v>41865.757638888885</v>
      </c>
      <c r="U1648">
        <f t="shared" si="181"/>
        <v>32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105</v>
      </c>
      <c r="P1649" s="5" t="str">
        <f t="shared" si="176"/>
        <v>$113.83</v>
      </c>
      <c r="Q1649" t="str">
        <f t="shared" si="177"/>
        <v>music</v>
      </c>
      <c r="R1649" t="str">
        <f t="shared" si="178"/>
        <v>pop</v>
      </c>
      <c r="S1649" s="10">
        <f t="shared" si="179"/>
        <v>41039.409456018519</v>
      </c>
      <c r="T1649" s="10">
        <f t="shared" si="180"/>
        <v>41069.409456018519</v>
      </c>
      <c r="U1649">
        <f t="shared" si="181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</v>
      </c>
      <c r="P1650" s="5" t="str">
        <f t="shared" si="176"/>
        <v>$32.01</v>
      </c>
      <c r="Q1650" t="str">
        <f t="shared" si="177"/>
        <v>music</v>
      </c>
      <c r="R1650" t="str">
        <f t="shared" si="178"/>
        <v>pop</v>
      </c>
      <c r="S1650" s="10">
        <f t="shared" si="179"/>
        <v>40592.704652777778</v>
      </c>
      <c r="T1650" s="10">
        <f t="shared" si="180"/>
        <v>40622.662986111114</v>
      </c>
      <c r="U1650">
        <f t="shared" si="181"/>
        <v>30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101</v>
      </c>
      <c r="P1651" s="5" t="str">
        <f t="shared" si="176"/>
        <v>$47.19</v>
      </c>
      <c r="Q1651" t="str">
        <f t="shared" si="177"/>
        <v>music</v>
      </c>
      <c r="R1651" t="str">
        <f t="shared" si="178"/>
        <v>pop</v>
      </c>
      <c r="S1651" s="10">
        <f t="shared" si="179"/>
        <v>41737.684664351851</v>
      </c>
      <c r="T1651" s="10">
        <f t="shared" si="180"/>
        <v>41782.684664351851</v>
      </c>
      <c r="U1651">
        <f t="shared" si="181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142</v>
      </c>
      <c r="P1652" s="5" t="str">
        <f t="shared" si="176"/>
        <v>$88.47</v>
      </c>
      <c r="Q1652" t="str">
        <f t="shared" si="177"/>
        <v>music</v>
      </c>
      <c r="R1652" t="str">
        <f t="shared" si="178"/>
        <v>pop</v>
      </c>
      <c r="S1652" s="10">
        <f t="shared" si="179"/>
        <v>41526.435613425929</v>
      </c>
      <c r="T1652" s="10">
        <f t="shared" si="180"/>
        <v>41556.435613425929</v>
      </c>
      <c r="U1652">
        <f t="shared" si="181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101</v>
      </c>
      <c r="P1653" s="5" t="str">
        <f t="shared" si="176"/>
        <v>$100.75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40625.900694444441</v>
      </c>
      <c r="T1653" s="10">
        <f t="shared" si="180"/>
        <v>40659.290972222225</v>
      </c>
      <c r="U1653">
        <f t="shared" si="181"/>
        <v>33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101</v>
      </c>
      <c r="P1654" s="5" t="str">
        <f t="shared" si="176"/>
        <v>$64.71</v>
      </c>
      <c r="Q1654" t="str">
        <f t="shared" si="177"/>
        <v>music</v>
      </c>
      <c r="R1654" t="str">
        <f t="shared" si="178"/>
        <v>pop</v>
      </c>
      <c r="S1654" s="10">
        <f t="shared" si="179"/>
        <v>41572.492974537039</v>
      </c>
      <c r="T1654" s="10">
        <f t="shared" si="180"/>
        <v>41602.534641203703</v>
      </c>
      <c r="U1654">
        <f t="shared" si="181"/>
        <v>30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</v>
      </c>
      <c r="P1655" s="5" t="str">
        <f t="shared" si="176"/>
        <v>$51.85</v>
      </c>
      <c r="Q1655" t="str">
        <f t="shared" si="177"/>
        <v>music</v>
      </c>
      <c r="R1655" t="str">
        <f t="shared" si="178"/>
        <v>pop</v>
      </c>
      <c r="S1655" s="10">
        <f t="shared" si="179"/>
        <v>40626.834444444445</v>
      </c>
      <c r="T1655" s="10">
        <f t="shared" si="180"/>
        <v>40657.834444444445</v>
      </c>
      <c r="U1655">
        <f t="shared" si="181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120</v>
      </c>
      <c r="P1656" s="5" t="str">
        <f t="shared" si="176"/>
        <v>$38.79</v>
      </c>
      <c r="Q1656" t="str">
        <f t="shared" si="177"/>
        <v>music</v>
      </c>
      <c r="R1656" t="str">
        <f t="shared" si="178"/>
        <v>pop</v>
      </c>
      <c r="S1656" s="10">
        <f t="shared" si="179"/>
        <v>40987.890740740739</v>
      </c>
      <c r="T1656" s="10">
        <f t="shared" si="180"/>
        <v>41017.890740740739</v>
      </c>
      <c r="U1656">
        <f t="shared" si="181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143</v>
      </c>
      <c r="P1657" s="5" t="str">
        <f t="shared" si="176"/>
        <v>$44.65</v>
      </c>
      <c r="Q1657" t="str">
        <f t="shared" si="177"/>
        <v>music</v>
      </c>
      <c r="R1657" t="str">
        <f t="shared" si="178"/>
        <v>pop</v>
      </c>
      <c r="S1657" s="10">
        <f t="shared" si="179"/>
        <v>40974.791898148149</v>
      </c>
      <c r="T1657" s="10">
        <f t="shared" si="180"/>
        <v>41004.750231481477</v>
      </c>
      <c r="U1657">
        <f t="shared" si="181"/>
        <v>30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</v>
      </c>
      <c r="P1658" s="5" t="str">
        <f t="shared" si="176"/>
        <v>$156.77</v>
      </c>
      <c r="Q1658" t="str">
        <f t="shared" si="177"/>
        <v>music</v>
      </c>
      <c r="R1658" t="str">
        <f t="shared" si="178"/>
        <v>pop</v>
      </c>
      <c r="S1658" s="10">
        <f t="shared" si="179"/>
        <v>41226.928842592592</v>
      </c>
      <c r="T1658" s="10">
        <f t="shared" si="180"/>
        <v>41256.928842592592</v>
      </c>
      <c r="U1658">
        <f t="shared" si="181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105</v>
      </c>
      <c r="P1659" s="5" t="str">
        <f t="shared" si="176"/>
        <v>$118.7</v>
      </c>
      <c r="Q1659" t="str">
        <f t="shared" si="177"/>
        <v>music</v>
      </c>
      <c r="R1659" t="str">
        <f t="shared" si="178"/>
        <v>pop</v>
      </c>
      <c r="S1659" s="10">
        <f t="shared" si="179"/>
        <v>41023.782037037039</v>
      </c>
      <c r="T1659" s="10">
        <f t="shared" si="180"/>
        <v>41053.782037037039</v>
      </c>
      <c r="U1659">
        <f t="shared" si="181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</v>
      </c>
      <c r="P1660" s="5" t="str">
        <f t="shared" si="176"/>
        <v>$74.15</v>
      </c>
      <c r="Q1660" t="str">
        <f t="shared" si="177"/>
        <v>music</v>
      </c>
      <c r="R1660" t="str">
        <f t="shared" si="178"/>
        <v>pop</v>
      </c>
      <c r="S1660" s="10">
        <f t="shared" si="179"/>
        <v>41223.22184027778</v>
      </c>
      <c r="T1660" s="10">
        <f t="shared" si="180"/>
        <v>41261.597222222219</v>
      </c>
      <c r="U1660">
        <f t="shared" si="181"/>
        <v>38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113</v>
      </c>
      <c r="P1661" s="5" t="str">
        <f t="shared" si="176"/>
        <v>$12.53</v>
      </c>
      <c r="Q1661" t="str">
        <f t="shared" si="177"/>
        <v>music</v>
      </c>
      <c r="R1661" t="str">
        <f t="shared" si="178"/>
        <v>pop</v>
      </c>
      <c r="S1661" s="10">
        <f t="shared" si="179"/>
        <v>41596.913437499999</v>
      </c>
      <c r="T1661" s="10">
        <f t="shared" si="180"/>
        <v>41625.5</v>
      </c>
      <c r="U1661">
        <f t="shared" si="181"/>
        <v>29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1254</v>
      </c>
      <c r="P1662" s="5" t="str">
        <f t="shared" si="176"/>
        <v>$27.86</v>
      </c>
      <c r="Q1662" t="str">
        <f t="shared" si="177"/>
        <v>music</v>
      </c>
      <c r="R1662" t="str">
        <f t="shared" si="178"/>
        <v>pop</v>
      </c>
      <c r="S1662" s="10">
        <f t="shared" si="179"/>
        <v>42459.693865740745</v>
      </c>
      <c r="T1662" s="10">
        <f t="shared" si="180"/>
        <v>42490.915972222225</v>
      </c>
      <c r="U1662">
        <f t="shared" si="181"/>
        <v>31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103</v>
      </c>
      <c r="P1663" s="5" t="str">
        <f t="shared" si="176"/>
        <v>$80.18</v>
      </c>
      <c r="Q1663" t="str">
        <f t="shared" si="177"/>
        <v>music</v>
      </c>
      <c r="R1663" t="str">
        <f t="shared" si="178"/>
        <v>pop</v>
      </c>
      <c r="S1663" s="10">
        <f t="shared" si="179"/>
        <v>42343.998043981483</v>
      </c>
      <c r="T1663" s="10">
        <f t="shared" si="180"/>
        <v>42386.875</v>
      </c>
      <c r="U1663">
        <f t="shared" si="181"/>
        <v>43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103</v>
      </c>
      <c r="P1664" s="5" t="str">
        <f t="shared" si="176"/>
        <v>$132.44</v>
      </c>
      <c r="Q1664" t="str">
        <f t="shared" si="177"/>
        <v>music</v>
      </c>
      <c r="R1664" t="str">
        <f t="shared" si="178"/>
        <v>pop</v>
      </c>
      <c r="S1664" s="10">
        <f t="shared" si="179"/>
        <v>40848.198333333334</v>
      </c>
      <c r="T1664" s="10">
        <f t="shared" si="180"/>
        <v>40908.239999999998</v>
      </c>
      <c r="U1664">
        <f t="shared" si="181"/>
        <v>60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 s="5" t="str">
        <f t="shared" si="176"/>
        <v>$33.75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42006.02207175926</v>
      </c>
      <c r="T1665" s="10">
        <f t="shared" si="180"/>
        <v>42036.02207175926</v>
      </c>
      <c r="U1665">
        <f t="shared" si="181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</v>
      </c>
      <c r="P1666" s="5" t="str">
        <f t="shared" si="176"/>
        <v>$34.38</v>
      </c>
      <c r="Q1666" t="str">
        <f t="shared" si="177"/>
        <v>music</v>
      </c>
      <c r="R1666" t="str">
        <f t="shared" si="178"/>
        <v>pop</v>
      </c>
      <c r="S1666" s="10">
        <f t="shared" si="179"/>
        <v>40939.761782407411</v>
      </c>
      <c r="T1666" s="10">
        <f t="shared" si="180"/>
        <v>40984.165972222225</v>
      </c>
      <c r="U1666">
        <f t="shared" si="181"/>
        <v>44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ROUND(E1667/D1667*100,0)</f>
        <v>119</v>
      </c>
      <c r="P1667" s="5" t="str">
        <f t="shared" ref="P1667:P1730" si="183">"$"&amp;ROUND(E1667/L1667,2)</f>
        <v>$44.96</v>
      </c>
      <c r="Q1667" t="str">
        <f t="shared" ref="Q1667:Q1730" si="184">LEFT(N1667,SEARCH("/",N1667)-1)</f>
        <v>music</v>
      </c>
      <c r="R1667" t="str">
        <f t="shared" ref="R1667:R1730" si="185">RIGHT(N1667,LEN(N1667)-SEARCH("/",N1667))</f>
        <v>pop</v>
      </c>
      <c r="S1667" s="10">
        <f t="shared" ref="S1667:S1730" si="186">(J1667/86400)+DATE(1970, 1, 1)</f>
        <v>40564.649456018517</v>
      </c>
      <c r="T1667" s="10">
        <f t="shared" ref="T1667:T1730" si="187">(I1667/86400)+DATE(1970, 1, 1)</f>
        <v>40596.125</v>
      </c>
      <c r="U1667">
        <f t="shared" ref="U1667:U1730" si="188">ROUND(T1667-S1667,0)</f>
        <v>31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161</v>
      </c>
      <c r="P1668" s="5" t="str">
        <f t="shared" si="183"/>
        <v>$41.04</v>
      </c>
      <c r="Q1668" t="str">
        <f t="shared" si="184"/>
        <v>music</v>
      </c>
      <c r="R1668" t="str">
        <f t="shared" si="185"/>
        <v>pop</v>
      </c>
      <c r="S1668" s="10">
        <f t="shared" si="186"/>
        <v>41331.253159722226</v>
      </c>
      <c r="T1668" s="10">
        <f t="shared" si="187"/>
        <v>41361.211493055554</v>
      </c>
      <c r="U1668">
        <f t="shared" si="188"/>
        <v>30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127</v>
      </c>
      <c r="P1669" s="5" t="str">
        <f t="shared" si="183"/>
        <v>$52.6</v>
      </c>
      <c r="Q1669" t="str">
        <f t="shared" si="184"/>
        <v>music</v>
      </c>
      <c r="R1669" t="str">
        <f t="shared" si="185"/>
        <v>pop</v>
      </c>
      <c r="S1669" s="10">
        <f t="shared" si="186"/>
        <v>41682.0705787037</v>
      </c>
      <c r="T1669" s="10">
        <f t="shared" si="187"/>
        <v>41709.290972222225</v>
      </c>
      <c r="U1669">
        <f t="shared" si="188"/>
        <v>27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103</v>
      </c>
      <c r="P1670" s="5" t="str">
        <f t="shared" si="183"/>
        <v>$70.78</v>
      </c>
      <c r="Q1670" t="str">
        <f t="shared" si="184"/>
        <v>music</v>
      </c>
      <c r="R1670" t="str">
        <f t="shared" si="185"/>
        <v>pop</v>
      </c>
      <c r="S1670" s="10">
        <f t="shared" si="186"/>
        <v>40845.149756944447</v>
      </c>
      <c r="T1670" s="10">
        <f t="shared" si="187"/>
        <v>40875.191423611112</v>
      </c>
      <c r="U1670">
        <f t="shared" si="188"/>
        <v>30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140</v>
      </c>
      <c r="P1671" s="5" t="str">
        <f t="shared" si="183"/>
        <v>$53.75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42461.885138888887</v>
      </c>
      <c r="T1671" s="10">
        <f t="shared" si="187"/>
        <v>42521.885138888887</v>
      </c>
      <c r="U1671">
        <f t="shared" si="188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103</v>
      </c>
      <c r="P1672" s="5" t="str">
        <f t="shared" si="183"/>
        <v>$44.61</v>
      </c>
      <c r="Q1672" t="str">
        <f t="shared" si="184"/>
        <v>music</v>
      </c>
      <c r="R1672" t="str">
        <f t="shared" si="185"/>
        <v>pop</v>
      </c>
      <c r="S1672" s="10">
        <f t="shared" si="186"/>
        <v>40313.930543981478</v>
      </c>
      <c r="T1672" s="10">
        <f t="shared" si="187"/>
        <v>40364.166666666664</v>
      </c>
      <c r="U1672">
        <f t="shared" si="188"/>
        <v>50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101</v>
      </c>
      <c r="P1673" s="5" t="str">
        <f t="shared" si="183"/>
        <v>$26.15</v>
      </c>
      <c r="Q1673" t="str">
        <f t="shared" si="184"/>
        <v>music</v>
      </c>
      <c r="R1673" t="str">
        <f t="shared" si="185"/>
        <v>pop</v>
      </c>
      <c r="S1673" s="10">
        <f t="shared" si="186"/>
        <v>42553.54414351852</v>
      </c>
      <c r="T1673" s="10">
        <f t="shared" si="187"/>
        <v>42583.54414351852</v>
      </c>
      <c r="U1673">
        <f t="shared" si="188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113</v>
      </c>
      <c r="P1674" s="5" t="str">
        <f t="shared" si="183"/>
        <v>$39.18</v>
      </c>
      <c r="Q1674" t="str">
        <f t="shared" si="184"/>
        <v>music</v>
      </c>
      <c r="R1674" t="str">
        <f t="shared" si="185"/>
        <v>pop</v>
      </c>
      <c r="S1674" s="10">
        <f t="shared" si="186"/>
        <v>41034.656597222223</v>
      </c>
      <c r="T1674" s="10">
        <f t="shared" si="187"/>
        <v>41064.656597222223</v>
      </c>
      <c r="U1674">
        <f t="shared" si="188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</v>
      </c>
      <c r="P1675" s="5" t="str">
        <f t="shared" si="183"/>
        <v>$45.59</v>
      </c>
      <c r="Q1675" t="str">
        <f t="shared" si="184"/>
        <v>music</v>
      </c>
      <c r="R1675" t="str">
        <f t="shared" si="185"/>
        <v>pop</v>
      </c>
      <c r="S1675" s="10">
        <f t="shared" si="186"/>
        <v>42039.878379629634</v>
      </c>
      <c r="T1675" s="10">
        <f t="shared" si="187"/>
        <v>42069.878379629634</v>
      </c>
      <c r="U1675">
        <f t="shared" si="188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202</v>
      </c>
      <c r="P1676" s="5" t="str">
        <f t="shared" si="183"/>
        <v>$89.25</v>
      </c>
      <c r="Q1676" t="str">
        <f t="shared" si="184"/>
        <v>music</v>
      </c>
      <c r="R1676" t="str">
        <f t="shared" si="185"/>
        <v>pop</v>
      </c>
      <c r="S1676" s="10">
        <f t="shared" si="186"/>
        <v>42569.605393518519</v>
      </c>
      <c r="T1676" s="10">
        <f t="shared" si="187"/>
        <v>42600.290972222225</v>
      </c>
      <c r="U1676">
        <f t="shared" si="188"/>
        <v>31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</v>
      </c>
      <c r="P1677" s="5" t="str">
        <f t="shared" si="183"/>
        <v>$40.42</v>
      </c>
      <c r="Q1677" t="str">
        <f t="shared" si="184"/>
        <v>music</v>
      </c>
      <c r="R1677" t="str">
        <f t="shared" si="185"/>
        <v>pop</v>
      </c>
      <c r="S1677" s="10">
        <f t="shared" si="186"/>
        <v>40802.733101851853</v>
      </c>
      <c r="T1677" s="10">
        <f t="shared" si="187"/>
        <v>40832.918749999997</v>
      </c>
      <c r="U1677">
        <f t="shared" si="188"/>
        <v>30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</v>
      </c>
      <c r="P1678" s="5" t="str">
        <f t="shared" si="183"/>
        <v>$82.38</v>
      </c>
      <c r="Q1678" t="str">
        <f t="shared" si="184"/>
        <v>music</v>
      </c>
      <c r="R1678" t="str">
        <f t="shared" si="185"/>
        <v>pop</v>
      </c>
      <c r="S1678" s="10">
        <f t="shared" si="186"/>
        <v>40973.726238425923</v>
      </c>
      <c r="T1678" s="10">
        <f t="shared" si="187"/>
        <v>41020.165972222225</v>
      </c>
      <c r="U1678">
        <f t="shared" si="188"/>
        <v>46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112</v>
      </c>
      <c r="P1679" s="5" t="str">
        <f t="shared" si="183"/>
        <v>$159.52</v>
      </c>
      <c r="Q1679" t="str">
        <f t="shared" si="184"/>
        <v>music</v>
      </c>
      <c r="R1679" t="str">
        <f t="shared" si="185"/>
        <v>pop</v>
      </c>
      <c r="S1679" s="10">
        <f t="shared" si="186"/>
        <v>42416.407129629632</v>
      </c>
      <c r="T1679" s="10">
        <f t="shared" si="187"/>
        <v>42476.249305555553</v>
      </c>
      <c r="U1679">
        <f t="shared" si="188"/>
        <v>60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</v>
      </c>
      <c r="P1680" s="5" t="str">
        <f t="shared" si="183"/>
        <v>$36.24</v>
      </c>
      <c r="Q1680" t="str">
        <f t="shared" si="184"/>
        <v>music</v>
      </c>
      <c r="R1680" t="str">
        <f t="shared" si="185"/>
        <v>pop</v>
      </c>
      <c r="S1680" s="10">
        <f t="shared" si="186"/>
        <v>41662.854988425926</v>
      </c>
      <c r="T1680" s="10">
        <f t="shared" si="187"/>
        <v>41676.854988425926</v>
      </c>
      <c r="U1680">
        <f t="shared" si="188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 s="5" t="str">
        <f t="shared" si="183"/>
        <v>$62.5</v>
      </c>
      <c r="Q1681" t="str">
        <f t="shared" si="184"/>
        <v>music</v>
      </c>
      <c r="R1681" t="str">
        <f t="shared" si="185"/>
        <v>pop</v>
      </c>
      <c r="S1681" s="10">
        <f t="shared" si="186"/>
        <v>40723.068807870368</v>
      </c>
      <c r="T1681" s="10">
        <f t="shared" si="187"/>
        <v>40746.068807870368</v>
      </c>
      <c r="U1681">
        <f t="shared" si="188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118</v>
      </c>
      <c r="P1682" s="5" t="str">
        <f t="shared" si="183"/>
        <v>$47</v>
      </c>
      <c r="Q1682" t="str">
        <f t="shared" si="184"/>
        <v>music</v>
      </c>
      <c r="R1682" t="str">
        <f t="shared" si="185"/>
        <v>pop</v>
      </c>
      <c r="S1682" s="10">
        <f t="shared" si="186"/>
        <v>41802.757719907408</v>
      </c>
      <c r="T1682" s="10">
        <f t="shared" si="187"/>
        <v>41832.757719907408</v>
      </c>
      <c r="U1682">
        <f t="shared" si="188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</v>
      </c>
      <c r="P1683" s="5" t="str">
        <f t="shared" si="183"/>
        <v>$74.58</v>
      </c>
      <c r="Q1683" t="str">
        <f t="shared" si="184"/>
        <v>music</v>
      </c>
      <c r="R1683" t="str">
        <f t="shared" si="185"/>
        <v>faith</v>
      </c>
      <c r="S1683" s="10">
        <f t="shared" si="186"/>
        <v>42774.121342592596</v>
      </c>
      <c r="T1683" s="10">
        <f t="shared" si="187"/>
        <v>42823.083333333328</v>
      </c>
      <c r="U1683">
        <f t="shared" si="188"/>
        <v>49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s="5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42779.21365740741</v>
      </c>
      <c r="T1684" s="10">
        <f t="shared" si="187"/>
        <v>42839.171990740739</v>
      </c>
      <c r="U1684">
        <f t="shared" si="188"/>
        <v>60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22</v>
      </c>
      <c r="P1685" s="5" t="str">
        <f t="shared" si="183"/>
        <v>$76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42808.781689814816</v>
      </c>
      <c r="T1685" s="10">
        <f t="shared" si="187"/>
        <v>42832.781689814816</v>
      </c>
      <c r="U1685">
        <f t="shared" si="188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</v>
      </c>
      <c r="P1686" s="5" t="str">
        <f t="shared" si="183"/>
        <v>$86.44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42783.815289351856</v>
      </c>
      <c r="T1686" s="10">
        <f t="shared" si="187"/>
        <v>42811.773622685185</v>
      </c>
      <c r="U1686">
        <f t="shared" si="188"/>
        <v>28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103</v>
      </c>
      <c r="P1687" s="5" t="str">
        <f t="shared" si="183"/>
        <v>$24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42788.2502662037</v>
      </c>
      <c r="T1687" s="10">
        <f t="shared" si="187"/>
        <v>42818.208599537036</v>
      </c>
      <c r="U1687">
        <f t="shared" si="188"/>
        <v>30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</v>
      </c>
      <c r="P1688" s="5" t="str">
        <f t="shared" si="183"/>
        <v>$18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42792.843969907408</v>
      </c>
      <c r="T1688" s="10">
        <f t="shared" si="187"/>
        <v>42852.802303240736</v>
      </c>
      <c r="U1688">
        <f t="shared" si="188"/>
        <v>60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</v>
      </c>
      <c r="P1689" s="5" t="str">
        <f t="shared" si="183"/>
        <v>$80.13</v>
      </c>
      <c r="Q1689" t="str">
        <f t="shared" si="184"/>
        <v>music</v>
      </c>
      <c r="R1689" t="str">
        <f t="shared" si="185"/>
        <v>faith</v>
      </c>
      <c r="S1689" s="10">
        <f t="shared" si="186"/>
        <v>42802.046817129631</v>
      </c>
      <c r="T1689" s="10">
        <f t="shared" si="187"/>
        <v>42835.84375</v>
      </c>
      <c r="U1689">
        <f t="shared" si="188"/>
        <v>34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</v>
      </c>
      <c r="P1690" s="5" t="str">
        <f t="shared" si="183"/>
        <v>$253.14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42804.534652777773</v>
      </c>
      <c r="T1690" s="10">
        <f t="shared" si="187"/>
        <v>42834.492986111116</v>
      </c>
      <c r="U1690">
        <f t="shared" si="188"/>
        <v>30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 s="5" t="str">
        <f t="shared" si="183"/>
        <v>$171.43</v>
      </c>
      <c r="Q1691" t="str">
        <f t="shared" si="184"/>
        <v>music</v>
      </c>
      <c r="R1691" t="str">
        <f t="shared" si="185"/>
        <v>faith</v>
      </c>
      <c r="S1691" s="10">
        <f t="shared" si="186"/>
        <v>42780.942476851851</v>
      </c>
      <c r="T1691" s="10">
        <f t="shared" si="187"/>
        <v>42810.900810185187</v>
      </c>
      <c r="U1691">
        <f t="shared" si="188"/>
        <v>30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</v>
      </c>
      <c r="P1692" s="5" t="str">
        <f t="shared" si="183"/>
        <v>$57.73</v>
      </c>
      <c r="Q1692" t="str">
        <f t="shared" si="184"/>
        <v>music</v>
      </c>
      <c r="R1692" t="str">
        <f t="shared" si="185"/>
        <v>faith</v>
      </c>
      <c r="S1692" s="10">
        <f t="shared" si="186"/>
        <v>42801.43104166667</v>
      </c>
      <c r="T1692" s="10">
        <f t="shared" si="187"/>
        <v>42831.389374999999</v>
      </c>
      <c r="U1692">
        <f t="shared" si="188"/>
        <v>30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</v>
      </c>
      <c r="P1693" s="5" t="str">
        <f t="shared" si="183"/>
        <v>$264.26</v>
      </c>
      <c r="Q1693" t="str">
        <f t="shared" si="184"/>
        <v>music</v>
      </c>
      <c r="R1693" t="str">
        <f t="shared" si="185"/>
        <v>faith</v>
      </c>
      <c r="S1693" s="10">
        <f t="shared" si="186"/>
        <v>42795.701481481483</v>
      </c>
      <c r="T1693" s="10">
        <f t="shared" si="187"/>
        <v>42828.041666666672</v>
      </c>
      <c r="U1693">
        <f t="shared" si="188"/>
        <v>32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48</v>
      </c>
      <c r="P1694" s="5" t="str">
        <f t="shared" si="183"/>
        <v>$159.33</v>
      </c>
      <c r="Q1694" t="str">
        <f t="shared" si="184"/>
        <v>music</v>
      </c>
      <c r="R1694" t="str">
        <f t="shared" si="185"/>
        <v>faith</v>
      </c>
      <c r="S1694" s="10">
        <f t="shared" si="186"/>
        <v>42788.151238425926</v>
      </c>
      <c r="T1694" s="10">
        <f t="shared" si="187"/>
        <v>42820.999305555553</v>
      </c>
      <c r="U1694">
        <f t="shared" si="188"/>
        <v>33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</v>
      </c>
      <c r="P1695" s="5" t="str">
        <f t="shared" si="183"/>
        <v>$35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42803.920277777783</v>
      </c>
      <c r="T1695" s="10">
        <f t="shared" si="187"/>
        <v>42834.833333333328</v>
      </c>
      <c r="U1695">
        <f t="shared" si="188"/>
        <v>31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</v>
      </c>
      <c r="P1696" s="5" t="str">
        <f t="shared" si="183"/>
        <v>$5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42791.669837962967</v>
      </c>
      <c r="T1696" s="10">
        <f t="shared" si="187"/>
        <v>42821.191666666666</v>
      </c>
      <c r="U1696">
        <f t="shared" si="188"/>
        <v>30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12</v>
      </c>
      <c r="P1697" s="5" t="str">
        <f t="shared" si="183"/>
        <v>$61.09</v>
      </c>
      <c r="Q1697" t="str">
        <f t="shared" si="184"/>
        <v>music</v>
      </c>
      <c r="R1697" t="str">
        <f t="shared" si="185"/>
        <v>faith</v>
      </c>
      <c r="S1697" s="10">
        <f t="shared" si="186"/>
        <v>42801.031412037039</v>
      </c>
      <c r="T1697" s="10">
        <f t="shared" si="187"/>
        <v>42835.041666666672</v>
      </c>
      <c r="U1697">
        <f t="shared" si="188"/>
        <v>34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s="5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42796.069571759261</v>
      </c>
      <c r="T1698" s="10">
        <f t="shared" si="187"/>
        <v>42826.027905092589</v>
      </c>
      <c r="U1698">
        <f t="shared" si="188"/>
        <v>30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</v>
      </c>
      <c r="P1699" s="5" t="str">
        <f t="shared" si="183"/>
        <v>$114.82</v>
      </c>
      <c r="Q1699" t="str">
        <f t="shared" si="184"/>
        <v>music</v>
      </c>
      <c r="R1699" t="str">
        <f t="shared" si="185"/>
        <v>faith</v>
      </c>
      <c r="S1699" s="10">
        <f t="shared" si="186"/>
        <v>42805.032962962963</v>
      </c>
      <c r="T1699" s="10">
        <f t="shared" si="187"/>
        <v>42834.991296296299</v>
      </c>
      <c r="U1699">
        <f t="shared" si="188"/>
        <v>30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s="5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42796.207870370374</v>
      </c>
      <c r="T1700" s="10">
        <f t="shared" si="187"/>
        <v>42820.147916666669</v>
      </c>
      <c r="U1700">
        <f t="shared" si="188"/>
        <v>24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</v>
      </c>
      <c r="P1701" s="5" t="str">
        <f t="shared" si="183"/>
        <v>$54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42806.863946759258</v>
      </c>
      <c r="T1701" s="10">
        <f t="shared" si="187"/>
        <v>42836.863946759258</v>
      </c>
      <c r="U1701">
        <f t="shared" si="188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</v>
      </c>
      <c r="P1702" s="5" t="str">
        <f t="shared" si="183"/>
        <v>$65.97</v>
      </c>
      <c r="Q1702" t="str">
        <f t="shared" si="184"/>
        <v>music</v>
      </c>
      <c r="R1702" t="str">
        <f t="shared" si="185"/>
        <v>faith</v>
      </c>
      <c r="S1702" s="10">
        <f t="shared" si="186"/>
        <v>42796.071643518517</v>
      </c>
      <c r="T1702" s="10">
        <f t="shared" si="187"/>
        <v>42826.166666666672</v>
      </c>
      <c r="U1702">
        <f t="shared" si="188"/>
        <v>30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</v>
      </c>
      <c r="P1703" s="5" t="str">
        <f t="shared" si="183"/>
        <v>$5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41989.664409722223</v>
      </c>
      <c r="T1703" s="10">
        <f t="shared" si="187"/>
        <v>42019.664409722223</v>
      </c>
      <c r="U1703">
        <f t="shared" si="188"/>
        <v>30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</v>
      </c>
      <c r="P1704" s="5" t="str">
        <f t="shared" si="183"/>
        <v>$1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42063.869791666672</v>
      </c>
      <c r="T1704" s="10">
        <f t="shared" si="187"/>
        <v>42093.828125</v>
      </c>
      <c r="U1704">
        <f t="shared" si="188"/>
        <v>30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</v>
      </c>
      <c r="P1705" s="5" t="str">
        <f t="shared" si="183"/>
        <v>$25.5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42187.281678240739</v>
      </c>
      <c r="T1705" s="10">
        <f t="shared" si="187"/>
        <v>42247.281678240739</v>
      </c>
      <c r="U1705">
        <f t="shared" si="188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</v>
      </c>
      <c r="P1706" s="5" t="str">
        <f t="shared" si="183"/>
        <v>$118.36</v>
      </c>
      <c r="Q1706" t="str">
        <f t="shared" si="184"/>
        <v>music</v>
      </c>
      <c r="R1706" t="str">
        <f t="shared" si="185"/>
        <v>faith</v>
      </c>
      <c r="S1706" s="10">
        <f t="shared" si="186"/>
        <v>42021.139733796299</v>
      </c>
      <c r="T1706" s="10">
        <f t="shared" si="187"/>
        <v>42051.139733796299</v>
      </c>
      <c r="U1706">
        <f t="shared" si="188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s="5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42245.016736111109</v>
      </c>
      <c r="T1707" s="10">
        <f t="shared" si="187"/>
        <v>42256.666666666672</v>
      </c>
      <c r="U1707">
        <f t="shared" si="188"/>
        <v>12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s="5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42179.306388888886</v>
      </c>
      <c r="T1708" s="10">
        <f t="shared" si="187"/>
        <v>42239.306388888886</v>
      </c>
      <c r="U1708">
        <f t="shared" si="188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10</v>
      </c>
      <c r="P1709" s="5" t="str">
        <f t="shared" si="183"/>
        <v>$54.11</v>
      </c>
      <c r="Q1709" t="str">
        <f t="shared" si="184"/>
        <v>music</v>
      </c>
      <c r="R1709" t="str">
        <f t="shared" si="185"/>
        <v>faith</v>
      </c>
      <c r="S1709" s="10">
        <f t="shared" si="186"/>
        <v>42427.721006944441</v>
      </c>
      <c r="T1709" s="10">
        <f t="shared" si="187"/>
        <v>42457.679340277777</v>
      </c>
      <c r="U1709">
        <f t="shared" si="188"/>
        <v>30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s="5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42451.866967592592</v>
      </c>
      <c r="T1710" s="10">
        <f t="shared" si="187"/>
        <v>42491.866967592592</v>
      </c>
      <c r="U1710">
        <f t="shared" si="188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5</v>
      </c>
      <c r="P1711" s="5" t="str">
        <f t="shared" si="183"/>
        <v>$21.25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41841.563819444447</v>
      </c>
      <c r="T1711" s="10">
        <f t="shared" si="187"/>
        <v>41882.818749999999</v>
      </c>
      <c r="U1711">
        <f t="shared" si="188"/>
        <v>41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1</v>
      </c>
      <c r="P1712" s="5" t="str">
        <f t="shared" si="183"/>
        <v>$34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42341.591296296298</v>
      </c>
      <c r="T1712" s="10">
        <f t="shared" si="187"/>
        <v>42387.541666666672</v>
      </c>
      <c r="U1712">
        <f t="shared" si="188"/>
        <v>46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11</v>
      </c>
      <c r="P1713" s="5" t="str">
        <f t="shared" si="183"/>
        <v>$525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41852.646226851852</v>
      </c>
      <c r="T1713" s="10">
        <f t="shared" si="187"/>
        <v>41883.646226851852</v>
      </c>
      <c r="U1713">
        <f t="shared" si="188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s="5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42125.913807870369</v>
      </c>
      <c r="T1714" s="10">
        <f t="shared" si="187"/>
        <v>42185.913807870369</v>
      </c>
      <c r="U1714">
        <f t="shared" si="188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2</v>
      </c>
      <c r="P1715" s="5" t="str">
        <f t="shared" si="183"/>
        <v>$50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41887.801064814819</v>
      </c>
      <c r="T1715" s="10">
        <f t="shared" si="187"/>
        <v>41917.801064814819</v>
      </c>
      <c r="U1715">
        <f t="shared" si="188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8</v>
      </c>
      <c r="P1716" s="5" t="str">
        <f t="shared" si="183"/>
        <v>$115.71</v>
      </c>
      <c r="Q1716" t="str">
        <f t="shared" si="184"/>
        <v>music</v>
      </c>
      <c r="R1716" t="str">
        <f t="shared" si="185"/>
        <v>faith</v>
      </c>
      <c r="S1716" s="10">
        <f t="shared" si="186"/>
        <v>42095.918530092589</v>
      </c>
      <c r="T1716" s="10">
        <f t="shared" si="187"/>
        <v>42125.918530092589</v>
      </c>
      <c r="U1716">
        <f t="shared" si="188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</v>
      </c>
      <c r="P1717" s="5" t="str">
        <f t="shared" si="183"/>
        <v>$5.5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42064.217418981483</v>
      </c>
      <c r="T1717" s="10">
        <f t="shared" si="187"/>
        <v>42094.140277777777</v>
      </c>
      <c r="U1717">
        <f t="shared" si="188"/>
        <v>30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8</v>
      </c>
      <c r="P1718" s="5" t="str">
        <f t="shared" si="183"/>
        <v>$50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42673.577534722222</v>
      </c>
      <c r="T1718" s="10">
        <f t="shared" si="187"/>
        <v>42713.619201388894</v>
      </c>
      <c r="U1718">
        <f t="shared" si="188"/>
        <v>40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43</v>
      </c>
      <c r="P1719" s="5" t="str">
        <f t="shared" si="183"/>
        <v>$34.02</v>
      </c>
      <c r="Q1719" t="str">
        <f t="shared" si="184"/>
        <v>music</v>
      </c>
      <c r="R1719" t="str">
        <f t="shared" si="185"/>
        <v>faith</v>
      </c>
      <c r="S1719" s="10">
        <f t="shared" si="186"/>
        <v>42460.981921296298</v>
      </c>
      <c r="T1719" s="10">
        <f t="shared" si="187"/>
        <v>42481.166666666672</v>
      </c>
      <c r="U1719">
        <f t="shared" si="188"/>
        <v>20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</v>
      </c>
      <c r="P1720" s="5" t="str">
        <f t="shared" si="183"/>
        <v>$37.5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42460.610520833332</v>
      </c>
      <c r="T1720" s="10">
        <f t="shared" si="187"/>
        <v>42504.207638888889</v>
      </c>
      <c r="U1720">
        <f t="shared" si="188"/>
        <v>44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1</v>
      </c>
      <c r="P1721" s="5" t="str">
        <f t="shared" si="183"/>
        <v>$11.67</v>
      </c>
      <c r="Q1721" t="str">
        <f t="shared" si="184"/>
        <v>music</v>
      </c>
      <c r="R1721" t="str">
        <f t="shared" si="185"/>
        <v>faith</v>
      </c>
      <c r="S1721" s="10">
        <f t="shared" si="186"/>
        <v>41869.534618055557</v>
      </c>
      <c r="T1721" s="10">
        <f t="shared" si="187"/>
        <v>41899.534618055557</v>
      </c>
      <c r="U1721">
        <f t="shared" si="188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6</v>
      </c>
      <c r="P1722" s="5" t="str">
        <f t="shared" si="183"/>
        <v>$28.13</v>
      </c>
      <c r="Q1722" t="str">
        <f t="shared" si="184"/>
        <v>music</v>
      </c>
      <c r="R1722" t="str">
        <f t="shared" si="185"/>
        <v>faith</v>
      </c>
      <c r="S1722" s="10">
        <f t="shared" si="186"/>
        <v>41922.783229166671</v>
      </c>
      <c r="T1722" s="10">
        <f t="shared" si="187"/>
        <v>41952.824895833335</v>
      </c>
      <c r="U1722">
        <f t="shared" si="188"/>
        <v>30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s="5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42319.461377314816</v>
      </c>
      <c r="T1723" s="10">
        <f t="shared" si="187"/>
        <v>42349.461377314816</v>
      </c>
      <c r="U1723">
        <f t="shared" si="188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</v>
      </c>
      <c r="P1724" s="5" t="str">
        <f t="shared" si="183"/>
        <v>$1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42425.960983796293</v>
      </c>
      <c r="T1724" s="10">
        <f t="shared" si="187"/>
        <v>42463.006944444445</v>
      </c>
      <c r="U1724">
        <f t="shared" si="188"/>
        <v>37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7</v>
      </c>
      <c r="P1725" s="5" t="str">
        <f t="shared" si="183"/>
        <v>$216.67</v>
      </c>
      <c r="Q1725" t="str">
        <f t="shared" si="184"/>
        <v>music</v>
      </c>
      <c r="R1725" t="str">
        <f t="shared" si="185"/>
        <v>faith</v>
      </c>
      <c r="S1725" s="10">
        <f t="shared" si="186"/>
        <v>42129.82540509259</v>
      </c>
      <c r="T1725" s="10">
        <f t="shared" si="187"/>
        <v>42186.25</v>
      </c>
      <c r="U1725">
        <f t="shared" si="188"/>
        <v>56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1</v>
      </c>
      <c r="P1726" s="5" t="str">
        <f t="shared" si="183"/>
        <v>$8.75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41912.932430555556</v>
      </c>
      <c r="T1726" s="10">
        <f t="shared" si="187"/>
        <v>41942.932430555556</v>
      </c>
      <c r="U1726">
        <f t="shared" si="188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</v>
      </c>
      <c r="P1727" s="5" t="str">
        <f t="shared" si="183"/>
        <v>$62.22</v>
      </c>
      <c r="Q1727" t="str">
        <f t="shared" si="184"/>
        <v>music</v>
      </c>
      <c r="R1727" t="str">
        <f t="shared" si="185"/>
        <v>faith</v>
      </c>
      <c r="S1727" s="10">
        <f t="shared" si="186"/>
        <v>41845.968159722222</v>
      </c>
      <c r="T1727" s="10">
        <f t="shared" si="187"/>
        <v>41875.968159722222</v>
      </c>
      <c r="U1727">
        <f t="shared" si="188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34</v>
      </c>
      <c r="P1728" s="5" t="str">
        <f t="shared" si="183"/>
        <v>$137.25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41788.919722222221</v>
      </c>
      <c r="T1728" s="10">
        <f t="shared" si="187"/>
        <v>41817.919722222221</v>
      </c>
      <c r="U1728">
        <f t="shared" si="188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</v>
      </c>
      <c r="P1729" s="5" t="str">
        <f t="shared" si="183"/>
        <v>$1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42044.927974537037</v>
      </c>
      <c r="T1729" s="10">
        <f t="shared" si="187"/>
        <v>42099.458333333328</v>
      </c>
      <c r="U1729">
        <f t="shared" si="188"/>
        <v>55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</v>
      </c>
      <c r="P1730" s="5" t="str">
        <f t="shared" si="183"/>
        <v>$122.14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42268.625856481478</v>
      </c>
      <c r="T1730" s="10">
        <f t="shared" si="187"/>
        <v>42298.625856481478</v>
      </c>
      <c r="U1730">
        <f t="shared" si="188"/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ROUND(E1731/D1731*100,0)</f>
        <v>0</v>
      </c>
      <c r="P1731" s="5" t="e">
        <f t="shared" ref="P1731:P1794" si="190">"$"&amp;ROUND(E1731/L1731,2)</f>
        <v>#DIV/0!</v>
      </c>
      <c r="Q1731" t="str">
        <f t="shared" ref="Q1731:Q1794" si="191">LEFT(N1731,SEARCH("/",N1731)-1)</f>
        <v>music</v>
      </c>
      <c r="R1731" t="str">
        <f t="shared" ref="R1731:R1794" si="192">RIGHT(N1731,LEN(N1731)-SEARCH("/",N1731))</f>
        <v>faith</v>
      </c>
      <c r="S1731" s="10">
        <f t="shared" ref="S1731:S1794" si="193">(J1731/86400)+DATE(1970, 1, 1)</f>
        <v>42471.052152777775</v>
      </c>
      <c r="T1731" s="10">
        <f t="shared" ref="T1731:T1794" si="194">(I1731/86400)+DATE(1970, 1, 1)</f>
        <v>42531.052152777775</v>
      </c>
      <c r="U1731">
        <f t="shared" ref="U1731:U1794" si="195">ROUND(T1731-S1731,0)</f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s="5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42272.087766203702</v>
      </c>
      <c r="T1732" s="10">
        <f t="shared" si="194"/>
        <v>42302.087766203702</v>
      </c>
      <c r="U1732">
        <f t="shared" si="195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s="5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42152.906851851847</v>
      </c>
      <c r="T1733" s="10">
        <f t="shared" si="194"/>
        <v>42166.625</v>
      </c>
      <c r="U1733">
        <f t="shared" si="195"/>
        <v>14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s="5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42325.683807870373</v>
      </c>
      <c r="T1734" s="10">
        <f t="shared" si="194"/>
        <v>42385.208333333328</v>
      </c>
      <c r="U1734">
        <f t="shared" si="195"/>
        <v>60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s="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42614.675625000003</v>
      </c>
      <c r="T1735" s="10">
        <f t="shared" si="194"/>
        <v>42626.895833333328</v>
      </c>
      <c r="U1735">
        <f t="shared" si="195"/>
        <v>12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</v>
      </c>
      <c r="P1736" s="5" t="str">
        <f t="shared" si="190"/>
        <v>$1</v>
      </c>
      <c r="Q1736" t="str">
        <f t="shared" si="191"/>
        <v>music</v>
      </c>
      <c r="R1736" t="str">
        <f t="shared" si="192"/>
        <v>faith</v>
      </c>
      <c r="S1736" s="10">
        <f t="shared" si="193"/>
        <v>42102.036527777775</v>
      </c>
      <c r="T1736" s="10">
        <f t="shared" si="194"/>
        <v>42132.036527777775</v>
      </c>
      <c r="U1736">
        <f t="shared" si="195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 s="5" t="str">
        <f t="shared" si="190"/>
        <v>$55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42559.81417824074</v>
      </c>
      <c r="T1737" s="10">
        <f t="shared" si="194"/>
        <v>42589.81417824074</v>
      </c>
      <c r="U1737">
        <f t="shared" si="195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1</v>
      </c>
      <c r="P1738" s="5" t="str">
        <f t="shared" si="190"/>
        <v>$22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42286.861493055556</v>
      </c>
      <c r="T1738" s="10">
        <f t="shared" si="194"/>
        <v>42316.90315972222</v>
      </c>
      <c r="U1738">
        <f t="shared" si="195"/>
        <v>30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</v>
      </c>
      <c r="P1739" s="5" t="str">
        <f t="shared" si="190"/>
        <v>$56.67</v>
      </c>
      <c r="Q1739" t="str">
        <f t="shared" si="191"/>
        <v>music</v>
      </c>
      <c r="R1739" t="str">
        <f t="shared" si="192"/>
        <v>faith</v>
      </c>
      <c r="S1739" s="10">
        <f t="shared" si="193"/>
        <v>42175.948981481481</v>
      </c>
      <c r="T1739" s="10">
        <f t="shared" si="194"/>
        <v>42205.948981481481</v>
      </c>
      <c r="U1739">
        <f t="shared" si="195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</v>
      </c>
      <c r="P1740" s="5" t="str">
        <f t="shared" si="190"/>
        <v>$20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41884.874328703707</v>
      </c>
      <c r="T1740" s="10">
        <f t="shared" si="194"/>
        <v>41914.874328703707</v>
      </c>
      <c r="U1740">
        <f t="shared" si="195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</v>
      </c>
      <c r="P1741" s="5" t="str">
        <f t="shared" si="190"/>
        <v>$1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42435.874212962968</v>
      </c>
      <c r="T1741" s="10">
        <f t="shared" si="194"/>
        <v>42494.832546296297</v>
      </c>
      <c r="U1741">
        <f t="shared" si="195"/>
        <v>59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s="5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42171.817384259259</v>
      </c>
      <c r="T1742" s="10">
        <f t="shared" si="194"/>
        <v>42201.817384259259</v>
      </c>
      <c r="U1742">
        <f t="shared" si="195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111</v>
      </c>
      <c r="P1743" s="5" t="str">
        <f t="shared" si="190"/>
        <v>$25.58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42120.628136574072</v>
      </c>
      <c r="T1743" s="10">
        <f t="shared" si="194"/>
        <v>42165.628136574072</v>
      </c>
      <c r="U1743">
        <f t="shared" si="195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109</v>
      </c>
      <c r="P1744" s="5" t="str">
        <f t="shared" si="190"/>
        <v>$63.97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42710.876967592594</v>
      </c>
      <c r="T1744" s="10">
        <f t="shared" si="194"/>
        <v>42742.875</v>
      </c>
      <c r="U1744">
        <f t="shared" si="195"/>
        <v>32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</v>
      </c>
      <c r="P1745" s="5" t="str">
        <f t="shared" si="190"/>
        <v>$89.93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42586.925636574073</v>
      </c>
      <c r="T1745" s="10">
        <f t="shared" si="194"/>
        <v>42609.165972222225</v>
      </c>
      <c r="U1745">
        <f t="shared" si="195"/>
        <v>22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</v>
      </c>
      <c r="P1746" s="5" t="str">
        <f t="shared" si="190"/>
        <v>$93.07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42026.605057870373</v>
      </c>
      <c r="T1746" s="10">
        <f t="shared" si="194"/>
        <v>42071.563391203701</v>
      </c>
      <c r="U1746">
        <f t="shared" si="195"/>
        <v>45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</v>
      </c>
      <c r="P1747" s="5" t="str">
        <f t="shared" si="190"/>
        <v>$89.67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42690.259699074071</v>
      </c>
      <c r="T1747" s="10">
        <f t="shared" si="194"/>
        <v>42726.083333333328</v>
      </c>
      <c r="U1747">
        <f t="shared" si="195"/>
        <v>36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</v>
      </c>
      <c r="P1748" s="5" t="str">
        <f t="shared" si="190"/>
        <v>$207.62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42668.176701388889</v>
      </c>
      <c r="T1748" s="10">
        <f t="shared" si="194"/>
        <v>42698.083333333328</v>
      </c>
      <c r="U1748">
        <f t="shared" si="195"/>
        <v>30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105</v>
      </c>
      <c r="P1749" s="5" t="str">
        <f t="shared" si="190"/>
        <v>$59.41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42292.435532407406</v>
      </c>
      <c r="T1749" s="10">
        <f t="shared" si="194"/>
        <v>42321.625</v>
      </c>
      <c r="U1749">
        <f t="shared" si="195"/>
        <v>29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130</v>
      </c>
      <c r="P1750" s="5" t="str">
        <f t="shared" si="190"/>
        <v>$358.97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42219.950729166667</v>
      </c>
      <c r="T1750" s="10">
        <f t="shared" si="194"/>
        <v>42249.950729166667</v>
      </c>
      <c r="U1750">
        <f t="shared" si="195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</v>
      </c>
      <c r="P1751" s="5" t="str">
        <f t="shared" si="190"/>
        <v>$94.74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42758.975937499999</v>
      </c>
      <c r="T1751" s="10">
        <f t="shared" si="194"/>
        <v>42795.791666666672</v>
      </c>
      <c r="U1751">
        <f t="shared" si="195"/>
        <v>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202</v>
      </c>
      <c r="P1752" s="5" t="str">
        <f t="shared" si="190"/>
        <v>$80.65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42454.836851851855</v>
      </c>
      <c r="T1752" s="10">
        <f t="shared" si="194"/>
        <v>42479.836851851855</v>
      </c>
      <c r="U1752">
        <f t="shared" si="195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103</v>
      </c>
      <c r="P1753" s="5" t="str">
        <f t="shared" si="190"/>
        <v>$168.69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42052.7815162037</v>
      </c>
      <c r="T1753" s="10">
        <f t="shared" si="194"/>
        <v>42082.739849537036</v>
      </c>
      <c r="U1753">
        <f t="shared" si="195"/>
        <v>30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</v>
      </c>
      <c r="P1754" s="5" t="str">
        <f t="shared" si="190"/>
        <v>$34.69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42627.253263888888</v>
      </c>
      <c r="T1754" s="10">
        <f t="shared" si="194"/>
        <v>42657.253263888888</v>
      </c>
      <c r="U1754">
        <f t="shared" si="195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 s="5" t="str">
        <f t="shared" si="190"/>
        <v>$462.86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42420.74962962963</v>
      </c>
      <c r="T1755" s="10">
        <f t="shared" si="194"/>
        <v>42450.707962962959</v>
      </c>
      <c r="U1755">
        <f t="shared" si="195"/>
        <v>30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111</v>
      </c>
      <c r="P1756" s="5" t="str">
        <f t="shared" si="190"/>
        <v>$104.39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42067.876770833333</v>
      </c>
      <c r="T1756" s="10">
        <f t="shared" si="194"/>
        <v>42097.835104166668</v>
      </c>
      <c r="U1756">
        <f t="shared" si="195"/>
        <v>30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 s="5" t="str">
        <f t="shared" si="190"/>
        <v>$7.5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42252.788900462961</v>
      </c>
      <c r="T1757" s="10">
        <f t="shared" si="194"/>
        <v>42282.788900462961</v>
      </c>
      <c r="U1757">
        <f t="shared" si="195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103</v>
      </c>
      <c r="P1758" s="5" t="str">
        <f t="shared" si="190"/>
        <v>$47.13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42571.167465277773</v>
      </c>
      <c r="T1758" s="10">
        <f t="shared" si="194"/>
        <v>42611.167465277773</v>
      </c>
      <c r="U1758">
        <f t="shared" si="195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 s="5" t="str">
        <f t="shared" si="190"/>
        <v>$414.29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42733.827349537038</v>
      </c>
      <c r="T1759" s="10">
        <f t="shared" si="194"/>
        <v>42763.811805555553</v>
      </c>
      <c r="U1759">
        <f t="shared" si="195"/>
        <v>30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115</v>
      </c>
      <c r="P1760" s="5" t="str">
        <f t="shared" si="190"/>
        <v>$42.48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42505.955925925926</v>
      </c>
      <c r="T1760" s="10">
        <f t="shared" si="194"/>
        <v>42565.955925925926</v>
      </c>
      <c r="U1760">
        <f t="shared" si="195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107</v>
      </c>
      <c r="P1761" s="5" t="str">
        <f t="shared" si="190"/>
        <v>$108.78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42068.829039351855</v>
      </c>
      <c r="T1761" s="10">
        <f t="shared" si="194"/>
        <v>42088.787372685183</v>
      </c>
      <c r="U1761">
        <f t="shared" si="195"/>
        <v>20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</v>
      </c>
      <c r="P1762" s="5" t="str">
        <f t="shared" si="190"/>
        <v>$81.1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42405.67260416667</v>
      </c>
      <c r="T1762" s="10">
        <f t="shared" si="194"/>
        <v>42425.67260416667</v>
      </c>
      <c r="U1762">
        <f t="shared" si="195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 s="5" t="str">
        <f t="shared" si="190"/>
        <v>$51.67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42209.567824074074</v>
      </c>
      <c r="T1763" s="10">
        <f t="shared" si="194"/>
        <v>42259.567824074074</v>
      </c>
      <c r="U1763">
        <f t="shared" si="195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 s="5" t="str">
        <f t="shared" si="190"/>
        <v>$35.4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42410.982002314813</v>
      </c>
      <c r="T1764" s="10">
        <f t="shared" si="194"/>
        <v>42440.982002314813</v>
      </c>
      <c r="U1764">
        <f t="shared" si="195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102</v>
      </c>
      <c r="P1765" s="5" t="str">
        <f t="shared" si="190"/>
        <v>$103.64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42636.868518518517</v>
      </c>
      <c r="T1765" s="10">
        <f t="shared" si="194"/>
        <v>42666.868518518517</v>
      </c>
      <c r="U1765">
        <f t="shared" si="195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20</v>
      </c>
      <c r="P1766" s="5" t="str">
        <f t="shared" si="190"/>
        <v>$55.28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41825.485868055555</v>
      </c>
      <c r="T1766" s="10">
        <f t="shared" si="194"/>
        <v>41854.485868055555</v>
      </c>
      <c r="U1766">
        <f t="shared" si="195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</v>
      </c>
      <c r="P1767" s="5" t="str">
        <f t="shared" si="190"/>
        <v>$72.17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41834.980462962965</v>
      </c>
      <c r="T1767" s="10">
        <f t="shared" si="194"/>
        <v>41864.980462962965</v>
      </c>
      <c r="U1767">
        <f t="shared" si="195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s="5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41855.859814814816</v>
      </c>
      <c r="T1768" s="10">
        <f t="shared" si="194"/>
        <v>41876.859814814816</v>
      </c>
      <c r="U1768">
        <f t="shared" si="195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46</v>
      </c>
      <c r="P1769" s="5" t="str">
        <f t="shared" si="190"/>
        <v>$58.62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41824.658379629633</v>
      </c>
      <c r="T1769" s="10">
        <f t="shared" si="194"/>
        <v>41854.658379629633</v>
      </c>
      <c r="U1769">
        <f t="shared" si="195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4</v>
      </c>
      <c r="P1770" s="5" t="str">
        <f t="shared" si="190"/>
        <v>$12.47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41849.560694444444</v>
      </c>
      <c r="T1770" s="10">
        <f t="shared" si="194"/>
        <v>41909.560694444444</v>
      </c>
      <c r="U1770">
        <f t="shared" si="195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3</v>
      </c>
      <c r="P1771" s="5" t="str">
        <f t="shared" si="190"/>
        <v>$49.14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41987.818969907406</v>
      </c>
      <c r="T1771" s="10">
        <f t="shared" si="194"/>
        <v>42017.818969907406</v>
      </c>
      <c r="U1771">
        <f t="shared" si="195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57</v>
      </c>
      <c r="P1772" s="5" t="str">
        <f t="shared" si="190"/>
        <v>$150.5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41891.780023148152</v>
      </c>
      <c r="T1772" s="10">
        <f t="shared" si="194"/>
        <v>41926.780023148152</v>
      </c>
      <c r="U1772">
        <f t="shared" si="195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</v>
      </c>
      <c r="P1773" s="5" t="str">
        <f t="shared" si="190"/>
        <v>$35.8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41905.979629629626</v>
      </c>
      <c r="T1773" s="10">
        <f t="shared" si="194"/>
        <v>41935.979629629626</v>
      </c>
      <c r="U1773">
        <f t="shared" si="195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16</v>
      </c>
      <c r="P1774" s="5" t="str">
        <f t="shared" si="190"/>
        <v>$45.16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41766.718009259261</v>
      </c>
      <c r="T1774" s="10">
        <f t="shared" si="194"/>
        <v>41826.718009259261</v>
      </c>
      <c r="U1774">
        <f t="shared" si="195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</v>
      </c>
      <c r="P1775" s="5" t="str">
        <f t="shared" si="190"/>
        <v>$98.79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41978.760393518518</v>
      </c>
      <c r="T1775" s="10">
        <f t="shared" si="194"/>
        <v>42023.760393518518</v>
      </c>
      <c r="U1775">
        <f t="shared" si="195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46</v>
      </c>
      <c r="P1776" s="5" t="str">
        <f t="shared" si="190"/>
        <v>$88.31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41930.218657407408</v>
      </c>
      <c r="T1776" s="10">
        <f t="shared" si="194"/>
        <v>41972.624305555553</v>
      </c>
      <c r="U1776">
        <f t="shared" si="195"/>
        <v>42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</v>
      </c>
      <c r="P1777" s="5" t="str">
        <f t="shared" si="190"/>
        <v>$170.63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41891.976388888885</v>
      </c>
      <c r="T1777" s="10">
        <f t="shared" si="194"/>
        <v>41936.976388888885</v>
      </c>
      <c r="U1777">
        <f t="shared" si="195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7</v>
      </c>
      <c r="P1778" s="5" t="str">
        <f t="shared" si="190"/>
        <v>$83.75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41905.95684027778</v>
      </c>
      <c r="T1778" s="10">
        <f t="shared" si="194"/>
        <v>41941.95684027778</v>
      </c>
      <c r="U1778">
        <f t="shared" si="195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14</v>
      </c>
      <c r="P1779" s="5" t="str">
        <f t="shared" si="190"/>
        <v>$65.1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42025.357094907406</v>
      </c>
      <c r="T1779" s="10">
        <f t="shared" si="194"/>
        <v>42055.357094907406</v>
      </c>
      <c r="U1779">
        <f t="shared" si="195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2</v>
      </c>
      <c r="P1780" s="5" t="str">
        <f t="shared" si="190"/>
        <v>$66.33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42045.86336805555</v>
      </c>
      <c r="T1780" s="10">
        <f t="shared" si="194"/>
        <v>42090.821701388893</v>
      </c>
      <c r="U1780">
        <f t="shared" si="195"/>
        <v>45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</v>
      </c>
      <c r="P1781" s="5" t="str">
        <f t="shared" si="190"/>
        <v>$104.89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42585.691898148143</v>
      </c>
      <c r="T1781" s="10">
        <f t="shared" si="194"/>
        <v>42615.691898148143</v>
      </c>
      <c r="U1781">
        <f t="shared" si="195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40</v>
      </c>
      <c r="P1782" s="5" t="str">
        <f t="shared" si="190"/>
        <v>$78.44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42493.600810185184</v>
      </c>
      <c r="T1782" s="10">
        <f t="shared" si="194"/>
        <v>42553.600810185184</v>
      </c>
      <c r="U1782">
        <f t="shared" si="195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26</v>
      </c>
      <c r="P1783" s="5" t="str">
        <f t="shared" si="190"/>
        <v>$59.04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42597.617418981477</v>
      </c>
      <c r="T1783" s="10">
        <f t="shared" si="194"/>
        <v>42628.617418981477</v>
      </c>
      <c r="U1783">
        <f t="shared" si="195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</v>
      </c>
      <c r="P1784" s="5" t="str">
        <f t="shared" si="190"/>
        <v>$71.34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42388.575104166666</v>
      </c>
      <c r="T1784" s="10">
        <f t="shared" si="194"/>
        <v>42421.575104166666</v>
      </c>
      <c r="U1784">
        <f t="shared" si="195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24</v>
      </c>
      <c r="P1785" s="5" t="str">
        <f t="shared" si="190"/>
        <v>$51.23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42115.949976851851</v>
      </c>
      <c r="T1785" s="10">
        <f t="shared" si="194"/>
        <v>42145.949976851851</v>
      </c>
      <c r="U1785">
        <f t="shared" si="195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40</v>
      </c>
      <c r="P1786" s="5" t="str">
        <f t="shared" si="190"/>
        <v>$60.24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42003.655555555553</v>
      </c>
      <c r="T1786" s="10">
        <f t="shared" si="194"/>
        <v>42035.142361111109</v>
      </c>
      <c r="U1786">
        <f t="shared" si="195"/>
        <v>31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</v>
      </c>
      <c r="P1787" s="5" t="str">
        <f t="shared" si="190"/>
        <v>$44.94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41897.134895833333</v>
      </c>
      <c r="T1787" s="10">
        <f t="shared" si="194"/>
        <v>41928</v>
      </c>
      <c r="U1787">
        <f t="shared" si="195"/>
        <v>31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48</v>
      </c>
      <c r="P1788" s="5" t="str">
        <f t="shared" si="190"/>
        <v>$31.21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41958.550659722227</v>
      </c>
      <c r="T1788" s="10">
        <f t="shared" si="194"/>
        <v>41988.550659722227</v>
      </c>
      <c r="U1788">
        <f t="shared" si="195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</v>
      </c>
      <c r="P1789" s="5" t="str">
        <f t="shared" si="190"/>
        <v>$63.88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42068.65552083333</v>
      </c>
      <c r="T1789" s="10">
        <f t="shared" si="194"/>
        <v>42098.613854166666</v>
      </c>
      <c r="U1789">
        <f t="shared" si="195"/>
        <v>30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</v>
      </c>
      <c r="P1790" s="5" t="str">
        <f t="shared" si="190"/>
        <v>$19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41913.94840277778</v>
      </c>
      <c r="T1790" s="10">
        <f t="shared" si="194"/>
        <v>41943.94840277778</v>
      </c>
      <c r="U1790">
        <f t="shared" si="195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1</v>
      </c>
      <c r="P1791" s="5" t="str">
        <f t="shared" si="190"/>
        <v>$10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41956.250034722223</v>
      </c>
      <c r="T1791" s="10">
        <f t="shared" si="194"/>
        <v>42016.250034722223</v>
      </c>
      <c r="U1791">
        <f t="shared" si="195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5</v>
      </c>
      <c r="P1792" s="5" t="str">
        <f t="shared" si="190"/>
        <v>$109.07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42010.674513888887</v>
      </c>
      <c r="T1792" s="10">
        <f t="shared" si="194"/>
        <v>42040.674513888887</v>
      </c>
      <c r="U1792">
        <f t="shared" si="195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4</v>
      </c>
      <c r="P1793" s="5" t="str">
        <f t="shared" si="190"/>
        <v>$26.75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41973.740335648152</v>
      </c>
      <c r="T1793" s="10">
        <f t="shared" si="194"/>
        <v>42033.740335648152</v>
      </c>
      <c r="U1793">
        <f t="shared" si="195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</v>
      </c>
      <c r="P1794" s="5" t="str">
        <f t="shared" si="190"/>
        <v>$109.94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42189.031041666662</v>
      </c>
      <c r="T1794" s="10">
        <f t="shared" si="194"/>
        <v>42226.290972222225</v>
      </c>
      <c r="U1794">
        <f t="shared" si="195"/>
        <v>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ROUND(E1795/D1795*100,0)</f>
        <v>1</v>
      </c>
      <c r="P1795" s="5" t="str">
        <f t="shared" ref="P1795:P1858" si="197">"$"&amp;ROUND(E1795/L1795,2)</f>
        <v>$20</v>
      </c>
      <c r="Q1795" t="str">
        <f t="shared" ref="Q1795:Q1858" si="198">LEFT(N1795,SEARCH("/",N1795)-1)</f>
        <v>photography</v>
      </c>
      <c r="R1795" t="str">
        <f t="shared" ref="R1795:R1858" si="199">RIGHT(N1795,LEN(N1795)-SEARCH("/",N1795))</f>
        <v>photobooks</v>
      </c>
      <c r="S1795" s="10">
        <f t="shared" ref="S1795:S1858" si="200">(J1795/86400)+DATE(1970, 1, 1)</f>
        <v>41940.891666666663</v>
      </c>
      <c r="T1795" s="10">
        <f t="shared" ref="T1795:T1858" si="201">(I1795/86400)+DATE(1970, 1, 1)</f>
        <v>41970.933333333334</v>
      </c>
      <c r="U1795">
        <f t="shared" ref="U1795:U1858" si="202">ROUND(T1795-S1795,0)</f>
        <v>30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</v>
      </c>
      <c r="P1796" s="5" t="str">
        <f t="shared" si="197"/>
        <v>$55.39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42011.551180555558</v>
      </c>
      <c r="T1796" s="10">
        <f t="shared" si="201"/>
        <v>42046.551180555558</v>
      </c>
      <c r="U1796">
        <f t="shared" si="202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39</v>
      </c>
      <c r="P1797" s="5" t="str">
        <f t="shared" si="197"/>
        <v>$133.9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42628.288668981477</v>
      </c>
      <c r="T1797" s="10">
        <f t="shared" si="201"/>
        <v>42657.666666666672</v>
      </c>
      <c r="U1797">
        <f t="shared" si="202"/>
        <v>29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</v>
      </c>
      <c r="P1798" s="5" t="str">
        <f t="shared" si="197"/>
        <v>$48.72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42515.439421296294</v>
      </c>
      <c r="T1798" s="10">
        <f t="shared" si="201"/>
        <v>42575.439421296294</v>
      </c>
      <c r="U1798">
        <f t="shared" si="202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68</v>
      </c>
      <c r="P1799" s="5" t="str">
        <f t="shared" si="197"/>
        <v>$48.25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42689.56931712963</v>
      </c>
      <c r="T1799" s="10">
        <f t="shared" si="201"/>
        <v>42719.56931712963</v>
      </c>
      <c r="U1799">
        <f t="shared" si="202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14</v>
      </c>
      <c r="P1800" s="5" t="str">
        <f t="shared" si="197"/>
        <v>$58.97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42344.32677083333</v>
      </c>
      <c r="T1800" s="10">
        <f t="shared" si="201"/>
        <v>42404.32677083333</v>
      </c>
      <c r="U1800">
        <f t="shared" si="202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2</v>
      </c>
      <c r="P1801" s="5" t="str">
        <f t="shared" si="197"/>
        <v>$11.64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41934.842685185184</v>
      </c>
      <c r="T1801" s="10">
        <f t="shared" si="201"/>
        <v>41954.884351851855</v>
      </c>
      <c r="U1801">
        <f t="shared" si="202"/>
        <v>20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</v>
      </c>
      <c r="P1802" s="5" t="str">
        <f t="shared" si="197"/>
        <v>$83.72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42623.606134259258</v>
      </c>
      <c r="T1802" s="10">
        <f t="shared" si="201"/>
        <v>42653.606134259258</v>
      </c>
      <c r="U1802">
        <f t="shared" si="202"/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14</v>
      </c>
      <c r="P1803" s="5" t="str">
        <f t="shared" si="197"/>
        <v>$63.65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42321.660509259258</v>
      </c>
      <c r="T1803" s="10">
        <f t="shared" si="201"/>
        <v>42353.506944444445</v>
      </c>
      <c r="U1803">
        <f t="shared" si="202"/>
        <v>32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</v>
      </c>
      <c r="P1804" s="5" t="str">
        <f t="shared" si="197"/>
        <v>$94.28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42159.47256944445</v>
      </c>
      <c r="T1804" s="10">
        <f t="shared" si="201"/>
        <v>42182.915972222225</v>
      </c>
      <c r="U1804">
        <f t="shared" si="202"/>
        <v>23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31</v>
      </c>
      <c r="P1805" s="5" t="str">
        <f t="shared" si="197"/>
        <v>$71.87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42018.071550925924</v>
      </c>
      <c r="T1805" s="10">
        <f t="shared" si="201"/>
        <v>42049.071550925924</v>
      </c>
      <c r="U1805">
        <f t="shared" si="202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</v>
      </c>
      <c r="P1806" s="5" t="str">
        <f t="shared" si="197"/>
        <v>$104.85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42282.678287037037</v>
      </c>
      <c r="T1806" s="10">
        <f t="shared" si="201"/>
        <v>42322.719953703709</v>
      </c>
      <c r="U1806">
        <f t="shared" si="202"/>
        <v>40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</v>
      </c>
      <c r="P1807" s="5" t="str">
        <f t="shared" si="197"/>
        <v>$67.14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42247.803912037038</v>
      </c>
      <c r="T1807" s="10">
        <f t="shared" si="201"/>
        <v>42279.75</v>
      </c>
      <c r="U1807">
        <f t="shared" si="202"/>
        <v>32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3</v>
      </c>
      <c r="P1808" s="5" t="str">
        <f t="shared" si="197"/>
        <v>$73.88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41877.638298611113</v>
      </c>
      <c r="T1808" s="10">
        <f t="shared" si="201"/>
        <v>41912.638298611113</v>
      </c>
      <c r="U1808">
        <f t="shared" si="202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</v>
      </c>
      <c r="P1809" s="5" t="str">
        <f t="shared" si="197"/>
        <v>$69.13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41880.068437499998</v>
      </c>
      <c r="T1809" s="10">
        <f t="shared" si="201"/>
        <v>41910.068437499998</v>
      </c>
      <c r="U1809">
        <f t="shared" si="202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</v>
      </c>
      <c r="P1810" s="5" t="str">
        <f t="shared" si="197"/>
        <v>$120.77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42742.680902777778</v>
      </c>
      <c r="T1810" s="10">
        <f t="shared" si="201"/>
        <v>42777.680902777778</v>
      </c>
      <c r="U1810">
        <f t="shared" si="202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11</v>
      </c>
      <c r="P1811" s="5" t="str">
        <f t="shared" si="197"/>
        <v>$42.22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42029.907858796301</v>
      </c>
      <c r="T1811" s="10">
        <f t="shared" si="201"/>
        <v>42064.907858796301</v>
      </c>
      <c r="U1811">
        <f t="shared" si="202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</v>
      </c>
      <c r="P1812" s="5" t="str">
        <f t="shared" si="197"/>
        <v>$7.5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41860.91002314815</v>
      </c>
      <c r="T1812" s="10">
        <f t="shared" si="201"/>
        <v>41872.91002314815</v>
      </c>
      <c r="U1812">
        <f t="shared" si="202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0</v>
      </c>
      <c r="P1813" s="5" t="str">
        <f t="shared" si="197"/>
        <v>$1.54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41876.433680555558</v>
      </c>
      <c r="T1813" s="10">
        <f t="shared" si="201"/>
        <v>41936.166666666664</v>
      </c>
      <c r="U1813">
        <f t="shared" si="202"/>
        <v>60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</v>
      </c>
      <c r="P1814" s="5" t="str">
        <f t="shared" si="197"/>
        <v>$37.61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42524.318703703699</v>
      </c>
      <c r="T1814" s="10">
        <f t="shared" si="201"/>
        <v>42554.318703703699</v>
      </c>
      <c r="U1814">
        <f t="shared" si="202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s="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41829.889027777775</v>
      </c>
      <c r="T1815" s="10">
        <f t="shared" si="201"/>
        <v>41859.889027777775</v>
      </c>
      <c r="U1815">
        <f t="shared" si="202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</v>
      </c>
      <c r="P1816" s="5" t="str">
        <f t="shared" si="197"/>
        <v>$42.16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42033.314074074078</v>
      </c>
      <c r="T1816" s="10">
        <f t="shared" si="201"/>
        <v>42063.314074074078</v>
      </c>
      <c r="U1816">
        <f t="shared" si="202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s="5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42172.906678240739</v>
      </c>
      <c r="T1817" s="10">
        <f t="shared" si="201"/>
        <v>42186.906678240739</v>
      </c>
      <c r="U1817">
        <f t="shared" si="202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</v>
      </c>
      <c r="P1818" s="5" t="str">
        <f t="shared" si="197"/>
        <v>$84.83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42548.876192129625</v>
      </c>
      <c r="T1818" s="10">
        <f t="shared" si="201"/>
        <v>42576.791666666672</v>
      </c>
      <c r="U1818">
        <f t="shared" si="202"/>
        <v>28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</v>
      </c>
      <c r="P1819" s="5" t="str">
        <f t="shared" si="197"/>
        <v>$94.19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42705.662118055552</v>
      </c>
      <c r="T1819" s="10">
        <f t="shared" si="201"/>
        <v>42765.290972222225</v>
      </c>
      <c r="U1819">
        <f t="shared" si="202"/>
        <v>60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s="5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42067.234375</v>
      </c>
      <c r="T1820" s="10">
        <f t="shared" si="201"/>
        <v>42097.192708333328</v>
      </c>
      <c r="U1820">
        <f t="shared" si="202"/>
        <v>30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</v>
      </c>
      <c r="P1821" s="5" t="str">
        <f t="shared" si="197"/>
        <v>$6.25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41820.752268518518</v>
      </c>
      <c r="T1821" s="10">
        <f t="shared" si="201"/>
        <v>41850.752268518518</v>
      </c>
      <c r="U1821">
        <f t="shared" si="202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7</v>
      </c>
      <c r="P1822" s="5" t="str">
        <f t="shared" si="197"/>
        <v>$213.38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42065.084374999999</v>
      </c>
      <c r="T1822" s="10">
        <f t="shared" si="201"/>
        <v>42095.042708333334</v>
      </c>
      <c r="U1822">
        <f t="shared" si="202"/>
        <v>30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135</v>
      </c>
      <c r="P1823" s="5" t="str">
        <f t="shared" si="197"/>
        <v>$59.16</v>
      </c>
      <c r="Q1823" t="str">
        <f t="shared" si="198"/>
        <v>music</v>
      </c>
      <c r="R1823" t="str">
        <f t="shared" si="199"/>
        <v>rock</v>
      </c>
      <c r="S1823" s="10">
        <f t="shared" si="200"/>
        <v>40926.319062499999</v>
      </c>
      <c r="T1823" s="10">
        <f t="shared" si="201"/>
        <v>40971.319062499999</v>
      </c>
      <c r="U1823">
        <f t="shared" si="202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 s="5" t="str">
        <f t="shared" si="197"/>
        <v>$27.27</v>
      </c>
      <c r="Q1824" t="str">
        <f t="shared" si="198"/>
        <v>music</v>
      </c>
      <c r="R1824" t="str">
        <f t="shared" si="199"/>
        <v>rock</v>
      </c>
      <c r="S1824" s="10">
        <f t="shared" si="200"/>
        <v>41634.797013888892</v>
      </c>
      <c r="T1824" s="10">
        <f t="shared" si="201"/>
        <v>41670.792361111111</v>
      </c>
      <c r="U1824">
        <f t="shared" si="202"/>
        <v>36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116</v>
      </c>
      <c r="P1825" s="5" t="str">
        <f t="shared" si="197"/>
        <v>$24.58</v>
      </c>
      <c r="Q1825" t="str">
        <f t="shared" si="198"/>
        <v>music</v>
      </c>
      <c r="R1825" t="str">
        <f t="shared" si="199"/>
        <v>rock</v>
      </c>
      <c r="S1825" s="10">
        <f t="shared" si="200"/>
        <v>41176.684907407405</v>
      </c>
      <c r="T1825" s="10">
        <f t="shared" si="201"/>
        <v>41206.684907407405</v>
      </c>
      <c r="U1825">
        <f t="shared" si="202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</v>
      </c>
      <c r="P1826" s="5" t="str">
        <f t="shared" si="197"/>
        <v>$75.05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41626.916284722218</v>
      </c>
      <c r="T1826" s="10">
        <f t="shared" si="201"/>
        <v>41647.088888888888</v>
      </c>
      <c r="U1826">
        <f t="shared" si="202"/>
        <v>20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</v>
      </c>
      <c r="P1827" s="5" t="str">
        <f t="shared" si="197"/>
        <v>$42.02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41443.83452546296</v>
      </c>
      <c r="T1827" s="10">
        <f t="shared" si="201"/>
        <v>41466.83452546296</v>
      </c>
      <c r="U1827">
        <f t="shared" si="202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 s="5" t="str">
        <f t="shared" si="197"/>
        <v>$53.16</v>
      </c>
      <c r="Q1828" t="str">
        <f t="shared" si="198"/>
        <v>music</v>
      </c>
      <c r="R1828" t="str">
        <f t="shared" si="199"/>
        <v>rock</v>
      </c>
      <c r="S1828" s="10">
        <f t="shared" si="200"/>
        <v>41657.923807870371</v>
      </c>
      <c r="T1828" s="10">
        <f t="shared" si="201"/>
        <v>41687.923807870371</v>
      </c>
      <c r="U1828">
        <f t="shared" si="202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101</v>
      </c>
      <c r="P1829" s="5" t="str">
        <f t="shared" si="197"/>
        <v>$83.89</v>
      </c>
      <c r="Q1829" t="str">
        <f t="shared" si="198"/>
        <v>music</v>
      </c>
      <c r="R1829" t="str">
        <f t="shared" si="199"/>
        <v>rock</v>
      </c>
      <c r="S1829" s="10">
        <f t="shared" si="200"/>
        <v>40555.325937499998</v>
      </c>
      <c r="T1829" s="10">
        <f t="shared" si="201"/>
        <v>40605.325937499998</v>
      </c>
      <c r="U1829">
        <f t="shared" si="202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</v>
      </c>
      <c r="P1830" s="5" t="str">
        <f t="shared" si="197"/>
        <v>$417.33</v>
      </c>
      <c r="Q1830" t="str">
        <f t="shared" si="198"/>
        <v>music</v>
      </c>
      <c r="R1830" t="str">
        <f t="shared" si="199"/>
        <v>rock</v>
      </c>
      <c r="S1830" s="10">
        <f t="shared" si="200"/>
        <v>41736.899652777778</v>
      </c>
      <c r="T1830" s="10">
        <f t="shared" si="201"/>
        <v>41768.916666666664</v>
      </c>
      <c r="U1830">
        <f t="shared" si="202"/>
        <v>32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167</v>
      </c>
      <c r="P1831" s="5" t="str">
        <f t="shared" si="197"/>
        <v>$75.77</v>
      </c>
      <c r="Q1831" t="str">
        <f t="shared" si="198"/>
        <v>music</v>
      </c>
      <c r="R1831" t="str">
        <f t="shared" si="199"/>
        <v>rock</v>
      </c>
      <c r="S1831" s="10">
        <f t="shared" si="200"/>
        <v>40516.087627314817</v>
      </c>
      <c r="T1831" s="10">
        <f t="shared" si="201"/>
        <v>40564.916666666664</v>
      </c>
      <c r="U1831">
        <f t="shared" si="202"/>
        <v>49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102</v>
      </c>
      <c r="P1832" s="5" t="str">
        <f t="shared" si="197"/>
        <v>$67.39</v>
      </c>
      <c r="Q1832" t="str">
        <f t="shared" si="198"/>
        <v>music</v>
      </c>
      <c r="R1832" t="str">
        <f t="shared" si="199"/>
        <v>rock</v>
      </c>
      <c r="S1832" s="10">
        <f t="shared" si="200"/>
        <v>41664.684108796297</v>
      </c>
      <c r="T1832" s="10">
        <f t="shared" si="201"/>
        <v>41694.684108796297</v>
      </c>
      <c r="U1832">
        <f t="shared" si="202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 s="5" t="str">
        <f t="shared" si="197"/>
        <v>$73.57</v>
      </c>
      <c r="Q1833" t="str">
        <f t="shared" si="198"/>
        <v>music</v>
      </c>
      <c r="R1833" t="str">
        <f t="shared" si="199"/>
        <v>rock</v>
      </c>
      <c r="S1833" s="10">
        <f t="shared" si="200"/>
        <v>41026.996099537035</v>
      </c>
      <c r="T1833" s="10">
        <f t="shared" si="201"/>
        <v>41041.996099537035</v>
      </c>
      <c r="U1833">
        <f t="shared" si="202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143</v>
      </c>
      <c r="P1834" s="5" t="str">
        <f t="shared" si="197"/>
        <v>$25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40576.539664351854</v>
      </c>
      <c r="T1834" s="10">
        <f t="shared" si="201"/>
        <v>40606.539664351854</v>
      </c>
      <c r="U1834">
        <f t="shared" si="202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263</v>
      </c>
      <c r="P1835" s="5" t="str">
        <f t="shared" si="197"/>
        <v>$42</v>
      </c>
      <c r="Q1835" t="str">
        <f t="shared" si="198"/>
        <v>music</v>
      </c>
      <c r="R1835" t="str">
        <f t="shared" si="199"/>
        <v>rock</v>
      </c>
      <c r="S1835" s="10">
        <f t="shared" si="200"/>
        <v>41303.044016203705</v>
      </c>
      <c r="T1835" s="10">
        <f t="shared" si="201"/>
        <v>41335.332638888889</v>
      </c>
      <c r="U1835">
        <f t="shared" si="202"/>
        <v>32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</v>
      </c>
      <c r="P1836" s="5" t="str">
        <f t="shared" si="197"/>
        <v>$131.17</v>
      </c>
      <c r="Q1836" t="str">
        <f t="shared" si="198"/>
        <v>music</v>
      </c>
      <c r="R1836" t="str">
        <f t="shared" si="199"/>
        <v>rock</v>
      </c>
      <c r="S1836" s="10">
        <f t="shared" si="200"/>
        <v>41988.964062500003</v>
      </c>
      <c r="T1836" s="10">
        <f t="shared" si="201"/>
        <v>42028.964062500003</v>
      </c>
      <c r="U1836">
        <f t="shared" si="202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 s="5" t="str">
        <f t="shared" si="197"/>
        <v>$47.27</v>
      </c>
      <c r="Q1837" t="str">
        <f t="shared" si="198"/>
        <v>music</v>
      </c>
      <c r="R1837" t="str">
        <f t="shared" si="199"/>
        <v>rock</v>
      </c>
      <c r="S1837" s="10">
        <f t="shared" si="200"/>
        <v>42430.702210648145</v>
      </c>
      <c r="T1837" s="10">
        <f t="shared" si="201"/>
        <v>42460.660543981481</v>
      </c>
      <c r="U1837">
        <f t="shared" si="202"/>
        <v>30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</v>
      </c>
      <c r="P1838" s="5" t="str">
        <f t="shared" si="197"/>
        <v>$182.13</v>
      </c>
      <c r="Q1838" t="str">
        <f t="shared" si="198"/>
        <v>music</v>
      </c>
      <c r="R1838" t="str">
        <f t="shared" si="199"/>
        <v>rock</v>
      </c>
      <c r="S1838" s="10">
        <f t="shared" si="200"/>
        <v>41305.809363425928</v>
      </c>
      <c r="T1838" s="10">
        <f t="shared" si="201"/>
        <v>41322.809363425928</v>
      </c>
      <c r="U1838">
        <f t="shared" si="202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307</v>
      </c>
      <c r="P1839" s="5" t="str">
        <f t="shared" si="197"/>
        <v>$61.37</v>
      </c>
      <c r="Q1839" t="str">
        <f t="shared" si="198"/>
        <v>music</v>
      </c>
      <c r="R1839" t="str">
        <f t="shared" si="199"/>
        <v>rock</v>
      </c>
      <c r="S1839" s="10">
        <f t="shared" si="200"/>
        <v>40926.047858796301</v>
      </c>
      <c r="T1839" s="10">
        <f t="shared" si="201"/>
        <v>40986.006192129629</v>
      </c>
      <c r="U1839">
        <f t="shared" si="202"/>
        <v>60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</v>
      </c>
      <c r="P1840" s="5" t="str">
        <f t="shared" si="197"/>
        <v>$35.77</v>
      </c>
      <c r="Q1840" t="str">
        <f t="shared" si="198"/>
        <v>music</v>
      </c>
      <c r="R1840" t="str">
        <f t="shared" si="199"/>
        <v>rock</v>
      </c>
      <c r="S1840" s="10">
        <f t="shared" si="200"/>
        <v>40788.786539351851</v>
      </c>
      <c r="T1840" s="10">
        <f t="shared" si="201"/>
        <v>40817.125</v>
      </c>
      <c r="U1840">
        <f t="shared" si="202"/>
        <v>28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</v>
      </c>
      <c r="P1841" s="5" t="str">
        <f t="shared" si="197"/>
        <v>$45.62</v>
      </c>
      <c r="Q1841" t="str">
        <f t="shared" si="198"/>
        <v>music</v>
      </c>
      <c r="R1841" t="str">
        <f t="shared" si="199"/>
        <v>rock</v>
      </c>
      <c r="S1841" s="10">
        <f t="shared" si="200"/>
        <v>42614.722013888888</v>
      </c>
      <c r="T1841" s="10">
        <f t="shared" si="201"/>
        <v>42644.722013888888</v>
      </c>
      <c r="U1841">
        <f t="shared" si="202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109</v>
      </c>
      <c r="P1842" s="5" t="str">
        <f t="shared" si="197"/>
        <v>$75.38</v>
      </c>
      <c r="Q1842" t="str">
        <f t="shared" si="198"/>
        <v>music</v>
      </c>
      <c r="R1842" t="str">
        <f t="shared" si="199"/>
        <v>rock</v>
      </c>
      <c r="S1842" s="10">
        <f t="shared" si="200"/>
        <v>41382.096180555556</v>
      </c>
      <c r="T1842" s="10">
        <f t="shared" si="201"/>
        <v>41401.207638888889</v>
      </c>
      <c r="U1842">
        <f t="shared" si="202"/>
        <v>19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102</v>
      </c>
      <c r="P1843" s="5" t="str">
        <f t="shared" si="197"/>
        <v>$50.88</v>
      </c>
      <c r="Q1843" t="str">
        <f t="shared" si="198"/>
        <v>music</v>
      </c>
      <c r="R1843" t="str">
        <f t="shared" si="199"/>
        <v>rock</v>
      </c>
      <c r="S1843" s="10">
        <f t="shared" si="200"/>
        <v>41745.84542824074</v>
      </c>
      <c r="T1843" s="10">
        <f t="shared" si="201"/>
        <v>41779.207638888889</v>
      </c>
      <c r="U1843">
        <f t="shared" si="202"/>
        <v>33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</v>
      </c>
      <c r="P1844" s="5" t="str">
        <f t="shared" si="197"/>
        <v>$119.29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42031.631724537037</v>
      </c>
      <c r="T1844" s="10">
        <f t="shared" si="201"/>
        <v>42065.249305555553</v>
      </c>
      <c r="U1844">
        <f t="shared" si="202"/>
        <v>34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</v>
      </c>
      <c r="P1845" s="5" t="str">
        <f t="shared" si="197"/>
        <v>$92.54</v>
      </c>
      <c r="Q1845" t="str">
        <f t="shared" si="198"/>
        <v>music</v>
      </c>
      <c r="R1845" t="str">
        <f t="shared" si="199"/>
        <v>rock</v>
      </c>
      <c r="S1845" s="10">
        <f t="shared" si="200"/>
        <v>40564.994837962964</v>
      </c>
      <c r="T1845" s="10">
        <f t="shared" si="201"/>
        <v>40594.994837962964</v>
      </c>
      <c r="U1845">
        <f t="shared" si="202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</v>
      </c>
      <c r="P1846" s="5" t="str">
        <f t="shared" si="197"/>
        <v>$76.05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40666.973541666666</v>
      </c>
      <c r="T1846" s="10">
        <f t="shared" si="201"/>
        <v>40705.125</v>
      </c>
      <c r="U1846">
        <f t="shared" si="202"/>
        <v>38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 s="5" t="str">
        <f t="shared" si="197"/>
        <v>$52.63</v>
      </c>
      <c r="Q1847" t="str">
        <f t="shared" si="198"/>
        <v>music</v>
      </c>
      <c r="R1847" t="str">
        <f t="shared" si="199"/>
        <v>rock</v>
      </c>
      <c r="S1847" s="10">
        <f t="shared" si="200"/>
        <v>42523.333310185189</v>
      </c>
      <c r="T1847" s="10">
        <f t="shared" si="201"/>
        <v>42538.204861111109</v>
      </c>
      <c r="U1847">
        <f t="shared" si="202"/>
        <v>15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138</v>
      </c>
      <c r="P1848" s="5" t="str">
        <f t="shared" si="197"/>
        <v>$98.99</v>
      </c>
      <c r="Q1848" t="str">
        <f t="shared" si="198"/>
        <v>music</v>
      </c>
      <c r="R1848" t="str">
        <f t="shared" si="199"/>
        <v>rock</v>
      </c>
      <c r="S1848" s="10">
        <f t="shared" si="200"/>
        <v>41228.650196759263</v>
      </c>
      <c r="T1848" s="10">
        <f t="shared" si="201"/>
        <v>41258.650196759263</v>
      </c>
      <c r="U1848">
        <f t="shared" si="202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121</v>
      </c>
      <c r="P1849" s="5" t="str">
        <f t="shared" si="197"/>
        <v>$79.53</v>
      </c>
      <c r="Q1849" t="str">
        <f t="shared" si="198"/>
        <v>music</v>
      </c>
      <c r="R1849" t="str">
        <f t="shared" si="199"/>
        <v>rock</v>
      </c>
      <c r="S1849" s="10">
        <f t="shared" si="200"/>
        <v>42094.236481481479</v>
      </c>
      <c r="T1849" s="10">
        <f t="shared" si="201"/>
        <v>42115.236481481479</v>
      </c>
      <c r="U1849">
        <f t="shared" si="202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</v>
      </c>
      <c r="P1850" s="5" t="str">
        <f t="shared" si="197"/>
        <v>$134.21</v>
      </c>
      <c r="Q1850" t="str">
        <f t="shared" si="198"/>
        <v>music</v>
      </c>
      <c r="R1850" t="str">
        <f t="shared" si="199"/>
        <v>rock</v>
      </c>
      <c r="S1850" s="10">
        <f t="shared" si="200"/>
        <v>40691.788055555553</v>
      </c>
      <c r="T1850" s="10">
        <f t="shared" si="201"/>
        <v>40755.290972222225</v>
      </c>
      <c r="U1850">
        <f t="shared" si="202"/>
        <v>64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</v>
      </c>
      <c r="P1851" s="5" t="str">
        <f t="shared" si="197"/>
        <v>$37.63</v>
      </c>
      <c r="Q1851" t="str">
        <f t="shared" si="198"/>
        <v>music</v>
      </c>
      <c r="R1851" t="str">
        <f t="shared" si="199"/>
        <v>rock</v>
      </c>
      <c r="S1851" s="10">
        <f t="shared" si="200"/>
        <v>41169.845590277779</v>
      </c>
      <c r="T1851" s="10">
        <f t="shared" si="201"/>
        <v>41199.845590277779</v>
      </c>
      <c r="U1851">
        <f t="shared" si="202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102</v>
      </c>
      <c r="P1852" s="5" t="str">
        <f t="shared" si="197"/>
        <v>$51.04</v>
      </c>
      <c r="Q1852" t="str">
        <f t="shared" si="198"/>
        <v>music</v>
      </c>
      <c r="R1852" t="str">
        <f t="shared" si="199"/>
        <v>rock</v>
      </c>
      <c r="S1852" s="10">
        <f t="shared" si="200"/>
        <v>41800.959490740745</v>
      </c>
      <c r="T1852" s="10">
        <f t="shared" si="201"/>
        <v>41830.959490740745</v>
      </c>
      <c r="U1852">
        <f t="shared" si="202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</v>
      </c>
      <c r="P1853" s="5" t="str">
        <f t="shared" si="197"/>
        <v>$50.04</v>
      </c>
      <c r="Q1853" t="str">
        <f t="shared" si="198"/>
        <v>music</v>
      </c>
      <c r="R1853" t="str">
        <f t="shared" si="199"/>
        <v>rock</v>
      </c>
      <c r="S1853" s="10">
        <f t="shared" si="200"/>
        <v>41827.906689814816</v>
      </c>
      <c r="T1853" s="10">
        <f t="shared" si="201"/>
        <v>41848.041666666664</v>
      </c>
      <c r="U1853">
        <f t="shared" si="202"/>
        <v>20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117</v>
      </c>
      <c r="P1854" s="5" t="str">
        <f t="shared" si="197"/>
        <v>$133.93</v>
      </c>
      <c r="Q1854" t="str">
        <f t="shared" si="198"/>
        <v>music</v>
      </c>
      <c r="R1854" t="str">
        <f t="shared" si="199"/>
        <v>rock</v>
      </c>
      <c r="S1854" s="10">
        <f t="shared" si="200"/>
        <v>42081.77143518519</v>
      </c>
      <c r="T1854" s="10">
        <f t="shared" si="201"/>
        <v>42119</v>
      </c>
      <c r="U1854">
        <f t="shared" si="202"/>
        <v>37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102</v>
      </c>
      <c r="P1855" s="5" t="str">
        <f t="shared" si="197"/>
        <v>$58.21</v>
      </c>
      <c r="Q1855" t="str">
        <f t="shared" si="198"/>
        <v>music</v>
      </c>
      <c r="R1855" t="str">
        <f t="shared" si="199"/>
        <v>rock</v>
      </c>
      <c r="S1855" s="10">
        <f t="shared" si="200"/>
        <v>41177.060381944444</v>
      </c>
      <c r="T1855" s="10">
        <f t="shared" si="201"/>
        <v>41227.102048611108</v>
      </c>
      <c r="U1855">
        <f t="shared" si="202"/>
        <v>50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</v>
      </c>
      <c r="P1856" s="5" t="str">
        <f t="shared" si="197"/>
        <v>$88.04</v>
      </c>
      <c r="Q1856" t="str">
        <f t="shared" si="198"/>
        <v>music</v>
      </c>
      <c r="R1856" t="str">
        <f t="shared" si="199"/>
        <v>rock</v>
      </c>
      <c r="S1856" s="10">
        <f t="shared" si="200"/>
        <v>41388.021261574075</v>
      </c>
      <c r="T1856" s="10">
        <f t="shared" si="201"/>
        <v>41418.021261574075</v>
      </c>
      <c r="U1856">
        <f t="shared" si="202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</v>
      </c>
      <c r="P1857" s="5" t="str">
        <f t="shared" si="197"/>
        <v>$70.58</v>
      </c>
      <c r="Q1857" t="str">
        <f t="shared" si="198"/>
        <v>music</v>
      </c>
      <c r="R1857" t="str">
        <f t="shared" si="199"/>
        <v>rock</v>
      </c>
      <c r="S1857" s="10">
        <f t="shared" si="200"/>
        <v>41600.538657407407</v>
      </c>
      <c r="T1857" s="10">
        <f t="shared" si="201"/>
        <v>41645.538657407407</v>
      </c>
      <c r="U1857">
        <f t="shared" si="202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</v>
      </c>
      <c r="P1858" s="5" t="str">
        <f t="shared" si="197"/>
        <v>$53.29</v>
      </c>
      <c r="Q1858" t="str">
        <f t="shared" si="198"/>
        <v>music</v>
      </c>
      <c r="R1858" t="str">
        <f t="shared" si="199"/>
        <v>rock</v>
      </c>
      <c r="S1858" s="10">
        <f t="shared" si="200"/>
        <v>41817.854999999996</v>
      </c>
      <c r="T1858" s="10">
        <f t="shared" si="201"/>
        <v>41838.854999999996</v>
      </c>
      <c r="U1858">
        <f t="shared" si="202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ROUND(E1859/D1859*100,0)</f>
        <v>100</v>
      </c>
      <c r="P1859" s="5" t="str">
        <f t="shared" ref="P1859:P1922" si="204">"$"&amp;ROUND(E1859/L1859,2)</f>
        <v>$136.36</v>
      </c>
      <c r="Q1859" t="str">
        <f t="shared" ref="Q1859:Q1922" si="205">LEFT(N1859,SEARCH("/",N1859)-1)</f>
        <v>music</v>
      </c>
      <c r="R1859" t="str">
        <f t="shared" ref="R1859:R1922" si="206">RIGHT(N1859,LEN(N1859)-SEARCH("/",N1859))</f>
        <v>rock</v>
      </c>
      <c r="S1859" s="10">
        <f t="shared" ref="S1859:S1922" si="207">(J1859/86400)+DATE(1970, 1, 1)</f>
        <v>41864.76866898148</v>
      </c>
      <c r="T1859" s="10">
        <f t="shared" ref="T1859:T1922" si="208">(I1859/86400)+DATE(1970, 1, 1)</f>
        <v>41894.76866898148</v>
      </c>
      <c r="U1859">
        <f t="shared" ref="U1859:U1922" si="209">ROUND(T1859-S1859,0)</f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109</v>
      </c>
      <c r="P1860" s="5" t="str">
        <f t="shared" si="204"/>
        <v>$40.55</v>
      </c>
      <c r="Q1860" t="str">
        <f t="shared" si="205"/>
        <v>music</v>
      </c>
      <c r="R1860" t="str">
        <f t="shared" si="206"/>
        <v>rock</v>
      </c>
      <c r="S1860" s="10">
        <f t="shared" si="207"/>
        <v>40833.200474537036</v>
      </c>
      <c r="T1860" s="10">
        <f t="shared" si="208"/>
        <v>40893.242141203707</v>
      </c>
      <c r="U1860">
        <f t="shared" si="209"/>
        <v>60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132</v>
      </c>
      <c r="P1861" s="5" t="str">
        <f t="shared" si="204"/>
        <v>$70.63</v>
      </c>
      <c r="Q1861" t="str">
        <f t="shared" si="205"/>
        <v>music</v>
      </c>
      <c r="R1861" t="str">
        <f t="shared" si="206"/>
        <v>rock</v>
      </c>
      <c r="S1861" s="10">
        <f t="shared" si="207"/>
        <v>40778.770011574074</v>
      </c>
      <c r="T1861" s="10">
        <f t="shared" si="208"/>
        <v>40808.770011574074</v>
      </c>
      <c r="U1861">
        <f t="shared" si="209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</v>
      </c>
      <c r="P1862" s="5" t="str">
        <f t="shared" si="204"/>
        <v>$52.68</v>
      </c>
      <c r="Q1862" t="str">
        <f t="shared" si="205"/>
        <v>music</v>
      </c>
      <c r="R1862" t="str">
        <f t="shared" si="206"/>
        <v>rock</v>
      </c>
      <c r="S1862" s="10">
        <f t="shared" si="207"/>
        <v>41655.70930555556</v>
      </c>
      <c r="T1862" s="10">
        <f t="shared" si="208"/>
        <v>41676.70930555556</v>
      </c>
      <c r="U1862">
        <f t="shared" si="209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s="5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42000.300243055557</v>
      </c>
      <c r="T1863" s="10">
        <f t="shared" si="208"/>
        <v>42030.300243055557</v>
      </c>
      <c r="U1863">
        <f t="shared" si="209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</v>
      </c>
      <c r="P1864" s="5" t="str">
        <f t="shared" si="204"/>
        <v>$90.94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42755.492754629631</v>
      </c>
      <c r="T1864" s="10">
        <f t="shared" si="208"/>
        <v>42802.3125</v>
      </c>
      <c r="U1864">
        <f t="shared" si="209"/>
        <v>47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</v>
      </c>
      <c r="P1865" s="5" t="str">
        <f t="shared" si="204"/>
        <v>$5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41772.797280092593</v>
      </c>
      <c r="T1865" s="10">
        <f t="shared" si="208"/>
        <v>41802.797280092593</v>
      </c>
      <c r="U1865">
        <f t="shared" si="209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43</v>
      </c>
      <c r="P1866" s="5" t="str">
        <f t="shared" si="204"/>
        <v>$58.08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41733.716435185182</v>
      </c>
      <c r="T1866" s="10">
        <f t="shared" si="208"/>
        <v>41763.716435185182</v>
      </c>
      <c r="U1866">
        <f t="shared" si="209"/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 s="5" t="str">
        <f t="shared" si="204"/>
        <v>$2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42645.367442129631</v>
      </c>
      <c r="T1867" s="10">
        <f t="shared" si="208"/>
        <v>42680.409108796295</v>
      </c>
      <c r="U1867">
        <f t="shared" si="209"/>
        <v>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1</v>
      </c>
      <c r="P1868" s="5" t="str">
        <f t="shared" si="204"/>
        <v>$62.5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42742.246493055558</v>
      </c>
      <c r="T1868" s="10">
        <f t="shared" si="208"/>
        <v>42795.166666666672</v>
      </c>
      <c r="U1868">
        <f t="shared" si="209"/>
        <v>53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</v>
      </c>
      <c r="P1869" s="5" t="str">
        <f t="shared" si="204"/>
        <v>$10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42649.924907407403</v>
      </c>
      <c r="T1869" s="10">
        <f t="shared" si="208"/>
        <v>42679.924907407403</v>
      </c>
      <c r="U1869">
        <f t="shared" si="209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5</v>
      </c>
      <c r="P1870" s="5" t="str">
        <f t="shared" si="204"/>
        <v>$71.59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42328.779224537036</v>
      </c>
      <c r="T1870" s="10">
        <f t="shared" si="208"/>
        <v>42353.332638888889</v>
      </c>
      <c r="U1870">
        <f t="shared" si="209"/>
        <v>25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s="5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42709.002881944441</v>
      </c>
      <c r="T1871" s="10">
        <f t="shared" si="208"/>
        <v>42739.002881944441</v>
      </c>
      <c r="U1871">
        <f t="shared" si="209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</v>
      </c>
      <c r="P1872" s="5" t="str">
        <f t="shared" si="204"/>
        <v>$32.82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42371.355729166666</v>
      </c>
      <c r="T1872" s="10">
        <f t="shared" si="208"/>
        <v>42400.178472222222</v>
      </c>
      <c r="U1872">
        <f t="shared" si="209"/>
        <v>29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72</v>
      </c>
      <c r="P1873" s="5" t="str">
        <f t="shared" si="204"/>
        <v>$49.12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41923.783576388887</v>
      </c>
      <c r="T1873" s="10">
        <f t="shared" si="208"/>
        <v>41963.825243055559</v>
      </c>
      <c r="U1873">
        <f t="shared" si="209"/>
        <v>40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</v>
      </c>
      <c r="P1874" s="5" t="str">
        <f t="shared" si="204"/>
        <v>$16.31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42155.129652777774</v>
      </c>
      <c r="T1874" s="10">
        <f t="shared" si="208"/>
        <v>42185.129652777774</v>
      </c>
      <c r="U1874">
        <f t="shared" si="209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</v>
      </c>
      <c r="P1875" s="5" t="str">
        <f t="shared" si="204"/>
        <v>$18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42164.615856481483</v>
      </c>
      <c r="T1875" s="10">
        <f t="shared" si="208"/>
        <v>42193.697916666672</v>
      </c>
      <c r="U1875">
        <f t="shared" si="209"/>
        <v>29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</v>
      </c>
      <c r="P1876" s="5" t="str">
        <f t="shared" si="204"/>
        <v>$13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42529.969131944439</v>
      </c>
      <c r="T1876" s="10">
        <f t="shared" si="208"/>
        <v>42549.969131944439</v>
      </c>
      <c r="U1876">
        <f t="shared" si="209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1</v>
      </c>
      <c r="P1877" s="5" t="str">
        <f t="shared" si="204"/>
        <v>$17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42528.899398148147</v>
      </c>
      <c r="T1877" s="10">
        <f t="shared" si="208"/>
        <v>42588.899398148147</v>
      </c>
      <c r="U1877">
        <f t="shared" si="209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s="5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41776.284780092596</v>
      </c>
      <c r="T1878" s="10">
        <f t="shared" si="208"/>
        <v>41806.284780092596</v>
      </c>
      <c r="U1878">
        <f t="shared" si="209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s="5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42035.029224537036</v>
      </c>
      <c r="T1879" s="10">
        <f t="shared" si="208"/>
        <v>42064.029224537036</v>
      </c>
      <c r="U1879">
        <f t="shared" si="209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s="5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41773.008738425924</v>
      </c>
      <c r="T1880" s="10">
        <f t="shared" si="208"/>
        <v>41803.008738425924</v>
      </c>
      <c r="U1880">
        <f t="shared" si="209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</v>
      </c>
      <c r="P1881" s="5" t="str">
        <f t="shared" si="204"/>
        <v>$3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42413.649641203709</v>
      </c>
      <c r="T1881" s="10">
        <f t="shared" si="208"/>
        <v>42443.607974537037</v>
      </c>
      <c r="U1881">
        <f t="shared" si="209"/>
        <v>30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</v>
      </c>
      <c r="P1882" s="5" t="str">
        <f t="shared" si="204"/>
        <v>$41.83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42430.566898148143</v>
      </c>
      <c r="T1882" s="10">
        <f t="shared" si="208"/>
        <v>42459.525231481486</v>
      </c>
      <c r="U1882">
        <f t="shared" si="209"/>
        <v>29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173</v>
      </c>
      <c r="P1883" s="5" t="str">
        <f t="shared" si="204"/>
        <v>$49.34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42043.152650462958</v>
      </c>
      <c r="T1883" s="10">
        <f t="shared" si="208"/>
        <v>42073.110983796301</v>
      </c>
      <c r="U1883">
        <f t="shared" si="209"/>
        <v>30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101</v>
      </c>
      <c r="P1884" s="5" t="str">
        <f t="shared" si="204"/>
        <v>$41.73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41067.949212962965</v>
      </c>
      <c r="T1884" s="10">
        <f t="shared" si="208"/>
        <v>41100.991666666669</v>
      </c>
      <c r="U1884">
        <f t="shared" si="209"/>
        <v>33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105</v>
      </c>
      <c r="P1885" s="5" t="str">
        <f t="shared" si="204"/>
        <v>$32.72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40977.948009259257</v>
      </c>
      <c r="T1885" s="10">
        <f t="shared" si="208"/>
        <v>41007.906342592592</v>
      </c>
      <c r="U1885">
        <f t="shared" si="209"/>
        <v>30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</v>
      </c>
      <c r="P1886" s="5" t="str">
        <f t="shared" si="204"/>
        <v>$51.96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41205.198321759257</v>
      </c>
      <c r="T1886" s="10">
        <f t="shared" si="208"/>
        <v>41240.5</v>
      </c>
      <c r="U1886">
        <f t="shared" si="209"/>
        <v>35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</v>
      </c>
      <c r="P1887" s="5" t="str">
        <f t="shared" si="204"/>
        <v>$50.69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41099.093865740739</v>
      </c>
      <c r="T1887" s="10">
        <f t="shared" si="208"/>
        <v>41131.916666666664</v>
      </c>
      <c r="U1887">
        <f t="shared" si="209"/>
        <v>33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</v>
      </c>
      <c r="P1888" s="5" t="str">
        <f t="shared" si="204"/>
        <v>$42.24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41925.906689814816</v>
      </c>
      <c r="T1888" s="10">
        <f t="shared" si="208"/>
        <v>41955.94835648148</v>
      </c>
      <c r="U1888">
        <f t="shared" si="209"/>
        <v>30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</v>
      </c>
      <c r="P1889" s="5" t="str">
        <f t="shared" si="204"/>
        <v>$416.88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42323.800138888888</v>
      </c>
      <c r="T1889" s="10">
        <f t="shared" si="208"/>
        <v>42341.895833333328</v>
      </c>
      <c r="U1889">
        <f t="shared" si="209"/>
        <v>18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</v>
      </c>
      <c r="P1890" s="5" t="str">
        <f t="shared" si="204"/>
        <v>$46.65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40299.239953703705</v>
      </c>
      <c r="T1890" s="10">
        <f t="shared" si="208"/>
        <v>40330.207638888889</v>
      </c>
      <c r="U1890">
        <f t="shared" si="209"/>
        <v>31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107</v>
      </c>
      <c r="P1891" s="5" t="str">
        <f t="shared" si="204"/>
        <v>$48.45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41299.793356481481</v>
      </c>
      <c r="T1891" s="10">
        <f t="shared" si="208"/>
        <v>41344.751689814817</v>
      </c>
      <c r="U1891">
        <f t="shared" si="209"/>
        <v>45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145</v>
      </c>
      <c r="P1892" s="5" t="str">
        <f t="shared" si="204"/>
        <v>$70.53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41228.786203703705</v>
      </c>
      <c r="T1892" s="10">
        <f t="shared" si="208"/>
        <v>41258.786203703705</v>
      </c>
      <c r="U1892">
        <f t="shared" si="209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106</v>
      </c>
      <c r="P1893" s="5" t="str">
        <f t="shared" si="204"/>
        <v>$87.96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40335.798078703701</v>
      </c>
      <c r="T1893" s="10">
        <f t="shared" si="208"/>
        <v>40381.25</v>
      </c>
      <c r="U1893">
        <f t="shared" si="209"/>
        <v>45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137</v>
      </c>
      <c r="P1894" s="5" t="str">
        <f t="shared" si="204"/>
        <v>$26.27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40671.637511574074</v>
      </c>
      <c r="T1894" s="10">
        <f t="shared" si="208"/>
        <v>40701.637511574074</v>
      </c>
      <c r="U1894">
        <f t="shared" si="209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 s="5" t="str">
        <f t="shared" si="204"/>
        <v>$57.78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40632.94195601852</v>
      </c>
      <c r="T1895" s="10">
        <f t="shared" si="208"/>
        <v>40649.165972222225</v>
      </c>
      <c r="U1895">
        <f t="shared" si="209"/>
        <v>16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115</v>
      </c>
      <c r="P1896" s="5" t="str">
        <f t="shared" si="204"/>
        <v>$57.25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40920.90489583333</v>
      </c>
      <c r="T1896" s="10">
        <f t="shared" si="208"/>
        <v>40951.90489583333</v>
      </c>
      <c r="U1896">
        <f t="shared" si="209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102</v>
      </c>
      <c r="P1897" s="5" t="str">
        <f t="shared" si="204"/>
        <v>$196.34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42267.746782407412</v>
      </c>
      <c r="T1897" s="10">
        <f t="shared" si="208"/>
        <v>42297.746782407412</v>
      </c>
      <c r="U1897">
        <f t="shared" si="209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124</v>
      </c>
      <c r="P1898" s="5" t="str">
        <f t="shared" si="204"/>
        <v>$43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40981.710243055553</v>
      </c>
      <c r="T1898" s="10">
        <f t="shared" si="208"/>
        <v>41011.710243055553</v>
      </c>
      <c r="U1898">
        <f t="shared" si="209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</v>
      </c>
      <c r="P1899" s="5" t="str">
        <f t="shared" si="204"/>
        <v>$35.55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41680.583402777775</v>
      </c>
      <c r="T1899" s="10">
        <f t="shared" si="208"/>
        <v>41702.875</v>
      </c>
      <c r="U1899">
        <f t="shared" si="209"/>
        <v>22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145</v>
      </c>
      <c r="P1900" s="5" t="str">
        <f t="shared" si="204"/>
        <v>$68.81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42366.192974537036</v>
      </c>
      <c r="T1900" s="10">
        <f t="shared" si="208"/>
        <v>42401.75</v>
      </c>
      <c r="U1900">
        <f t="shared" si="209"/>
        <v>36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</v>
      </c>
      <c r="P1901" s="5" t="str">
        <f t="shared" si="204"/>
        <v>$28.57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42058.941736111112</v>
      </c>
      <c r="T1901" s="10">
        <f t="shared" si="208"/>
        <v>42088.90006944444</v>
      </c>
      <c r="U1901">
        <f t="shared" si="209"/>
        <v>30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</v>
      </c>
      <c r="P1902" s="5" t="str">
        <f t="shared" si="204"/>
        <v>$50.63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41160.871886574074</v>
      </c>
      <c r="T1902" s="10">
        <f t="shared" si="208"/>
        <v>41188.415972222225</v>
      </c>
      <c r="U1902">
        <f t="shared" si="209"/>
        <v>28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3</v>
      </c>
      <c r="P1903" s="5" t="str">
        <f t="shared" si="204"/>
        <v>$106.8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42116.54315972222</v>
      </c>
      <c r="T1903" s="10">
        <f t="shared" si="208"/>
        <v>42146.541666666672</v>
      </c>
      <c r="U1903">
        <f t="shared" si="209"/>
        <v>30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</v>
      </c>
      <c r="P1904" s="5" t="str">
        <f t="shared" si="204"/>
        <v>$4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42037.789895833332</v>
      </c>
      <c r="T1904" s="10">
        <f t="shared" si="208"/>
        <v>42067.789895833332</v>
      </c>
      <c r="U1904">
        <f t="shared" si="209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47</v>
      </c>
      <c r="P1905" s="5" t="str">
        <f t="shared" si="204"/>
        <v>$34.1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42702.770729166667</v>
      </c>
      <c r="T1905" s="10">
        <f t="shared" si="208"/>
        <v>42762.770729166667</v>
      </c>
      <c r="U1905">
        <f t="shared" si="209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</v>
      </c>
      <c r="P1906" s="5" t="str">
        <f t="shared" si="204"/>
        <v>$25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42326.685428240744</v>
      </c>
      <c r="T1906" s="10">
        <f t="shared" si="208"/>
        <v>42371.685428240744</v>
      </c>
      <c r="U1906">
        <f t="shared" si="209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</v>
      </c>
      <c r="P1907" s="5" t="str">
        <f t="shared" si="204"/>
        <v>$10.5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41859.925856481481</v>
      </c>
      <c r="T1907" s="10">
        <f t="shared" si="208"/>
        <v>41889.925856481481</v>
      </c>
      <c r="U1907">
        <f t="shared" si="209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43</v>
      </c>
      <c r="P1908" s="5" t="str">
        <f t="shared" si="204"/>
        <v>$215.96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42514.671099537038</v>
      </c>
      <c r="T1908" s="10">
        <f t="shared" si="208"/>
        <v>42544.671099537038</v>
      </c>
      <c r="U1908">
        <f t="shared" si="209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</v>
      </c>
      <c r="P1909" s="5" t="str">
        <f t="shared" si="204"/>
        <v>$21.25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41767.587094907409</v>
      </c>
      <c r="T1909" s="10">
        <f t="shared" si="208"/>
        <v>41782.587094907409</v>
      </c>
      <c r="U1909">
        <f t="shared" si="209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2</v>
      </c>
      <c r="P1910" s="5" t="str">
        <f t="shared" si="204"/>
        <v>$108.25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42703.917824074073</v>
      </c>
      <c r="T1910" s="10">
        <f t="shared" si="208"/>
        <v>42733.917824074073</v>
      </c>
      <c r="U1910">
        <f t="shared" si="209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</v>
      </c>
      <c r="P1911" s="5" t="str">
        <f t="shared" si="204"/>
        <v>$129.97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41905.429155092592</v>
      </c>
      <c r="T1911" s="10">
        <f t="shared" si="208"/>
        <v>41935.429155092592</v>
      </c>
      <c r="U1911">
        <f t="shared" si="209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</v>
      </c>
      <c r="P1912" s="5" t="str">
        <f t="shared" si="204"/>
        <v>$117.49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42264.963159722218</v>
      </c>
      <c r="T1912" s="10">
        <f t="shared" si="208"/>
        <v>42308.947916666672</v>
      </c>
      <c r="U1912">
        <f t="shared" si="209"/>
        <v>44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</v>
      </c>
      <c r="P1913" s="5" t="str">
        <f t="shared" si="204"/>
        <v>$10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41830.033958333333</v>
      </c>
      <c r="T1913" s="10">
        <f t="shared" si="208"/>
        <v>41860.033958333333</v>
      </c>
      <c r="U1913">
        <f t="shared" si="209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</v>
      </c>
      <c r="P1914" s="5" t="str">
        <f t="shared" si="204"/>
        <v>$70.6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42129.226388888885</v>
      </c>
      <c r="T1914" s="10">
        <f t="shared" si="208"/>
        <v>42159.226388888885</v>
      </c>
      <c r="U1914">
        <f t="shared" si="209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</v>
      </c>
      <c r="P1915" s="5" t="str">
        <f t="shared" si="204"/>
        <v>$24.5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41890.511319444442</v>
      </c>
      <c r="T1915" s="10">
        <f t="shared" si="208"/>
        <v>41920.511319444442</v>
      </c>
      <c r="U1915">
        <f t="shared" si="209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</v>
      </c>
      <c r="P1916" s="5" t="str">
        <f t="shared" si="204"/>
        <v>$30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41929.174456018518</v>
      </c>
      <c r="T1916" s="10">
        <f t="shared" si="208"/>
        <v>41944.165972222225</v>
      </c>
      <c r="U1916">
        <f t="shared" si="209"/>
        <v>15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2</v>
      </c>
      <c r="P1917" s="5" t="str">
        <f t="shared" si="204"/>
        <v>$2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41864.04886574074</v>
      </c>
      <c r="T1917" s="10">
        <f t="shared" si="208"/>
        <v>41884.04886574074</v>
      </c>
      <c r="U1917">
        <f t="shared" si="209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1</v>
      </c>
      <c r="P1918" s="5" t="str">
        <f t="shared" si="204"/>
        <v>$17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42656.717303240745</v>
      </c>
      <c r="T1918" s="10">
        <f t="shared" si="208"/>
        <v>42681.758969907409</v>
      </c>
      <c r="U1918">
        <f t="shared" si="209"/>
        <v>25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53</v>
      </c>
      <c r="P1919" s="5" t="str">
        <f t="shared" si="204"/>
        <v>$2928.93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42746.270057870366</v>
      </c>
      <c r="T1919" s="10">
        <f t="shared" si="208"/>
        <v>42776.270057870366</v>
      </c>
      <c r="U1919">
        <f t="shared" si="209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</v>
      </c>
      <c r="P1920" s="5" t="str">
        <f t="shared" si="204"/>
        <v>$28.89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41828.789942129632</v>
      </c>
      <c r="T1920" s="10">
        <f t="shared" si="208"/>
        <v>41863.789942129632</v>
      </c>
      <c r="U1920">
        <f t="shared" si="209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</v>
      </c>
      <c r="P1921" s="5" t="str">
        <f t="shared" si="204"/>
        <v>$29.63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42113.875567129631</v>
      </c>
      <c r="T1921" s="10">
        <f t="shared" si="208"/>
        <v>42143.875567129631</v>
      </c>
      <c r="U1921">
        <f t="shared" si="209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</v>
      </c>
      <c r="P1922" s="5" t="str">
        <f t="shared" si="204"/>
        <v>$40.98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42270.875706018516</v>
      </c>
      <c r="T1922" s="10">
        <f t="shared" si="208"/>
        <v>42298.958333333328</v>
      </c>
      <c r="U1922">
        <f t="shared" si="209"/>
        <v>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ROUND(E1923/D1923*100,0)</f>
        <v>137</v>
      </c>
      <c r="P1923" s="5" t="str">
        <f t="shared" ref="P1923:P1986" si="211">"$"&amp;ROUND(E1923/L1923,2)</f>
        <v>$54</v>
      </c>
      <c r="Q1923" t="str">
        <f t="shared" ref="Q1923:Q1986" si="212">LEFT(N1923,SEARCH("/",N1923)-1)</f>
        <v>music</v>
      </c>
      <c r="R1923" t="str">
        <f t="shared" ref="R1923:R1986" si="213">RIGHT(N1923,LEN(N1923)-SEARCH("/",N1923))</f>
        <v>indie rock</v>
      </c>
      <c r="S1923" s="10">
        <f t="shared" ref="S1923:S1986" si="214">(J1923/86400)+DATE(1970, 1, 1)</f>
        <v>41074.221562500003</v>
      </c>
      <c r="T1923" s="10">
        <f t="shared" ref="T1923:T1986" si="215">(I1923/86400)+DATE(1970, 1, 1)</f>
        <v>41104.221562500003</v>
      </c>
      <c r="U1923">
        <f t="shared" ref="U1923:U1986" si="216">ROUND(T1923-S1923,0)</f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116</v>
      </c>
      <c r="P1924" s="5" t="str">
        <f t="shared" si="211"/>
        <v>$36.11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41590.255868055552</v>
      </c>
      <c r="T1924" s="10">
        <f t="shared" si="215"/>
        <v>41620.255868055552</v>
      </c>
      <c r="U1924">
        <f t="shared" si="216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241</v>
      </c>
      <c r="P1925" s="5" t="str">
        <f t="shared" si="211"/>
        <v>$23.15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40772.848749999997</v>
      </c>
      <c r="T1925" s="10">
        <f t="shared" si="215"/>
        <v>40813.207638888889</v>
      </c>
      <c r="U1925">
        <f t="shared" si="216"/>
        <v>40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</v>
      </c>
      <c r="P1926" s="5" t="str">
        <f t="shared" si="211"/>
        <v>$104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41626.761053240742</v>
      </c>
      <c r="T1926" s="10">
        <f t="shared" si="215"/>
        <v>41654.814583333333</v>
      </c>
      <c r="U1926">
        <f t="shared" si="216"/>
        <v>28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</v>
      </c>
      <c r="P1927" s="5" t="str">
        <f t="shared" si="211"/>
        <v>$31.83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41535.90148148148</v>
      </c>
      <c r="T1927" s="10">
        <f t="shared" si="215"/>
        <v>41558</v>
      </c>
      <c r="U1927">
        <f t="shared" si="216"/>
        <v>22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</v>
      </c>
      <c r="P1928" s="5" t="str">
        <f t="shared" si="211"/>
        <v>$27.39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40456.954351851848</v>
      </c>
      <c r="T1928" s="10">
        <f t="shared" si="215"/>
        <v>40484.018055555556</v>
      </c>
      <c r="U1928">
        <f t="shared" si="216"/>
        <v>27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</v>
      </c>
      <c r="P1929" s="5" t="str">
        <f t="shared" si="211"/>
        <v>$56.36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40960.861562500002</v>
      </c>
      <c r="T1929" s="10">
        <f t="shared" si="215"/>
        <v>40976.207638888889</v>
      </c>
      <c r="U1929">
        <f t="shared" si="216"/>
        <v>15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</v>
      </c>
      <c r="P1930" s="5" t="str">
        <f t="shared" si="211"/>
        <v>$77.35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41371.6480787037</v>
      </c>
      <c r="T1930" s="10">
        <f t="shared" si="215"/>
        <v>41401.6480787037</v>
      </c>
      <c r="U1930">
        <f t="shared" si="216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</v>
      </c>
      <c r="P1931" s="5" t="str">
        <f t="shared" si="211"/>
        <v>$42.8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40687.021597222221</v>
      </c>
      <c r="T1931" s="10">
        <f t="shared" si="215"/>
        <v>40729.021597222221</v>
      </c>
      <c r="U1931">
        <f t="shared" si="216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 s="5" t="str">
        <f t="shared" si="211"/>
        <v>$48.85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41402.558819444443</v>
      </c>
      <c r="T1932" s="10">
        <f t="shared" si="215"/>
        <v>41462.558819444443</v>
      </c>
      <c r="U1932">
        <f t="shared" si="216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121</v>
      </c>
      <c r="P1933" s="5" t="str">
        <f t="shared" si="211"/>
        <v>$48.24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41037.892465277779</v>
      </c>
      <c r="T1933" s="10">
        <f t="shared" si="215"/>
        <v>41051.145833333336</v>
      </c>
      <c r="U1933">
        <f t="shared" si="216"/>
        <v>13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107</v>
      </c>
      <c r="P1934" s="5" t="str">
        <f t="shared" si="211"/>
        <v>$70.21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40911.809872685189</v>
      </c>
      <c r="T1934" s="10">
        <f t="shared" si="215"/>
        <v>40932.809872685189</v>
      </c>
      <c r="U1934">
        <f t="shared" si="216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</v>
      </c>
      <c r="P1935" s="5" t="str">
        <f t="shared" si="211"/>
        <v>$94.05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41879.130868055552</v>
      </c>
      <c r="T1935" s="10">
        <f t="shared" si="215"/>
        <v>41909.130868055552</v>
      </c>
      <c r="U1935">
        <f t="shared" si="216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124</v>
      </c>
      <c r="P1936" s="5" t="str">
        <f t="shared" si="211"/>
        <v>$80.27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40865.867141203707</v>
      </c>
      <c r="T1936" s="10">
        <f t="shared" si="215"/>
        <v>40902.208333333336</v>
      </c>
      <c r="U1936">
        <f t="shared" si="216"/>
        <v>36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</v>
      </c>
      <c r="P1937" s="5" t="str">
        <f t="shared" si="211"/>
        <v>$54.2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41773.932534722218</v>
      </c>
      <c r="T1937" s="10">
        <f t="shared" si="215"/>
        <v>41811.207638888889</v>
      </c>
      <c r="U1937">
        <f t="shared" si="216"/>
        <v>37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117</v>
      </c>
      <c r="P1938" s="5" t="str">
        <f t="shared" si="211"/>
        <v>$60.27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40852.889699074076</v>
      </c>
      <c r="T1938" s="10">
        <f t="shared" si="215"/>
        <v>40883.249305555553</v>
      </c>
      <c r="U1938">
        <f t="shared" si="216"/>
        <v>30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</v>
      </c>
      <c r="P1939" s="5" t="str">
        <f t="shared" si="211"/>
        <v>$38.74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41059.118993055556</v>
      </c>
      <c r="T1939" s="10">
        <f t="shared" si="215"/>
        <v>41075.165972222225</v>
      </c>
      <c r="U1939">
        <f t="shared" si="216"/>
        <v>16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116</v>
      </c>
      <c r="P1940" s="5" t="str">
        <f t="shared" si="211"/>
        <v>$152.54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41426.259618055556</v>
      </c>
      <c r="T1940" s="10">
        <f t="shared" si="215"/>
        <v>41457.208333333336</v>
      </c>
      <c r="U1940">
        <f t="shared" si="216"/>
        <v>31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111</v>
      </c>
      <c r="P1941" s="5" t="str">
        <f t="shared" si="211"/>
        <v>$115.31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41313.985046296293</v>
      </c>
      <c r="T1941" s="10">
        <f t="shared" si="215"/>
        <v>41343.943379629629</v>
      </c>
      <c r="U1941">
        <f t="shared" si="216"/>
        <v>30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171</v>
      </c>
      <c r="P1942" s="5" t="str">
        <f t="shared" si="211"/>
        <v>$35.84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40670.507326388892</v>
      </c>
      <c r="T1942" s="10">
        <f t="shared" si="215"/>
        <v>40709.165972222225</v>
      </c>
      <c r="U1942">
        <f t="shared" si="216"/>
        <v>39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</v>
      </c>
      <c r="P1943" s="5" t="str">
        <f t="shared" si="211"/>
        <v>$64.57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41744.290868055556</v>
      </c>
      <c r="T1943" s="10">
        <f t="shared" si="215"/>
        <v>41774.290868055556</v>
      </c>
      <c r="U1943">
        <f t="shared" si="216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</v>
      </c>
      <c r="P1944" s="5" t="str">
        <f t="shared" si="211"/>
        <v>$87.44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40638.828009259261</v>
      </c>
      <c r="T1944" s="10">
        <f t="shared" si="215"/>
        <v>40728.828009259261</v>
      </c>
      <c r="U1944">
        <f t="shared" si="216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</v>
      </c>
      <c r="P1945" s="5" t="str">
        <f t="shared" si="211"/>
        <v>$68.82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42548.269861111112</v>
      </c>
      <c r="T1945" s="10">
        <f t="shared" si="215"/>
        <v>42593.269861111112</v>
      </c>
      <c r="U1945">
        <f t="shared" si="216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</v>
      </c>
      <c r="P1946" s="5" t="str">
        <f t="shared" si="211"/>
        <v>$176.2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41730.584374999999</v>
      </c>
      <c r="T1946" s="10">
        <f t="shared" si="215"/>
        <v>41760.584374999999</v>
      </c>
      <c r="U1946">
        <f t="shared" si="216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</v>
      </c>
      <c r="P1947" s="5" t="str">
        <f t="shared" si="211"/>
        <v>$511.79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42157.251828703702</v>
      </c>
      <c r="T1947" s="10">
        <f t="shared" si="215"/>
        <v>42197.251828703702</v>
      </c>
      <c r="U1947">
        <f t="shared" si="216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150</v>
      </c>
      <c r="P1948" s="5" t="str">
        <f t="shared" si="211"/>
        <v>$160.44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41689.150011574078</v>
      </c>
      <c r="T1948" s="10">
        <f t="shared" si="215"/>
        <v>41749.108344907407</v>
      </c>
      <c r="U1948">
        <f t="shared" si="216"/>
        <v>60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101</v>
      </c>
      <c r="P1949" s="5" t="str">
        <f t="shared" si="211"/>
        <v>$35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40102.918055555558</v>
      </c>
      <c r="T1949" s="10">
        <f t="shared" si="215"/>
        <v>40140.249305555553</v>
      </c>
      <c r="U1949">
        <f t="shared" si="216"/>
        <v>37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</v>
      </c>
      <c r="P1950" s="5" t="str">
        <f t="shared" si="211"/>
        <v>$188.51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42473.604270833333</v>
      </c>
      <c r="T1950" s="10">
        <f t="shared" si="215"/>
        <v>42527.709722222222</v>
      </c>
      <c r="U1950">
        <f t="shared" si="216"/>
        <v>54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 s="5" t="str">
        <f t="shared" si="211"/>
        <v>$56.2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41800.423043981486</v>
      </c>
      <c r="T1951" s="10">
        <f t="shared" si="215"/>
        <v>41830.423043981486</v>
      </c>
      <c r="U1951">
        <f t="shared" si="216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201</v>
      </c>
      <c r="P1952" s="5" t="str">
        <f t="shared" si="211"/>
        <v>$51.31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40624.181400462963</v>
      </c>
      <c r="T1952" s="10">
        <f t="shared" si="215"/>
        <v>40655.181400462963</v>
      </c>
      <c r="U1952">
        <f t="shared" si="216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</v>
      </c>
      <c r="P1953" s="5" t="str">
        <f t="shared" si="211"/>
        <v>$127.36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42651.420567129629</v>
      </c>
      <c r="T1953" s="10">
        <f t="shared" si="215"/>
        <v>42681.462233796294</v>
      </c>
      <c r="U1953">
        <f t="shared" si="216"/>
        <v>30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</v>
      </c>
      <c r="P1954" s="5" t="str">
        <f t="shared" si="211"/>
        <v>$101.86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41526.60665509259</v>
      </c>
      <c r="T1954" s="10">
        <f t="shared" si="215"/>
        <v>41563.60665509259</v>
      </c>
      <c r="U1954">
        <f t="shared" si="216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226</v>
      </c>
      <c r="P1955" s="5" t="str">
        <f t="shared" si="211"/>
        <v>$230.56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40941.199826388889</v>
      </c>
      <c r="T1955" s="10">
        <f t="shared" si="215"/>
        <v>40970.125</v>
      </c>
      <c r="U1955">
        <f t="shared" si="216"/>
        <v>29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699</v>
      </c>
      <c r="P1956" s="5" t="str">
        <f t="shared" si="211"/>
        <v>$842.11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42394.580740740741</v>
      </c>
      <c r="T1956" s="10">
        <f t="shared" si="215"/>
        <v>42441.208333333328</v>
      </c>
      <c r="U1956">
        <f t="shared" si="216"/>
        <v>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399</v>
      </c>
      <c r="P1957" s="5" t="str">
        <f t="shared" si="211"/>
        <v>$577.28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41020.271770833337</v>
      </c>
      <c r="T1957" s="10">
        <f t="shared" si="215"/>
        <v>41052.791666666664</v>
      </c>
      <c r="U1957">
        <f t="shared" si="216"/>
        <v>33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</v>
      </c>
      <c r="P1958" s="5" t="str">
        <f t="shared" si="211"/>
        <v>$483.34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42067.923668981486</v>
      </c>
      <c r="T1958" s="10">
        <f t="shared" si="215"/>
        <v>42112.882002314815</v>
      </c>
      <c r="U1958">
        <f t="shared" si="216"/>
        <v>45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168</v>
      </c>
      <c r="P1959" s="5" t="str">
        <f t="shared" si="211"/>
        <v>$76.14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41179.098530092597</v>
      </c>
      <c r="T1959" s="10">
        <f t="shared" si="215"/>
        <v>41209.098530092597</v>
      </c>
      <c r="U1959">
        <f t="shared" si="216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1436</v>
      </c>
      <c r="P1960" s="5" t="str">
        <f t="shared" si="211"/>
        <v>$74.11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41326.987974537034</v>
      </c>
      <c r="T1960" s="10">
        <f t="shared" si="215"/>
        <v>41356.94630787037</v>
      </c>
      <c r="U1960">
        <f t="shared" si="216"/>
        <v>30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157</v>
      </c>
      <c r="P1961" s="5" t="str">
        <f t="shared" si="211"/>
        <v>$36.97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41871.845601851848</v>
      </c>
      <c r="T1961" s="10">
        <f t="shared" si="215"/>
        <v>41913</v>
      </c>
      <c r="U1961">
        <f t="shared" si="216"/>
        <v>41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118</v>
      </c>
      <c r="P1962" s="5" t="str">
        <f t="shared" si="211"/>
        <v>$2500.97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41964.362743055557</v>
      </c>
      <c r="T1962" s="10">
        <f t="shared" si="215"/>
        <v>41994.362743055557</v>
      </c>
      <c r="U1962">
        <f t="shared" si="216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</v>
      </c>
      <c r="P1963" s="5" t="str">
        <f t="shared" si="211"/>
        <v>$67.69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41148.194641203707</v>
      </c>
      <c r="T1963" s="10">
        <f t="shared" si="215"/>
        <v>41188.165972222225</v>
      </c>
      <c r="U1963">
        <f t="shared" si="216"/>
        <v>40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193</v>
      </c>
      <c r="P1964" s="5" t="str">
        <f t="shared" si="211"/>
        <v>$63.05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41742.780509259261</v>
      </c>
      <c r="T1964" s="10">
        <f t="shared" si="215"/>
        <v>41772.780509259261</v>
      </c>
      <c r="U1964">
        <f t="shared" si="216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127</v>
      </c>
      <c r="P1965" s="5" t="str">
        <f t="shared" si="211"/>
        <v>$117.6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41863.429791666669</v>
      </c>
      <c r="T1965" s="10">
        <f t="shared" si="215"/>
        <v>41898.429791666669</v>
      </c>
      <c r="U1965">
        <f t="shared" si="216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260</v>
      </c>
      <c r="P1966" s="5" t="str">
        <f t="shared" si="211"/>
        <v>$180.75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42452.272824074069</v>
      </c>
      <c r="T1966" s="10">
        <f t="shared" si="215"/>
        <v>42482.272824074069</v>
      </c>
      <c r="U1966">
        <f t="shared" si="216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</v>
      </c>
      <c r="P1967" s="5" t="str">
        <f t="shared" si="211"/>
        <v>$127.32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40898.089236111111</v>
      </c>
      <c r="T1967" s="10">
        <f t="shared" si="215"/>
        <v>40920.041666666664</v>
      </c>
      <c r="U1967">
        <f t="shared" si="216"/>
        <v>22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207</v>
      </c>
      <c r="P1968" s="5" t="str">
        <f t="shared" si="211"/>
        <v>$136.64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41835.540486111109</v>
      </c>
      <c r="T1968" s="10">
        <f t="shared" si="215"/>
        <v>41865.540486111109</v>
      </c>
      <c r="U1968">
        <f t="shared" si="216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</v>
      </c>
      <c r="P1969" s="5" t="str">
        <f t="shared" si="211"/>
        <v>$182.78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41730.663530092592</v>
      </c>
      <c r="T1969" s="10">
        <f t="shared" si="215"/>
        <v>41760.663530092592</v>
      </c>
      <c r="U1969">
        <f t="shared" si="216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285</v>
      </c>
      <c r="P1970" s="5" t="str">
        <f t="shared" si="211"/>
        <v>$279.38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42676.586979166663</v>
      </c>
      <c r="T1970" s="10">
        <f t="shared" si="215"/>
        <v>42707.628645833334</v>
      </c>
      <c r="U1970">
        <f t="shared" si="216"/>
        <v>31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</v>
      </c>
      <c r="P1971" s="5" t="str">
        <f t="shared" si="211"/>
        <v>$61.38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42557.792453703703</v>
      </c>
      <c r="T1971" s="10">
        <f t="shared" si="215"/>
        <v>42587.792453703703</v>
      </c>
      <c r="U1971">
        <f t="shared" si="216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1132</v>
      </c>
      <c r="P1972" s="5" t="str">
        <f t="shared" si="211"/>
        <v>$80.73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41324.193298611113</v>
      </c>
      <c r="T1972" s="10">
        <f t="shared" si="215"/>
        <v>41384.151631944442</v>
      </c>
      <c r="U1972">
        <f t="shared" si="216"/>
        <v>60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</v>
      </c>
      <c r="P1973" s="5" t="str">
        <f t="shared" si="211"/>
        <v>$272.36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41561.500706018516</v>
      </c>
      <c r="T1973" s="10">
        <f t="shared" si="215"/>
        <v>41593.166666666664</v>
      </c>
      <c r="U1973">
        <f t="shared" si="216"/>
        <v>32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</v>
      </c>
      <c r="P1974" s="5" t="str">
        <f t="shared" si="211"/>
        <v>$70.85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41201.012083333335</v>
      </c>
      <c r="T1974" s="10">
        <f t="shared" si="215"/>
        <v>41231.053749999999</v>
      </c>
      <c r="U1974">
        <f t="shared" si="216"/>
        <v>30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257</v>
      </c>
      <c r="P1975" s="5" t="str">
        <f t="shared" si="211"/>
        <v>$247.94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42549.722962962958</v>
      </c>
      <c r="T1975" s="10">
        <f t="shared" si="215"/>
        <v>42588.291666666672</v>
      </c>
      <c r="U1975">
        <f t="shared" si="216"/>
        <v>39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</v>
      </c>
      <c r="P1976" s="5" t="str">
        <f t="shared" si="211"/>
        <v>$186.81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41445.334131944444</v>
      </c>
      <c r="T1976" s="10">
        <f t="shared" si="215"/>
        <v>41505.334131944444</v>
      </c>
      <c r="U1976">
        <f t="shared" si="216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209</v>
      </c>
      <c r="P1977" s="5" t="str">
        <f t="shared" si="211"/>
        <v>$131.99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41313.755219907405</v>
      </c>
      <c r="T1977" s="10">
        <f t="shared" si="215"/>
        <v>41343.755219907405</v>
      </c>
      <c r="U1977">
        <f t="shared" si="216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347</v>
      </c>
      <c r="P1978" s="5" t="str">
        <f t="shared" si="211"/>
        <v>$29.31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41438.899594907409</v>
      </c>
      <c r="T1978" s="10">
        <f t="shared" si="215"/>
        <v>41468.899594907409</v>
      </c>
      <c r="U1978">
        <f t="shared" si="216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</v>
      </c>
      <c r="P1979" s="5" t="str">
        <f t="shared" si="211"/>
        <v>$245.02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42311.216898148152</v>
      </c>
      <c r="T1979" s="10">
        <f t="shared" si="215"/>
        <v>42357.332638888889</v>
      </c>
      <c r="U1979">
        <f t="shared" si="216"/>
        <v>46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1027</v>
      </c>
      <c r="P1980" s="5" t="str">
        <f t="shared" si="211"/>
        <v>$1323.25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41039.225601851853</v>
      </c>
      <c r="T1980" s="10">
        <f t="shared" si="215"/>
        <v>41072.291666666664</v>
      </c>
      <c r="U1980">
        <f t="shared" si="216"/>
        <v>33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115</v>
      </c>
      <c r="P1981" s="5" t="str">
        <f t="shared" si="211"/>
        <v>$282.66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42290.460023148145</v>
      </c>
      <c r="T1981" s="10">
        <f t="shared" si="215"/>
        <v>42327.207638888889</v>
      </c>
      <c r="U1981">
        <f t="shared" si="216"/>
        <v>37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355</v>
      </c>
      <c r="P1982" s="5" t="str">
        <f t="shared" si="211"/>
        <v>$91.21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42423.542384259257</v>
      </c>
      <c r="T1982" s="10">
        <f t="shared" si="215"/>
        <v>42463.500717592593</v>
      </c>
      <c r="U1982">
        <f t="shared" si="216"/>
        <v>40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</v>
      </c>
      <c r="P1983" s="5" t="str">
        <f t="shared" si="211"/>
        <v>$31.75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41799.725289351853</v>
      </c>
      <c r="T1983" s="10">
        <f t="shared" si="215"/>
        <v>41829.725289351853</v>
      </c>
      <c r="U1983">
        <f t="shared" si="216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s="5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42678.586655092593</v>
      </c>
      <c r="T1984" s="10">
        <f t="shared" si="215"/>
        <v>42708.628321759257</v>
      </c>
      <c r="U1984">
        <f t="shared" si="216"/>
        <v>30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</v>
      </c>
      <c r="P1985" s="5" t="str">
        <f t="shared" si="211"/>
        <v>$88.69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42593.011782407411</v>
      </c>
      <c r="T1985" s="10">
        <f t="shared" si="215"/>
        <v>42615.291666666672</v>
      </c>
      <c r="U1985">
        <f t="shared" si="216"/>
        <v>22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</v>
      </c>
      <c r="P1986" s="5" t="str">
        <f t="shared" si="211"/>
        <v>$453.14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41913.790289351848</v>
      </c>
      <c r="T1986" s="10">
        <f t="shared" si="215"/>
        <v>41973.831956018519</v>
      </c>
      <c r="U1986">
        <f t="shared" si="216"/>
        <v>60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ROUND(E1987/D1987*100,0)</f>
        <v>3</v>
      </c>
      <c r="P1987" s="5" t="str">
        <f t="shared" ref="P1987:P2050" si="218">"$"&amp;ROUND(E1987/L1987,2)</f>
        <v>$12.75</v>
      </c>
      <c r="Q1987" t="str">
        <f t="shared" ref="Q1987:Q2050" si="219">LEFT(N1987,SEARCH("/",N1987)-1)</f>
        <v>photography</v>
      </c>
      <c r="R1987" t="str">
        <f t="shared" ref="R1987:R2050" si="220">RIGHT(N1987,LEN(N1987)-SEARCH("/",N1987))</f>
        <v>people</v>
      </c>
      <c r="S1987" s="10">
        <f t="shared" ref="S1987:S2050" si="221">(J1987/86400)+DATE(1970, 1, 1)</f>
        <v>42555.698738425926</v>
      </c>
      <c r="T1987" s="10">
        <f t="shared" ref="T1987:T2050" si="222">(I1987/86400)+DATE(1970, 1, 1)</f>
        <v>42584.958333333328</v>
      </c>
      <c r="U1987">
        <f t="shared" ref="U1987:U2050" si="223">ROUND(T1987-S1987,0)</f>
        <v>29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</v>
      </c>
      <c r="P1988" s="5" t="str">
        <f t="shared" si="218"/>
        <v>$1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42413.433831018519</v>
      </c>
      <c r="T1988" s="10">
        <f t="shared" si="222"/>
        <v>42443.392164351855</v>
      </c>
      <c r="U1988">
        <f t="shared" si="223"/>
        <v>30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</v>
      </c>
      <c r="P1989" s="5" t="str">
        <f t="shared" si="218"/>
        <v>$83.43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42034.639768518522</v>
      </c>
      <c r="T1989" s="10">
        <f t="shared" si="222"/>
        <v>42064.639768518522</v>
      </c>
      <c r="U1989">
        <f t="shared" si="223"/>
        <v>30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</v>
      </c>
      <c r="P1990" s="5" t="str">
        <f t="shared" si="218"/>
        <v>$25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42206.763217592597</v>
      </c>
      <c r="T1990" s="10">
        <f t="shared" si="222"/>
        <v>42236.763217592597</v>
      </c>
      <c r="U1990">
        <f t="shared" si="223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 s="5" t="str">
        <f t="shared" si="218"/>
        <v>$50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42685.680648148147</v>
      </c>
      <c r="T1991" s="10">
        <f t="shared" si="222"/>
        <v>42715.680648148147</v>
      </c>
      <c r="U1991">
        <f t="shared" si="223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17</v>
      </c>
      <c r="P1992" s="5" t="str">
        <f t="shared" si="218"/>
        <v>$101.8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42398.195972222224</v>
      </c>
      <c r="T1992" s="10">
        <f t="shared" si="222"/>
        <v>42413.195972222224</v>
      </c>
      <c r="U1992">
        <f t="shared" si="223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 s="5" t="str">
        <f t="shared" si="218"/>
        <v>$46.67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42167.89335648148</v>
      </c>
      <c r="T1993" s="10">
        <f t="shared" si="222"/>
        <v>42188.89335648148</v>
      </c>
      <c r="U1993">
        <f t="shared" si="223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</v>
      </c>
      <c r="P1994" s="5" t="str">
        <f t="shared" si="218"/>
        <v>$1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42023.143414351856</v>
      </c>
      <c r="T1994" s="10">
        <f t="shared" si="222"/>
        <v>42053.143414351856</v>
      </c>
      <c r="U1994">
        <f t="shared" si="223"/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s="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42329.588391203702</v>
      </c>
      <c r="T1995" s="10">
        <f t="shared" si="222"/>
        <v>42359.588391203702</v>
      </c>
      <c r="U1995">
        <f t="shared" si="223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s="5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42651.006273148145</v>
      </c>
      <c r="T1996" s="10">
        <f t="shared" si="222"/>
        <v>42711.047939814816</v>
      </c>
      <c r="U1996">
        <f t="shared" si="223"/>
        <v>60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8</v>
      </c>
      <c r="P1997" s="5" t="str">
        <f t="shared" si="218"/>
        <v>$26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42181.902037037042</v>
      </c>
      <c r="T1997" s="10">
        <f t="shared" si="222"/>
        <v>42201.902037037042</v>
      </c>
      <c r="U1997">
        <f t="shared" si="223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s="5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41800.819571759261</v>
      </c>
      <c r="T1998" s="10">
        <f t="shared" si="222"/>
        <v>41830.819571759261</v>
      </c>
      <c r="U1998">
        <f t="shared" si="223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s="5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41847.930694444447</v>
      </c>
      <c r="T1999" s="10">
        <f t="shared" si="222"/>
        <v>41877.930694444447</v>
      </c>
      <c r="U1999">
        <f t="shared" si="223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</v>
      </c>
      <c r="P2000" s="5" t="str">
        <f t="shared" si="218"/>
        <v>$218.33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41807.118495370371</v>
      </c>
      <c r="T2000" s="10">
        <f t="shared" si="222"/>
        <v>41852.118495370371</v>
      </c>
      <c r="U2000">
        <f t="shared" si="223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1</v>
      </c>
      <c r="P2001" s="5" t="str">
        <f t="shared" si="218"/>
        <v>$33.71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41926.482731481483</v>
      </c>
      <c r="T2001" s="10">
        <f t="shared" si="222"/>
        <v>41956.524398148147</v>
      </c>
      <c r="U2001">
        <f t="shared" si="223"/>
        <v>30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13</v>
      </c>
      <c r="P2002" s="5" t="str">
        <f t="shared" si="218"/>
        <v>$25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42345.951539351852</v>
      </c>
      <c r="T2002" s="10">
        <f t="shared" si="222"/>
        <v>42375.951539351852</v>
      </c>
      <c r="U2002">
        <f t="shared" si="223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</v>
      </c>
      <c r="P2003" s="5" t="str">
        <f t="shared" si="218"/>
        <v>$128.39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42136.209675925929</v>
      </c>
      <c r="T2003" s="10">
        <f t="shared" si="222"/>
        <v>42167.833333333328</v>
      </c>
      <c r="U2003">
        <f t="shared" si="223"/>
        <v>32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217</v>
      </c>
      <c r="P2004" s="5" t="str">
        <f t="shared" si="218"/>
        <v>$78.83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42728.71230324074</v>
      </c>
      <c r="T2004" s="10">
        <f t="shared" si="222"/>
        <v>42758.71230324074</v>
      </c>
      <c r="U2004">
        <f t="shared" si="223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 s="5" t="str">
        <f t="shared" si="218"/>
        <v>$91.76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40347.125601851854</v>
      </c>
      <c r="T2005" s="10">
        <f t="shared" si="222"/>
        <v>40361.958333333336</v>
      </c>
      <c r="U2005">
        <f t="shared" si="223"/>
        <v>15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</v>
      </c>
      <c r="P2006" s="5" t="str">
        <f t="shared" si="218"/>
        <v>$331.1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41800.604895833334</v>
      </c>
      <c r="T2006" s="10">
        <f t="shared" si="222"/>
        <v>41830.604895833334</v>
      </c>
      <c r="U2006">
        <f t="shared" si="223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124</v>
      </c>
      <c r="P2007" s="5" t="str">
        <f t="shared" si="218"/>
        <v>$194.26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41535.812708333331</v>
      </c>
      <c r="T2007" s="10">
        <f t="shared" si="222"/>
        <v>41563.165972222225</v>
      </c>
      <c r="U2007">
        <f t="shared" si="223"/>
        <v>27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248</v>
      </c>
      <c r="P2008" s="5" t="str">
        <f t="shared" si="218"/>
        <v>$408.98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41941.500520833331</v>
      </c>
      <c r="T2008" s="10">
        <f t="shared" si="222"/>
        <v>41976.542187500003</v>
      </c>
      <c r="U2008">
        <f t="shared" si="223"/>
        <v>35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116</v>
      </c>
      <c r="P2009" s="5" t="str">
        <f t="shared" si="218"/>
        <v>$84.46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40347.837800925925</v>
      </c>
      <c r="T2009" s="10">
        <f t="shared" si="222"/>
        <v>40414.166666666664</v>
      </c>
      <c r="U2009">
        <f t="shared" si="223"/>
        <v>66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</v>
      </c>
      <c r="P2010" s="5" t="str">
        <f t="shared" si="218"/>
        <v>$44.85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40761.604421296295</v>
      </c>
      <c r="T2010" s="10">
        <f t="shared" si="222"/>
        <v>40805.604421296295</v>
      </c>
      <c r="U2010">
        <f t="shared" si="223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</v>
      </c>
      <c r="P2011" s="5" t="str">
        <f t="shared" si="218"/>
        <v>$383.36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42661.323414351849</v>
      </c>
      <c r="T2011" s="10">
        <f t="shared" si="222"/>
        <v>42697.365081018521</v>
      </c>
      <c r="U2011">
        <f t="shared" si="223"/>
        <v>36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</v>
      </c>
      <c r="P2012" s="5" t="str">
        <f t="shared" si="218"/>
        <v>$55.28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42570.996423611112</v>
      </c>
      <c r="T2012" s="10">
        <f t="shared" si="222"/>
        <v>42600.996423611112</v>
      </c>
      <c r="U2012">
        <f t="shared" si="223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820</v>
      </c>
      <c r="P2013" s="5" t="str">
        <f t="shared" si="218"/>
        <v>$422.02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42347.358483796299</v>
      </c>
      <c r="T2013" s="10">
        <f t="shared" si="222"/>
        <v>42380.958333333328</v>
      </c>
      <c r="U2013">
        <f t="shared" si="223"/>
        <v>34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235</v>
      </c>
      <c r="P2014" s="5" t="str">
        <f t="shared" si="218"/>
        <v>$64.18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42010.822233796294</v>
      </c>
      <c r="T2014" s="10">
        <f t="shared" si="222"/>
        <v>42040.822233796294</v>
      </c>
      <c r="U2014">
        <f t="shared" si="223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495</v>
      </c>
      <c r="P2015" s="5" t="str">
        <f t="shared" si="218"/>
        <v>$173.58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42499.960810185185</v>
      </c>
      <c r="T2015" s="10">
        <f t="shared" si="222"/>
        <v>42559.960810185185</v>
      </c>
      <c r="U2015">
        <f t="shared" si="223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7814</v>
      </c>
      <c r="P2016" s="5" t="str">
        <f t="shared" si="218"/>
        <v>$88.6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41324.214571759258</v>
      </c>
      <c r="T2016" s="10">
        <f t="shared" si="222"/>
        <v>41358.172905092593</v>
      </c>
      <c r="U2016">
        <f t="shared" si="223"/>
        <v>34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 s="5" t="str">
        <f t="shared" si="218"/>
        <v>$50.22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40765.876886574071</v>
      </c>
      <c r="T2017" s="10">
        <f t="shared" si="222"/>
        <v>40795.876886574071</v>
      </c>
      <c r="U2017">
        <f t="shared" si="223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922</v>
      </c>
      <c r="P2018" s="5" t="str">
        <f t="shared" si="218"/>
        <v>$192.39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41312.880775462967</v>
      </c>
      <c r="T2018" s="10">
        <f t="shared" si="222"/>
        <v>41342.880775462967</v>
      </c>
      <c r="U2018">
        <f t="shared" si="223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</v>
      </c>
      <c r="P2019" s="5" t="str">
        <f t="shared" si="218"/>
        <v>$73.42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40961.057349537034</v>
      </c>
      <c r="T2019" s="10">
        <f t="shared" si="222"/>
        <v>40992.166666666664</v>
      </c>
      <c r="U2019">
        <f t="shared" si="223"/>
        <v>31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</v>
      </c>
      <c r="P2020" s="5" t="str">
        <f t="shared" si="218"/>
        <v>$147.68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42199.365844907406</v>
      </c>
      <c r="T2020" s="10">
        <f t="shared" si="222"/>
        <v>42229.365844907406</v>
      </c>
      <c r="U2020">
        <f t="shared" si="223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485</v>
      </c>
      <c r="P2021" s="5" t="str">
        <f t="shared" si="218"/>
        <v>$108.97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42605.70857638889</v>
      </c>
      <c r="T2021" s="10">
        <f t="shared" si="222"/>
        <v>42635.70857638889</v>
      </c>
      <c r="U2021">
        <f t="shared" si="223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</v>
      </c>
      <c r="P2022" s="5" t="str">
        <f t="shared" si="218"/>
        <v>$23.65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41737.097500000003</v>
      </c>
      <c r="T2022" s="10">
        <f t="shared" si="222"/>
        <v>41773.961111111115</v>
      </c>
      <c r="U2022">
        <f t="shared" si="223"/>
        <v>37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</v>
      </c>
      <c r="P2023" s="5" t="str">
        <f t="shared" si="218"/>
        <v>$147.95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41861.070567129631</v>
      </c>
      <c r="T2023" s="10">
        <f t="shared" si="222"/>
        <v>41906.070567129631</v>
      </c>
      <c r="U2023">
        <f t="shared" si="223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</v>
      </c>
      <c r="P2024" s="5" t="str">
        <f t="shared" si="218"/>
        <v>$385.04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42502.569120370375</v>
      </c>
      <c r="T2024" s="10">
        <f t="shared" si="222"/>
        <v>42532.569120370375</v>
      </c>
      <c r="U2024">
        <f t="shared" si="223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</v>
      </c>
      <c r="P2025" s="5" t="str">
        <f t="shared" si="218"/>
        <v>$457.39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42136.420752314814</v>
      </c>
      <c r="T2025" s="10">
        <f t="shared" si="222"/>
        <v>42166.420752314814</v>
      </c>
      <c r="U2025">
        <f t="shared" si="223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</v>
      </c>
      <c r="P2026" s="5" t="str">
        <f t="shared" si="218"/>
        <v>$222.99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41099.966944444444</v>
      </c>
      <c r="T2026" s="10">
        <f t="shared" si="222"/>
        <v>41134.125</v>
      </c>
      <c r="U2026">
        <f t="shared" si="223"/>
        <v>34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</v>
      </c>
      <c r="P2027" s="5" t="str">
        <f t="shared" si="218"/>
        <v>$220.74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42136.184560185182</v>
      </c>
      <c r="T2027" s="10">
        <f t="shared" si="222"/>
        <v>42166.184560185182</v>
      </c>
      <c r="U2027">
        <f t="shared" si="223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</v>
      </c>
      <c r="P2028" s="5" t="str">
        <f t="shared" si="218"/>
        <v>$73.5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41704.735937500001</v>
      </c>
      <c r="T2028" s="10">
        <f t="shared" si="222"/>
        <v>41750.165972222225</v>
      </c>
      <c r="U2028">
        <f t="shared" si="223"/>
        <v>45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</v>
      </c>
      <c r="P2029" s="5" t="str">
        <f t="shared" si="218"/>
        <v>$223.1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42048.813877314809</v>
      </c>
      <c r="T2029" s="10">
        <f t="shared" si="222"/>
        <v>42093.772210648152</v>
      </c>
      <c r="U2029">
        <f t="shared" si="223"/>
        <v>45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</v>
      </c>
      <c r="P2030" s="5" t="str">
        <f t="shared" si="218"/>
        <v>$47.91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40215.919050925928</v>
      </c>
      <c r="T2030" s="10">
        <f t="shared" si="222"/>
        <v>40252.913194444445</v>
      </c>
      <c r="U2030">
        <f t="shared" si="223"/>
        <v>37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</v>
      </c>
      <c r="P2031" s="5" t="str">
        <f t="shared" si="218"/>
        <v>$96.06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41848.021770833337</v>
      </c>
      <c r="T2031" s="10">
        <f t="shared" si="222"/>
        <v>41878.021770833337</v>
      </c>
      <c r="U2031">
        <f t="shared" si="223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</v>
      </c>
      <c r="P2032" s="5" t="str">
        <f t="shared" si="218"/>
        <v>$118.61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41212.996481481481</v>
      </c>
      <c r="T2032" s="10">
        <f t="shared" si="222"/>
        <v>41242.996481481481</v>
      </c>
      <c r="U2032">
        <f t="shared" si="223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</v>
      </c>
      <c r="P2033" s="5" t="str">
        <f t="shared" si="218"/>
        <v>$118.45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41975.329317129625</v>
      </c>
      <c r="T2033" s="10">
        <f t="shared" si="222"/>
        <v>42013.041666666672</v>
      </c>
      <c r="U2033">
        <f t="shared" si="223"/>
        <v>38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</v>
      </c>
      <c r="P2034" s="5" t="str">
        <f t="shared" si="218"/>
        <v>$143.21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42689.565671296295</v>
      </c>
      <c r="T2034" s="10">
        <f t="shared" si="222"/>
        <v>42719.208333333328</v>
      </c>
      <c r="U2034">
        <f t="shared" si="223"/>
        <v>30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179</v>
      </c>
      <c r="P2035" s="5" t="str">
        <f t="shared" si="218"/>
        <v>$282.72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41725.082384259258</v>
      </c>
      <c r="T2035" s="10">
        <f t="shared" si="222"/>
        <v>41755.082384259258</v>
      </c>
      <c r="U2035">
        <f t="shared" si="223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387</v>
      </c>
      <c r="P2036" s="5" t="str">
        <f t="shared" si="218"/>
        <v>$593.94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42076.130011574074</v>
      </c>
      <c r="T2036" s="10">
        <f t="shared" si="222"/>
        <v>42131.290277777778</v>
      </c>
      <c r="U2036">
        <f t="shared" si="223"/>
        <v>55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</v>
      </c>
      <c r="P2037" s="5" t="str">
        <f t="shared" si="218"/>
        <v>$262.16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42311.625081018516</v>
      </c>
      <c r="T2037" s="10">
        <f t="shared" si="222"/>
        <v>42357.041666666672</v>
      </c>
      <c r="U2037">
        <f t="shared" si="223"/>
        <v>45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132</v>
      </c>
      <c r="P2038" s="5" t="str">
        <f t="shared" si="218"/>
        <v>$46.58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41738.864803240736</v>
      </c>
      <c r="T2038" s="10">
        <f t="shared" si="222"/>
        <v>41768.864803240736</v>
      </c>
      <c r="U2038">
        <f t="shared" si="223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</v>
      </c>
      <c r="P2039" s="5" t="str">
        <f t="shared" si="218"/>
        <v>$70.04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41578.210104166668</v>
      </c>
      <c r="T2039" s="10">
        <f t="shared" si="222"/>
        <v>41638.251770833333</v>
      </c>
      <c r="U2039">
        <f t="shared" si="223"/>
        <v>60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421</v>
      </c>
      <c r="P2040" s="5" t="str">
        <f t="shared" si="218"/>
        <v>$164.91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41424.27107638889</v>
      </c>
      <c r="T2040" s="10">
        <f t="shared" si="222"/>
        <v>41456.75</v>
      </c>
      <c r="U2040">
        <f t="shared" si="223"/>
        <v>32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</v>
      </c>
      <c r="P2041" s="5" t="str">
        <f t="shared" si="218"/>
        <v>$449.26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42675.438946759255</v>
      </c>
      <c r="T2041" s="10">
        <f t="shared" si="222"/>
        <v>42705.207638888889</v>
      </c>
      <c r="U2041">
        <f t="shared" si="223"/>
        <v>30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</v>
      </c>
      <c r="P2042" s="5" t="str">
        <f t="shared" si="218"/>
        <v>$27.47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41578.927118055552</v>
      </c>
      <c r="T2042" s="10">
        <f t="shared" si="222"/>
        <v>41593.968784722223</v>
      </c>
      <c r="U2042">
        <f t="shared" si="223"/>
        <v>15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182</v>
      </c>
      <c r="P2043" s="5" t="str">
        <f t="shared" si="218"/>
        <v>$143.98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42654.525775462964</v>
      </c>
      <c r="T2043" s="10">
        <f t="shared" si="222"/>
        <v>42684.567442129628</v>
      </c>
      <c r="U2043">
        <f t="shared" si="223"/>
        <v>30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124</v>
      </c>
      <c r="P2044" s="5" t="str">
        <f t="shared" si="218"/>
        <v>$88.24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42331.708032407405</v>
      </c>
      <c r="T2044" s="10">
        <f t="shared" si="222"/>
        <v>42391.708032407405</v>
      </c>
      <c r="U2044">
        <f t="shared" si="223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</v>
      </c>
      <c r="P2045" s="5" t="str">
        <f t="shared" si="218"/>
        <v>$36.33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42661.176817129628</v>
      </c>
      <c r="T2045" s="10">
        <f t="shared" si="222"/>
        <v>42715.207638888889</v>
      </c>
      <c r="U2045">
        <f t="shared" si="223"/>
        <v>54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</v>
      </c>
      <c r="P2046" s="5" t="str">
        <f t="shared" si="218"/>
        <v>$90.18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42138.684189814812</v>
      </c>
      <c r="T2046" s="10">
        <f t="shared" si="222"/>
        <v>42168.684189814812</v>
      </c>
      <c r="U2046">
        <f t="shared" si="223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</v>
      </c>
      <c r="P2047" s="5" t="str">
        <f t="shared" si="218"/>
        <v>$152.62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41069.088506944448</v>
      </c>
      <c r="T2047" s="10">
        <f t="shared" si="222"/>
        <v>41099.088506944448</v>
      </c>
      <c r="U2047">
        <f t="shared" si="223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</v>
      </c>
      <c r="P2048" s="5" t="str">
        <f t="shared" si="218"/>
        <v>$55.81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41387.171805555554</v>
      </c>
      <c r="T2048" s="10">
        <f t="shared" si="222"/>
        <v>41417.171805555554</v>
      </c>
      <c r="U2048">
        <f t="shared" si="223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 s="5" t="str">
        <f t="shared" si="218"/>
        <v>$227.85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42081.903587962966</v>
      </c>
      <c r="T2049" s="10">
        <f t="shared" si="222"/>
        <v>42111</v>
      </c>
      <c r="U2049">
        <f t="shared" si="223"/>
        <v>29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</v>
      </c>
      <c r="P2050" s="5" t="str">
        <f t="shared" si="218"/>
        <v>$91.83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41387.651516203703</v>
      </c>
      <c r="T2050" s="10">
        <f t="shared" si="222"/>
        <v>41417.651516203703</v>
      </c>
      <c r="U2050">
        <f t="shared" si="223"/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ROUND(E2051/D2051*100,0)</f>
        <v>120</v>
      </c>
      <c r="P2051" s="5" t="str">
        <f t="shared" ref="P2051:P2114" si="225">"$"&amp;ROUND(E2051/L2051,2)</f>
        <v>$80.99</v>
      </c>
      <c r="Q2051" t="str">
        <f t="shared" ref="Q2051:Q2114" si="226">LEFT(N2051,SEARCH("/",N2051)-1)</f>
        <v>technology</v>
      </c>
      <c r="R2051" t="str">
        <f t="shared" ref="R2051:R2114" si="227">RIGHT(N2051,LEN(N2051)-SEARCH("/",N2051))</f>
        <v>hardware</v>
      </c>
      <c r="S2051" s="10">
        <f t="shared" ref="S2051:S2114" si="228">(J2051/86400)+DATE(1970, 1, 1)</f>
        <v>41575.527349537035</v>
      </c>
      <c r="T2051" s="10">
        <f t="shared" ref="T2051:T2114" si="229">(I2051/86400)+DATE(1970, 1, 1)</f>
        <v>41610.957638888889</v>
      </c>
      <c r="U2051">
        <f t="shared" ref="U2051:U2114" si="230">ROUND(T2051-S2051,0)</f>
        <v>35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</v>
      </c>
      <c r="P2052" s="5" t="str">
        <f t="shared" si="225"/>
        <v>$278.39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42115.071504629625</v>
      </c>
      <c r="T2052" s="10">
        <f t="shared" si="229"/>
        <v>42155.071504629625</v>
      </c>
      <c r="U2052">
        <f t="shared" si="230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</v>
      </c>
      <c r="P2053" s="5" t="str">
        <f t="shared" si="225"/>
        <v>$43.1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41604.022418981483</v>
      </c>
      <c r="T2053" s="10">
        <f t="shared" si="229"/>
        <v>41634.022418981483</v>
      </c>
      <c r="U2053">
        <f t="shared" si="230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</v>
      </c>
      <c r="P2054" s="5" t="str">
        <f t="shared" si="225"/>
        <v>$326.29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42375.08394675926</v>
      </c>
      <c r="T2054" s="10">
        <f t="shared" si="229"/>
        <v>42420.08394675926</v>
      </c>
      <c r="U2054">
        <f t="shared" si="230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</v>
      </c>
      <c r="P2055" s="5" t="str">
        <f t="shared" si="225"/>
        <v>$41.74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42303.617488425924</v>
      </c>
      <c r="T2055" s="10">
        <f t="shared" si="229"/>
        <v>42333.659155092595</v>
      </c>
      <c r="U2055">
        <f t="shared" si="230"/>
        <v>30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114</v>
      </c>
      <c r="P2056" s="5" t="str">
        <f t="shared" si="225"/>
        <v>$64.02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41731.520949074074</v>
      </c>
      <c r="T2056" s="10">
        <f t="shared" si="229"/>
        <v>41761.520949074074</v>
      </c>
      <c r="U2056">
        <f t="shared" si="230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</v>
      </c>
      <c r="P2057" s="5" t="str">
        <f t="shared" si="225"/>
        <v>$99.46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41946.674108796295</v>
      </c>
      <c r="T2057" s="10">
        <f t="shared" si="229"/>
        <v>41976.166666666672</v>
      </c>
      <c r="U2057">
        <f t="shared" si="230"/>
        <v>29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</v>
      </c>
      <c r="P2058" s="5" t="str">
        <f t="shared" si="225"/>
        <v>$138.49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41351.76090277778</v>
      </c>
      <c r="T2058" s="10">
        <f t="shared" si="229"/>
        <v>41381.76090277778</v>
      </c>
      <c r="U2058">
        <f t="shared" si="230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</v>
      </c>
      <c r="P2059" s="5" t="str">
        <f t="shared" si="225"/>
        <v>$45.55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42396.494583333333</v>
      </c>
      <c r="T2059" s="10">
        <f t="shared" si="229"/>
        <v>42426.494583333333</v>
      </c>
      <c r="U2059">
        <f t="shared" si="230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</v>
      </c>
      <c r="P2060" s="5" t="str">
        <f t="shared" si="225"/>
        <v>$10.51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42026.370717592596</v>
      </c>
      <c r="T2060" s="10">
        <f t="shared" si="229"/>
        <v>42065.833333333328</v>
      </c>
      <c r="U2060">
        <f t="shared" si="230"/>
        <v>39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</v>
      </c>
      <c r="P2061" s="5" t="str">
        <f t="shared" si="225"/>
        <v>$114.77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42361.602476851855</v>
      </c>
      <c r="T2061" s="10">
        <f t="shared" si="229"/>
        <v>42400.915972222225</v>
      </c>
      <c r="U2061">
        <f t="shared" si="230"/>
        <v>39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</v>
      </c>
      <c r="P2062" s="5" t="str">
        <f t="shared" si="225"/>
        <v>$36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41783.642939814818</v>
      </c>
      <c r="T2062" s="10">
        <f t="shared" si="229"/>
        <v>41843.642939814818</v>
      </c>
      <c r="U2062">
        <f t="shared" si="230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108</v>
      </c>
      <c r="P2063" s="5" t="str">
        <f t="shared" si="225"/>
        <v>$154.17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42705.764513888891</v>
      </c>
      <c r="T2063" s="10">
        <f t="shared" si="229"/>
        <v>42735.764513888891</v>
      </c>
      <c r="U2063">
        <f t="shared" si="230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115</v>
      </c>
      <c r="P2064" s="5" t="str">
        <f t="shared" si="225"/>
        <v>$566.39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42423.3830787037</v>
      </c>
      <c r="T2064" s="10">
        <f t="shared" si="229"/>
        <v>42453.341412037036</v>
      </c>
      <c r="U2064">
        <f t="shared" si="230"/>
        <v>30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</v>
      </c>
      <c r="P2065" s="5" t="str">
        <f t="shared" si="225"/>
        <v>$120.86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42472.73265046296</v>
      </c>
      <c r="T2065" s="10">
        <f t="shared" si="229"/>
        <v>42505.73265046296</v>
      </c>
      <c r="U2065">
        <f t="shared" si="230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</v>
      </c>
      <c r="P2066" s="5" t="str">
        <f t="shared" si="225"/>
        <v>$86.16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41389.364849537036</v>
      </c>
      <c r="T2066" s="10">
        <f t="shared" si="229"/>
        <v>41425.5</v>
      </c>
      <c r="U2066">
        <f t="shared" si="230"/>
        <v>36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</v>
      </c>
      <c r="P2067" s="5" t="str">
        <f t="shared" si="225"/>
        <v>$51.21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41603.333668981482</v>
      </c>
      <c r="T2067" s="10">
        <f t="shared" si="229"/>
        <v>41633.333668981482</v>
      </c>
      <c r="U2067">
        <f t="shared" si="230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219</v>
      </c>
      <c r="P2068" s="5" t="str">
        <f t="shared" si="225"/>
        <v>$67.26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41844.771793981483</v>
      </c>
      <c r="T2068" s="10">
        <f t="shared" si="229"/>
        <v>41874.771793981483</v>
      </c>
      <c r="U2068">
        <f t="shared" si="230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127</v>
      </c>
      <c r="P2069" s="5" t="str">
        <f t="shared" si="225"/>
        <v>$62.8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42115.853888888887</v>
      </c>
      <c r="T2069" s="10">
        <f t="shared" si="229"/>
        <v>42148.853888888887</v>
      </c>
      <c r="U2069">
        <f t="shared" si="230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</v>
      </c>
      <c r="P2070" s="5" t="str">
        <f t="shared" si="225"/>
        <v>$346.13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42633.841608796298</v>
      </c>
      <c r="T2070" s="10">
        <f t="shared" si="229"/>
        <v>42663.841608796298</v>
      </c>
      <c r="U2070">
        <f t="shared" si="230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</v>
      </c>
      <c r="P2071" s="5" t="str">
        <f t="shared" si="225"/>
        <v>$244.12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42340.972118055557</v>
      </c>
      <c r="T2071" s="10">
        <f t="shared" si="229"/>
        <v>42371.972118055557</v>
      </c>
      <c r="U2071">
        <f t="shared" si="230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</v>
      </c>
      <c r="P2072" s="5" t="str">
        <f t="shared" si="225"/>
        <v>$259.25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42519.6565162037</v>
      </c>
      <c r="T2072" s="10">
        <f t="shared" si="229"/>
        <v>42549.6565162037</v>
      </c>
      <c r="U2072">
        <f t="shared" si="230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281</v>
      </c>
      <c r="P2073" s="5" t="str">
        <f t="shared" si="225"/>
        <v>$201.96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42600.278749999998</v>
      </c>
      <c r="T2073" s="10">
        <f t="shared" si="229"/>
        <v>42645.278749999998</v>
      </c>
      <c r="U2073">
        <f t="shared" si="230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111</v>
      </c>
      <c r="P2074" s="5" t="str">
        <f t="shared" si="225"/>
        <v>$226.21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42467.581388888888</v>
      </c>
      <c r="T2074" s="10">
        <f t="shared" si="229"/>
        <v>42497.581388888888</v>
      </c>
      <c r="U2074">
        <f t="shared" si="230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153</v>
      </c>
      <c r="P2075" s="5" t="str">
        <f t="shared" si="225"/>
        <v>$324.69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42087.668032407411</v>
      </c>
      <c r="T2075" s="10">
        <f t="shared" si="229"/>
        <v>42132.668032407411</v>
      </c>
      <c r="U2075">
        <f t="shared" si="230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103</v>
      </c>
      <c r="P2076" s="5" t="str">
        <f t="shared" si="225"/>
        <v>$205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42466.826180555552</v>
      </c>
      <c r="T2076" s="10">
        <f t="shared" si="229"/>
        <v>42496.826180555552</v>
      </c>
      <c r="U2076">
        <f t="shared" si="230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</v>
      </c>
      <c r="P2077" s="5" t="str">
        <f t="shared" si="225"/>
        <v>$20.47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41450.681574074071</v>
      </c>
      <c r="T2077" s="10">
        <f t="shared" si="229"/>
        <v>41480.681574074071</v>
      </c>
      <c r="U2077">
        <f t="shared" si="230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</v>
      </c>
      <c r="P2078" s="5" t="str">
        <f t="shared" si="225"/>
        <v>$116.35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41803.880659722221</v>
      </c>
      <c r="T2078" s="10">
        <f t="shared" si="229"/>
        <v>41843.880659722221</v>
      </c>
      <c r="U2078">
        <f t="shared" si="230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116</v>
      </c>
      <c r="P2079" s="5" t="str">
        <f t="shared" si="225"/>
        <v>$307.2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42103.042546296296</v>
      </c>
      <c r="T2079" s="10">
        <f t="shared" si="229"/>
        <v>42160.875</v>
      </c>
      <c r="U2079">
        <f t="shared" si="230"/>
        <v>58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</v>
      </c>
      <c r="P2080" s="5" t="str">
        <f t="shared" si="225"/>
        <v>$546.69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42692.771493055552</v>
      </c>
      <c r="T2080" s="10">
        <f t="shared" si="229"/>
        <v>42722.771493055552</v>
      </c>
      <c r="U2080">
        <f t="shared" si="230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</v>
      </c>
      <c r="P2081" s="5" t="str">
        <f t="shared" si="225"/>
        <v>$47.47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42150.71056712963</v>
      </c>
      <c r="T2081" s="10">
        <f t="shared" si="229"/>
        <v>42180.791666666672</v>
      </c>
      <c r="U2081">
        <f t="shared" si="230"/>
        <v>30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508</v>
      </c>
      <c r="P2082" s="5" t="str">
        <f t="shared" si="225"/>
        <v>$101.56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42289.957175925927</v>
      </c>
      <c r="T2082" s="10">
        <f t="shared" si="229"/>
        <v>42319.998842592591</v>
      </c>
      <c r="U2082">
        <f t="shared" si="230"/>
        <v>30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115</v>
      </c>
      <c r="P2083" s="5" t="str">
        <f t="shared" si="225"/>
        <v>$72.91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41004.15688657407</v>
      </c>
      <c r="T2083" s="10">
        <f t="shared" si="229"/>
        <v>41045.207638888889</v>
      </c>
      <c r="U2083">
        <f t="shared" si="230"/>
        <v>41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111</v>
      </c>
      <c r="P2084" s="5" t="str">
        <f t="shared" si="225"/>
        <v>$43.71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40811.120324074072</v>
      </c>
      <c r="T2084" s="10">
        <f t="shared" si="229"/>
        <v>40871.161990740744</v>
      </c>
      <c r="U2084">
        <f t="shared" si="230"/>
        <v>60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</v>
      </c>
      <c r="P2085" s="5" t="str">
        <f t="shared" si="225"/>
        <v>$34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41034.72216435185</v>
      </c>
      <c r="T2085" s="10">
        <f t="shared" si="229"/>
        <v>41064.72216435185</v>
      </c>
      <c r="U2085">
        <f t="shared" si="230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</v>
      </c>
      <c r="P2086" s="5" t="str">
        <f t="shared" si="225"/>
        <v>$70.65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41731.833124999997</v>
      </c>
      <c r="T2086" s="10">
        <f t="shared" si="229"/>
        <v>41763.290972222225</v>
      </c>
      <c r="U2086">
        <f t="shared" si="230"/>
        <v>31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124</v>
      </c>
      <c r="P2087" s="5" t="str">
        <f t="shared" si="225"/>
        <v>$89.3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41075.835497685184</v>
      </c>
      <c r="T2087" s="10">
        <f t="shared" si="229"/>
        <v>41105.835497685184</v>
      </c>
      <c r="U2087">
        <f t="shared" si="230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101</v>
      </c>
      <c r="P2088" s="5" t="str">
        <f t="shared" si="225"/>
        <v>$115.09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40860.67050925926</v>
      </c>
      <c r="T2088" s="10">
        <f t="shared" si="229"/>
        <v>40891.207638888889</v>
      </c>
      <c r="U2088">
        <f t="shared" si="230"/>
        <v>31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104</v>
      </c>
      <c r="P2089" s="5" t="str">
        <f t="shared" si="225"/>
        <v>$62.12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40764.204375000001</v>
      </c>
      <c r="T2089" s="10">
        <f t="shared" si="229"/>
        <v>40794.204375000001</v>
      </c>
      <c r="U2089">
        <f t="shared" si="230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116</v>
      </c>
      <c r="P2090" s="5" t="str">
        <f t="shared" si="225"/>
        <v>$46.2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40395.714722222227</v>
      </c>
      <c r="T2090" s="10">
        <f t="shared" si="229"/>
        <v>40432.165972222225</v>
      </c>
      <c r="U2090">
        <f t="shared" si="230"/>
        <v>36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</v>
      </c>
      <c r="P2091" s="5" t="str">
        <f t="shared" si="225"/>
        <v>$48.55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41453.076319444444</v>
      </c>
      <c r="T2091" s="10">
        <f t="shared" si="229"/>
        <v>41488.076319444444</v>
      </c>
      <c r="U2091">
        <f t="shared" si="230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</v>
      </c>
      <c r="P2092" s="5" t="str">
        <f t="shared" si="225"/>
        <v>$57.52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41299.381423611107</v>
      </c>
      <c r="T2092" s="10">
        <f t="shared" si="229"/>
        <v>41329.381423611107</v>
      </c>
      <c r="U2092">
        <f t="shared" si="230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</v>
      </c>
      <c r="P2093" s="5" t="str">
        <f t="shared" si="225"/>
        <v>$88.15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40555.322662037041</v>
      </c>
      <c r="T2093" s="10">
        <f t="shared" si="229"/>
        <v>40603.833333333336</v>
      </c>
      <c r="U2093">
        <f t="shared" si="230"/>
        <v>49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</v>
      </c>
      <c r="P2094" s="5" t="str">
        <f t="shared" si="225"/>
        <v>$110.49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40763.707546296297</v>
      </c>
      <c r="T2094" s="10">
        <f t="shared" si="229"/>
        <v>40823.707546296297</v>
      </c>
      <c r="U2094">
        <f t="shared" si="230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</v>
      </c>
      <c r="P2095" s="5" t="str">
        <f t="shared" si="225"/>
        <v>$66.83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41205.854537037041</v>
      </c>
      <c r="T2095" s="10">
        <f t="shared" si="229"/>
        <v>41265.896203703705</v>
      </c>
      <c r="U2095">
        <f t="shared" si="230"/>
        <v>60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121</v>
      </c>
      <c r="P2096" s="5" t="str">
        <f t="shared" si="225"/>
        <v>$58.6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40939.02002314815</v>
      </c>
      <c r="T2096" s="10">
        <f t="shared" si="229"/>
        <v>40973.125</v>
      </c>
      <c r="U2096">
        <f t="shared" si="230"/>
        <v>34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 s="5" t="str">
        <f t="shared" si="225"/>
        <v>$113.64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40758.733483796299</v>
      </c>
      <c r="T2097" s="10">
        <f t="shared" si="229"/>
        <v>40818.733483796299</v>
      </c>
      <c r="U2097">
        <f t="shared" si="230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102</v>
      </c>
      <c r="P2098" s="5" t="str">
        <f t="shared" si="225"/>
        <v>$43.57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41192.758506944447</v>
      </c>
      <c r="T2098" s="10">
        <f t="shared" si="229"/>
        <v>41208.165972222225</v>
      </c>
      <c r="U2098">
        <f t="shared" si="230"/>
        <v>15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 s="5" t="str">
        <f t="shared" si="225"/>
        <v>$78.95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40818.584895833337</v>
      </c>
      <c r="T2099" s="10">
        <f t="shared" si="229"/>
        <v>40878.626562500001</v>
      </c>
      <c r="U2099">
        <f t="shared" si="230"/>
        <v>60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</v>
      </c>
      <c r="P2100" s="5" t="str">
        <f t="shared" si="225"/>
        <v>$188.13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40946.11383101852</v>
      </c>
      <c r="T2100" s="10">
        <f t="shared" si="229"/>
        <v>40976.11383101852</v>
      </c>
      <c r="U2100">
        <f t="shared" si="230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</v>
      </c>
      <c r="P2101" s="5" t="str">
        <f t="shared" si="225"/>
        <v>$63.03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42173.746342592596</v>
      </c>
      <c r="T2101" s="10">
        <f t="shared" si="229"/>
        <v>42187.152777777781</v>
      </c>
      <c r="U2101">
        <f t="shared" si="230"/>
        <v>13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137</v>
      </c>
      <c r="P2102" s="5" t="str">
        <f t="shared" si="225"/>
        <v>$30.37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41074.834965277776</v>
      </c>
      <c r="T2102" s="10">
        <f t="shared" si="229"/>
        <v>41090.165972222225</v>
      </c>
      <c r="U2102">
        <f t="shared" si="230"/>
        <v>15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</v>
      </c>
      <c r="P2103" s="5" t="str">
        <f t="shared" si="225"/>
        <v>$51.48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40892.149467592593</v>
      </c>
      <c r="T2103" s="10">
        <f t="shared" si="229"/>
        <v>40952.149467592593</v>
      </c>
      <c r="U2103">
        <f t="shared" si="230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 s="5" t="str">
        <f t="shared" si="225"/>
        <v>$35.79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40638.868611111109</v>
      </c>
      <c r="T2104" s="10">
        <f t="shared" si="229"/>
        <v>40668.868611111109</v>
      </c>
      <c r="U2104">
        <f t="shared" si="230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</v>
      </c>
      <c r="P2105" s="5" t="str">
        <f t="shared" si="225"/>
        <v>$98.82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41192.754942129628</v>
      </c>
      <c r="T2105" s="10">
        <f t="shared" si="229"/>
        <v>41222.7966087963</v>
      </c>
      <c r="U2105">
        <f t="shared" si="230"/>
        <v>30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130</v>
      </c>
      <c r="P2106" s="5" t="str">
        <f t="shared" si="225"/>
        <v>$28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41394.074467592596</v>
      </c>
      <c r="T2106" s="10">
        <f t="shared" si="229"/>
        <v>41425</v>
      </c>
      <c r="U2106">
        <f t="shared" si="230"/>
        <v>31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 s="5" t="str">
        <f t="shared" si="225"/>
        <v>$51.31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41951.788807870369</v>
      </c>
      <c r="T2107" s="10">
        <f t="shared" si="229"/>
        <v>41964.166666666672</v>
      </c>
      <c r="U2107">
        <f t="shared" si="230"/>
        <v>12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</v>
      </c>
      <c r="P2108" s="5" t="str">
        <f t="shared" si="225"/>
        <v>$53.52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41270.21497685185</v>
      </c>
      <c r="T2108" s="10">
        <f t="shared" si="229"/>
        <v>41300.21497685185</v>
      </c>
      <c r="U2108">
        <f t="shared" si="230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108</v>
      </c>
      <c r="P2109" s="5" t="str">
        <f t="shared" si="225"/>
        <v>$37.15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41934.71056712963</v>
      </c>
      <c r="T2109" s="10">
        <f t="shared" si="229"/>
        <v>41955.752233796295</v>
      </c>
      <c r="U2109">
        <f t="shared" si="230"/>
        <v>21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</v>
      </c>
      <c r="P2110" s="5" t="str">
        <f t="shared" si="225"/>
        <v>$89.9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41135.175694444442</v>
      </c>
      <c r="T2110" s="10">
        <f t="shared" si="229"/>
        <v>41162.163194444445</v>
      </c>
      <c r="U2110">
        <f t="shared" si="230"/>
        <v>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107</v>
      </c>
      <c r="P2111" s="5" t="str">
        <f t="shared" si="225"/>
        <v>$106.53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42160.708530092597</v>
      </c>
      <c r="T2111" s="10">
        <f t="shared" si="229"/>
        <v>42190.708530092597</v>
      </c>
      <c r="U2111">
        <f t="shared" si="230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</v>
      </c>
      <c r="P2112" s="5" t="str">
        <f t="shared" si="225"/>
        <v>$52.82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41759.670937499999</v>
      </c>
      <c r="T2112" s="10">
        <f t="shared" si="229"/>
        <v>41787.207638888889</v>
      </c>
      <c r="U2112">
        <f t="shared" si="230"/>
        <v>28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107</v>
      </c>
      <c r="P2113" s="5" t="str">
        <f t="shared" si="225"/>
        <v>$54.62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40703.197048611109</v>
      </c>
      <c r="T2113" s="10">
        <f t="shared" si="229"/>
        <v>40770.041666666664</v>
      </c>
      <c r="U2113">
        <f t="shared" si="230"/>
        <v>67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 s="5" t="str">
        <f t="shared" si="225"/>
        <v>$27.27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41365.928159722222</v>
      </c>
      <c r="T2114" s="10">
        <f t="shared" si="229"/>
        <v>41379.928159722222</v>
      </c>
      <c r="U2114">
        <f t="shared" si="230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ROUND(E2115/D2115*100,0)</f>
        <v>105</v>
      </c>
      <c r="P2115" s="5" t="str">
        <f t="shared" ref="P2115:P2178" si="232">"$"&amp;ROUND(E2115/L2115,2)</f>
        <v>$68.6</v>
      </c>
      <c r="Q2115" t="str">
        <f t="shared" ref="Q2115:Q2178" si="233">LEFT(N2115,SEARCH("/",N2115)-1)</f>
        <v>music</v>
      </c>
      <c r="R2115" t="str">
        <f t="shared" ref="R2115:R2178" si="234">RIGHT(N2115,LEN(N2115)-SEARCH("/",N2115))</f>
        <v>indie rock</v>
      </c>
      <c r="S2115" s="10">
        <f t="shared" ref="S2115:S2178" si="235">(J2115/86400)+DATE(1970, 1, 1)</f>
        <v>41870.86546296296</v>
      </c>
      <c r="T2115" s="10">
        <f t="shared" ref="T2115:T2178" si="236">(I2115/86400)+DATE(1970, 1, 1)</f>
        <v>41905.86546296296</v>
      </c>
      <c r="U2115">
        <f t="shared" ref="U2115:U2178" si="237">ROUND(T2115-S2115,0)</f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105</v>
      </c>
      <c r="P2116" s="5" t="str">
        <f t="shared" si="232"/>
        <v>$35.61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40458.815625000003</v>
      </c>
      <c r="T2116" s="10">
        <f t="shared" si="236"/>
        <v>40521.207638888889</v>
      </c>
      <c r="U2116">
        <f t="shared" si="237"/>
        <v>62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226</v>
      </c>
      <c r="P2117" s="5" t="str">
        <f t="shared" si="232"/>
        <v>$94.03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40564.081030092595</v>
      </c>
      <c r="T2117" s="10">
        <f t="shared" si="236"/>
        <v>40594.081030092595</v>
      </c>
      <c r="U2117">
        <f t="shared" si="237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101</v>
      </c>
      <c r="P2118" s="5" t="str">
        <f t="shared" si="232"/>
        <v>$526.46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41136.777812500004</v>
      </c>
      <c r="T2118" s="10">
        <f t="shared" si="236"/>
        <v>41184.777812500004</v>
      </c>
      <c r="U2118">
        <f t="shared" si="237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148</v>
      </c>
      <c r="P2119" s="5" t="str">
        <f t="shared" si="232"/>
        <v>$50.66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42290.059594907405</v>
      </c>
      <c r="T2119" s="10">
        <f t="shared" si="236"/>
        <v>42304.207638888889</v>
      </c>
      <c r="U2119">
        <f t="shared" si="237"/>
        <v>14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135</v>
      </c>
      <c r="P2120" s="5" t="str">
        <f t="shared" si="232"/>
        <v>$79.18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40718.839537037034</v>
      </c>
      <c r="T2120" s="10">
        <f t="shared" si="236"/>
        <v>40748.839537037034</v>
      </c>
      <c r="U2120">
        <f t="shared" si="237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101</v>
      </c>
      <c r="P2121" s="5" t="str">
        <f t="shared" si="232"/>
        <v>$91.59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41107.130150462966</v>
      </c>
      <c r="T2121" s="10">
        <f t="shared" si="236"/>
        <v>41137.130150462966</v>
      </c>
      <c r="U2121">
        <f t="shared" si="237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101</v>
      </c>
      <c r="P2122" s="5" t="str">
        <f t="shared" si="232"/>
        <v>$116.96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41591.964537037034</v>
      </c>
      <c r="T2122" s="10">
        <f t="shared" si="236"/>
        <v>41640.964537037034</v>
      </c>
      <c r="U2122">
        <f t="shared" si="237"/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1</v>
      </c>
      <c r="P2123" s="5" t="str">
        <f t="shared" si="232"/>
        <v>$28.4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42716.7424537037</v>
      </c>
      <c r="T2123" s="10">
        <f t="shared" si="236"/>
        <v>42746.7424537037</v>
      </c>
      <c r="U2123">
        <f t="shared" si="237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</v>
      </c>
      <c r="P2124" s="5" t="str">
        <f t="shared" si="232"/>
        <v>$103.33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42712.300567129627</v>
      </c>
      <c r="T2124" s="10">
        <f t="shared" si="236"/>
        <v>42742.300567129627</v>
      </c>
      <c r="U2124">
        <f t="shared" si="237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 s="5" t="str">
        <f t="shared" si="232"/>
        <v>$10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40198.424849537041</v>
      </c>
      <c r="T2125" s="10">
        <f t="shared" si="236"/>
        <v>40252.290972222225</v>
      </c>
      <c r="U2125">
        <f t="shared" si="237"/>
        <v>54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</v>
      </c>
      <c r="P2126" s="5" t="str">
        <f t="shared" si="232"/>
        <v>$23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40464.028182870374</v>
      </c>
      <c r="T2126" s="10">
        <f t="shared" si="236"/>
        <v>40512.208333333336</v>
      </c>
      <c r="U2126">
        <f t="shared" si="237"/>
        <v>48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</v>
      </c>
      <c r="P2127" s="5" t="str">
        <f t="shared" si="232"/>
        <v>$31.56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42191.023530092592</v>
      </c>
      <c r="T2127" s="10">
        <f t="shared" si="236"/>
        <v>42221.023530092592</v>
      </c>
      <c r="U2127">
        <f t="shared" si="237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</v>
      </c>
      <c r="P2128" s="5" t="str">
        <f t="shared" si="232"/>
        <v>$5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41951.973229166666</v>
      </c>
      <c r="T2128" s="10">
        <f t="shared" si="236"/>
        <v>41981.973229166666</v>
      </c>
      <c r="U2128">
        <f t="shared" si="237"/>
        <v>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29</v>
      </c>
      <c r="P2129" s="5" t="str">
        <f t="shared" si="232"/>
        <v>$34.22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42045.505358796298</v>
      </c>
      <c r="T2129" s="10">
        <f t="shared" si="236"/>
        <v>42075.463692129633</v>
      </c>
      <c r="U2129">
        <f t="shared" si="237"/>
        <v>30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</v>
      </c>
      <c r="P2130" s="5" t="str">
        <f t="shared" si="232"/>
        <v>$25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41843.772789351853</v>
      </c>
      <c r="T2130" s="10">
        <f t="shared" si="236"/>
        <v>41903.772789351853</v>
      </c>
      <c r="U2130">
        <f t="shared" si="237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12</v>
      </c>
      <c r="P2131" s="5" t="str">
        <f t="shared" si="232"/>
        <v>$19.67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42409.024305555555</v>
      </c>
      <c r="T2131" s="10">
        <f t="shared" si="236"/>
        <v>42439.024305555555</v>
      </c>
      <c r="U2131">
        <f t="shared" si="237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</v>
      </c>
      <c r="P2132" s="5" t="str">
        <f t="shared" si="232"/>
        <v>$21.25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41832.086377314816</v>
      </c>
      <c r="T2132" s="10">
        <f t="shared" si="236"/>
        <v>41867.086377314816</v>
      </c>
      <c r="U2132">
        <f t="shared" si="237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 s="5" t="str">
        <f t="shared" si="232"/>
        <v>$8.33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42167.207071759258</v>
      </c>
      <c r="T2133" s="10">
        <f t="shared" si="236"/>
        <v>42197.207071759258</v>
      </c>
      <c r="U2133">
        <f t="shared" si="237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</v>
      </c>
      <c r="P2134" s="5" t="str">
        <f t="shared" si="232"/>
        <v>$21.34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41643.487175925926</v>
      </c>
      <c r="T2134" s="10">
        <f t="shared" si="236"/>
        <v>41673.487175925926</v>
      </c>
      <c r="U2134">
        <f t="shared" si="237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2</v>
      </c>
      <c r="P2135" s="5" t="str">
        <f t="shared" si="232"/>
        <v>$5.33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40619.097210648149</v>
      </c>
      <c r="T2135" s="10">
        <f t="shared" si="236"/>
        <v>40657.290972222225</v>
      </c>
      <c r="U2135">
        <f t="shared" si="237"/>
        <v>38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2</v>
      </c>
      <c r="P2136" s="5" t="str">
        <f t="shared" si="232"/>
        <v>$34.67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41361.886469907404</v>
      </c>
      <c r="T2136" s="10">
        <f t="shared" si="236"/>
        <v>41391.886469907404</v>
      </c>
      <c r="U2136">
        <f t="shared" si="237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10</v>
      </c>
      <c r="P2137" s="5" t="str">
        <f t="shared" si="232"/>
        <v>$21.73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41156.96334490741</v>
      </c>
      <c r="T2137" s="10">
        <f t="shared" si="236"/>
        <v>41186.96334490741</v>
      </c>
      <c r="U2137">
        <f t="shared" si="237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</v>
      </c>
      <c r="P2138" s="5" t="str">
        <f t="shared" si="232"/>
        <v>$11.92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41536.509097222224</v>
      </c>
      <c r="T2138" s="10">
        <f t="shared" si="236"/>
        <v>41566.509097222224</v>
      </c>
      <c r="U2138">
        <f t="shared" si="237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</v>
      </c>
      <c r="P2139" s="5" t="str">
        <f t="shared" si="232"/>
        <v>$26.6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41948.771168981482</v>
      </c>
      <c r="T2139" s="10">
        <f t="shared" si="236"/>
        <v>41978.771168981482</v>
      </c>
      <c r="U2139">
        <f t="shared" si="237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13</v>
      </c>
      <c r="P2140" s="5" t="str">
        <f t="shared" si="232"/>
        <v>$10.67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41557.013182870374</v>
      </c>
      <c r="T2140" s="10">
        <f t="shared" si="236"/>
        <v>41587.054849537039</v>
      </c>
      <c r="U2140">
        <f t="shared" si="237"/>
        <v>30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</v>
      </c>
      <c r="P2141" s="5" t="str">
        <f t="shared" si="232"/>
        <v>$29.04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42647.750092592592</v>
      </c>
      <c r="T2141" s="10">
        <f t="shared" si="236"/>
        <v>42677.750092592592</v>
      </c>
      <c r="U2141">
        <f t="shared" si="237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</v>
      </c>
      <c r="P2142" s="5" t="str">
        <f t="shared" si="232"/>
        <v>$50.91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41255.833611111113</v>
      </c>
      <c r="T2142" s="10">
        <f t="shared" si="236"/>
        <v>41285.833611111113</v>
      </c>
      <c r="U2142">
        <f t="shared" si="237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s="5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41927.235636574071</v>
      </c>
      <c r="T2143" s="10">
        <f t="shared" si="236"/>
        <v>41957.277303240742</v>
      </c>
      <c r="U2143">
        <f t="shared" si="237"/>
        <v>30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6</v>
      </c>
      <c r="P2144" s="5" t="str">
        <f t="shared" si="232"/>
        <v>$50.08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42340.701504629629</v>
      </c>
      <c r="T2144" s="10">
        <f t="shared" si="236"/>
        <v>42368.701504629629</v>
      </c>
      <c r="U2144">
        <f t="shared" si="237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</v>
      </c>
      <c r="P2145" s="5" t="str">
        <f t="shared" si="232"/>
        <v>$45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40332.886712962965</v>
      </c>
      <c r="T2145" s="10">
        <f t="shared" si="236"/>
        <v>40380.791666666664</v>
      </c>
      <c r="U2145">
        <f t="shared" si="237"/>
        <v>48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2</v>
      </c>
      <c r="P2146" s="5" t="str">
        <f t="shared" si="232"/>
        <v>$25.29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41499.546759259261</v>
      </c>
      <c r="T2146" s="10">
        <f t="shared" si="236"/>
        <v>41531.546759259261</v>
      </c>
      <c r="U2146">
        <f t="shared" si="237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</v>
      </c>
      <c r="P2147" s="5" t="str">
        <f t="shared" si="232"/>
        <v>$51.29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41575.237430555557</v>
      </c>
      <c r="T2147" s="10">
        <f t="shared" si="236"/>
        <v>41605.279097222221</v>
      </c>
      <c r="U2147">
        <f t="shared" si="237"/>
        <v>30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</v>
      </c>
      <c r="P2148" s="5" t="str">
        <f t="shared" si="232"/>
        <v>$1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42397.679513888885</v>
      </c>
      <c r="T2148" s="10">
        <f t="shared" si="236"/>
        <v>42411.679513888885</v>
      </c>
      <c r="U2148">
        <f t="shared" si="237"/>
        <v>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1</v>
      </c>
      <c r="P2149" s="5" t="str">
        <f t="shared" si="232"/>
        <v>$49.38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41927.295694444445</v>
      </c>
      <c r="T2149" s="10">
        <f t="shared" si="236"/>
        <v>41959.337361111116</v>
      </c>
      <c r="U2149">
        <f t="shared" si="237"/>
        <v>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 s="5" t="str">
        <f t="shared" si="232"/>
        <v>$1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42066.733587962968</v>
      </c>
      <c r="T2150" s="10">
        <f t="shared" si="236"/>
        <v>42096.691921296297</v>
      </c>
      <c r="U2150">
        <f t="shared" si="237"/>
        <v>30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s="5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40355.024953703702</v>
      </c>
      <c r="T2151" s="10">
        <f t="shared" si="236"/>
        <v>40390</v>
      </c>
      <c r="U2151">
        <f t="shared" si="237"/>
        <v>35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1</v>
      </c>
      <c r="P2152" s="5" t="str">
        <f t="shared" si="232"/>
        <v>$101.25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42534.284710648149</v>
      </c>
      <c r="T2152" s="10">
        <f t="shared" si="236"/>
        <v>42564.284710648149</v>
      </c>
      <c r="U2152">
        <f t="shared" si="237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</v>
      </c>
      <c r="P2153" s="5" t="str">
        <f t="shared" si="232"/>
        <v>$19.67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42520.847384259258</v>
      </c>
      <c r="T2153" s="10">
        <f t="shared" si="236"/>
        <v>42550.847384259258</v>
      </c>
      <c r="U2153">
        <f t="shared" si="237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</v>
      </c>
      <c r="P2154" s="5" t="str">
        <f t="shared" si="232"/>
        <v>$12.5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41683.832280092596</v>
      </c>
      <c r="T2154" s="10">
        <f t="shared" si="236"/>
        <v>41713.790613425925</v>
      </c>
      <c r="U2154">
        <f t="shared" si="237"/>
        <v>30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</v>
      </c>
      <c r="P2155" s="5" t="str">
        <f t="shared" si="232"/>
        <v>$8.5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41974.911087962959</v>
      </c>
      <c r="T2155" s="10">
        <f t="shared" si="236"/>
        <v>42014.332638888889</v>
      </c>
      <c r="U2155">
        <f t="shared" si="237"/>
        <v>39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1</v>
      </c>
      <c r="P2156" s="5" t="str">
        <f t="shared" si="232"/>
        <v>$1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41647.632256944446</v>
      </c>
      <c r="T2156" s="10">
        <f t="shared" si="236"/>
        <v>41667.632256944446</v>
      </c>
      <c r="U2156">
        <f t="shared" si="237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</v>
      </c>
      <c r="P2157" s="5" t="str">
        <f t="shared" si="232"/>
        <v>$23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42430.747511574074</v>
      </c>
      <c r="T2157" s="10">
        <f t="shared" si="236"/>
        <v>42460.70584490741</v>
      </c>
      <c r="U2157">
        <f t="shared" si="237"/>
        <v>30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3</v>
      </c>
      <c r="P2158" s="5" t="str">
        <f t="shared" si="232"/>
        <v>$17.99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41488.85423611111</v>
      </c>
      <c r="T2158" s="10">
        <f t="shared" si="236"/>
        <v>41533.85423611111</v>
      </c>
      <c r="U2158">
        <f t="shared" si="237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</v>
      </c>
      <c r="P2159" s="5" t="str">
        <f t="shared" si="232"/>
        <v>$370.95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42694.98128472222</v>
      </c>
      <c r="T2159" s="10">
        <f t="shared" si="236"/>
        <v>42727.332638888889</v>
      </c>
      <c r="U2159">
        <f t="shared" si="237"/>
        <v>32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7</v>
      </c>
      <c r="P2160" s="5" t="str">
        <f t="shared" si="232"/>
        <v>$63.57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41264.853865740741</v>
      </c>
      <c r="T2160" s="10">
        <f t="shared" si="236"/>
        <v>41309.853865740741</v>
      </c>
      <c r="U2160">
        <f t="shared" si="237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1</v>
      </c>
      <c r="P2161" s="5" t="str">
        <f t="shared" si="232"/>
        <v>$13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40710.731180555558</v>
      </c>
      <c r="T2161" s="10">
        <f t="shared" si="236"/>
        <v>40740.731180555558</v>
      </c>
      <c r="U2161">
        <f t="shared" si="237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1</v>
      </c>
      <c r="P2162" s="5" t="str">
        <f t="shared" si="232"/>
        <v>$5.31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41018.711863425924</v>
      </c>
      <c r="T2162" s="10">
        <f t="shared" si="236"/>
        <v>41048.711863425924</v>
      </c>
      <c r="U2162">
        <f t="shared" si="237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116</v>
      </c>
      <c r="P2163" s="5" t="str">
        <f t="shared" si="232"/>
        <v>$35.62</v>
      </c>
      <c r="Q2163" t="str">
        <f t="shared" si="233"/>
        <v>music</v>
      </c>
      <c r="R2163" t="str">
        <f t="shared" si="234"/>
        <v>rock</v>
      </c>
      <c r="S2163" s="10">
        <f t="shared" si="235"/>
        <v>42240.852534722224</v>
      </c>
      <c r="T2163" s="10">
        <f t="shared" si="236"/>
        <v>42270.852534722224</v>
      </c>
      <c r="U2163">
        <f t="shared" si="237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</v>
      </c>
      <c r="P2164" s="5" t="str">
        <f t="shared" si="232"/>
        <v>$87.1</v>
      </c>
      <c r="Q2164" t="str">
        <f t="shared" si="233"/>
        <v>music</v>
      </c>
      <c r="R2164" t="str">
        <f t="shared" si="234"/>
        <v>rock</v>
      </c>
      <c r="S2164" s="10">
        <f t="shared" si="235"/>
        <v>41813.766099537039</v>
      </c>
      <c r="T2164" s="10">
        <f t="shared" si="236"/>
        <v>41844.766099537039</v>
      </c>
      <c r="U2164">
        <f t="shared" si="237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</v>
      </c>
      <c r="P2165" s="5" t="str">
        <f t="shared" si="232"/>
        <v>$75.11</v>
      </c>
      <c r="Q2165" t="str">
        <f t="shared" si="233"/>
        <v>music</v>
      </c>
      <c r="R2165" t="str">
        <f t="shared" si="234"/>
        <v>rock</v>
      </c>
      <c r="S2165" s="10">
        <f t="shared" si="235"/>
        <v>42111.899537037039</v>
      </c>
      <c r="T2165" s="10">
        <f t="shared" si="236"/>
        <v>42163.159722222219</v>
      </c>
      <c r="U2165">
        <f t="shared" si="237"/>
        <v>51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103</v>
      </c>
      <c r="P2166" s="5" t="str">
        <f t="shared" si="232"/>
        <v>$68.01</v>
      </c>
      <c r="Q2166" t="str">
        <f t="shared" si="233"/>
        <v>music</v>
      </c>
      <c r="R2166" t="str">
        <f t="shared" si="234"/>
        <v>rock</v>
      </c>
      <c r="S2166" s="10">
        <f t="shared" si="235"/>
        <v>42515.71775462963</v>
      </c>
      <c r="T2166" s="10">
        <f t="shared" si="236"/>
        <v>42546.165972222225</v>
      </c>
      <c r="U2166">
        <f t="shared" si="237"/>
        <v>30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139</v>
      </c>
      <c r="P2167" s="5" t="str">
        <f t="shared" si="232"/>
        <v>$29.62</v>
      </c>
      <c r="Q2167" t="str">
        <f t="shared" si="233"/>
        <v>music</v>
      </c>
      <c r="R2167" t="str">
        <f t="shared" si="234"/>
        <v>rock</v>
      </c>
      <c r="S2167" s="10">
        <f t="shared" si="235"/>
        <v>42438.667071759264</v>
      </c>
      <c r="T2167" s="10">
        <f t="shared" si="236"/>
        <v>42468.625405092593</v>
      </c>
      <c r="U2167">
        <f t="shared" si="237"/>
        <v>30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147</v>
      </c>
      <c r="P2168" s="5" t="str">
        <f t="shared" si="232"/>
        <v>$91.63</v>
      </c>
      <c r="Q2168" t="str">
        <f t="shared" si="233"/>
        <v>music</v>
      </c>
      <c r="R2168" t="str">
        <f t="shared" si="234"/>
        <v>rock</v>
      </c>
      <c r="S2168" s="10">
        <f t="shared" si="235"/>
        <v>41933.838171296295</v>
      </c>
      <c r="T2168" s="10">
        <f t="shared" si="236"/>
        <v>41978.879837962959</v>
      </c>
      <c r="U2168">
        <f t="shared" si="237"/>
        <v>45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 s="5" t="str">
        <f t="shared" si="232"/>
        <v>$22.5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41153.066400462965</v>
      </c>
      <c r="T2169" s="10">
        <f t="shared" si="236"/>
        <v>41167.066400462965</v>
      </c>
      <c r="U2169">
        <f t="shared" si="237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122</v>
      </c>
      <c r="P2170" s="5" t="str">
        <f t="shared" si="232"/>
        <v>$64.37</v>
      </c>
      <c r="Q2170" t="str">
        <f t="shared" si="233"/>
        <v>music</v>
      </c>
      <c r="R2170" t="str">
        <f t="shared" si="234"/>
        <v>rock</v>
      </c>
      <c r="S2170" s="10">
        <f t="shared" si="235"/>
        <v>42745.600243055553</v>
      </c>
      <c r="T2170" s="10">
        <f t="shared" si="236"/>
        <v>42776.208333333328</v>
      </c>
      <c r="U2170">
        <f t="shared" si="237"/>
        <v>31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 s="5" t="str">
        <f t="shared" si="232"/>
        <v>$21.86</v>
      </c>
      <c r="Q2171" t="str">
        <f t="shared" si="233"/>
        <v>music</v>
      </c>
      <c r="R2171" t="str">
        <f t="shared" si="234"/>
        <v>rock</v>
      </c>
      <c r="S2171" s="10">
        <f t="shared" si="235"/>
        <v>42793.700821759259</v>
      </c>
      <c r="T2171" s="10">
        <f t="shared" si="236"/>
        <v>42796.700821759259</v>
      </c>
      <c r="U2171">
        <f t="shared" si="237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181</v>
      </c>
      <c r="P2172" s="5" t="str">
        <f t="shared" si="232"/>
        <v>$33.32</v>
      </c>
      <c r="Q2172" t="str">
        <f t="shared" si="233"/>
        <v>music</v>
      </c>
      <c r="R2172" t="str">
        <f t="shared" si="234"/>
        <v>rock</v>
      </c>
      <c r="S2172" s="10">
        <f t="shared" si="235"/>
        <v>42198.750254629631</v>
      </c>
      <c r="T2172" s="10">
        <f t="shared" si="236"/>
        <v>42238.750254629631</v>
      </c>
      <c r="U2172">
        <f t="shared" si="237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</v>
      </c>
      <c r="P2173" s="5" t="str">
        <f t="shared" si="232"/>
        <v>$90.28</v>
      </c>
      <c r="Q2173" t="str">
        <f t="shared" si="233"/>
        <v>music</v>
      </c>
      <c r="R2173" t="str">
        <f t="shared" si="234"/>
        <v>rock</v>
      </c>
      <c r="S2173" s="10">
        <f t="shared" si="235"/>
        <v>42141.95711805555</v>
      </c>
      <c r="T2173" s="10">
        <f t="shared" si="236"/>
        <v>42177.208333333328</v>
      </c>
      <c r="U2173">
        <f t="shared" si="237"/>
        <v>35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 s="5" t="str">
        <f t="shared" si="232"/>
        <v>$76.92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42082.580092592594</v>
      </c>
      <c r="T2174" s="10">
        <f t="shared" si="236"/>
        <v>42112.580092592594</v>
      </c>
      <c r="U2174">
        <f t="shared" si="237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127</v>
      </c>
      <c r="P2175" s="5" t="str">
        <f t="shared" si="232"/>
        <v>$59.23</v>
      </c>
      <c r="Q2175" t="str">
        <f t="shared" si="233"/>
        <v>music</v>
      </c>
      <c r="R2175" t="str">
        <f t="shared" si="234"/>
        <v>rock</v>
      </c>
      <c r="S2175" s="10">
        <f t="shared" si="235"/>
        <v>41495.692627314813</v>
      </c>
      <c r="T2175" s="10">
        <f t="shared" si="236"/>
        <v>41527.165972222225</v>
      </c>
      <c r="U2175">
        <f t="shared" si="237"/>
        <v>31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103</v>
      </c>
      <c r="P2176" s="5" t="str">
        <f t="shared" si="232"/>
        <v>$65.38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42465.542905092589</v>
      </c>
      <c r="T2176" s="10">
        <f t="shared" si="236"/>
        <v>42495.542905092589</v>
      </c>
      <c r="U2176">
        <f t="shared" si="237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 s="5" t="str">
        <f t="shared" si="232"/>
        <v>$67.31</v>
      </c>
      <c r="Q2177" t="str">
        <f t="shared" si="233"/>
        <v>music</v>
      </c>
      <c r="R2177" t="str">
        <f t="shared" si="234"/>
        <v>rock</v>
      </c>
      <c r="S2177" s="10">
        <f t="shared" si="235"/>
        <v>42565.009097222224</v>
      </c>
      <c r="T2177" s="10">
        <f t="shared" si="236"/>
        <v>42572.009097222224</v>
      </c>
      <c r="U2177">
        <f t="shared" si="237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</v>
      </c>
      <c r="P2178" s="5" t="str">
        <f t="shared" si="232"/>
        <v>$88.75</v>
      </c>
      <c r="Q2178" t="str">
        <f t="shared" si="233"/>
        <v>music</v>
      </c>
      <c r="R2178" t="str">
        <f t="shared" si="234"/>
        <v>rock</v>
      </c>
      <c r="S2178" s="10">
        <f t="shared" si="235"/>
        <v>42096.633206018523</v>
      </c>
      <c r="T2178" s="10">
        <f t="shared" si="236"/>
        <v>42126.633206018523</v>
      </c>
      <c r="U2178">
        <f t="shared" si="237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ROUND(E2179/D2179*100,0)</f>
        <v>100</v>
      </c>
      <c r="P2179" s="5" t="str">
        <f t="shared" ref="P2179:P2242" si="239">"$"&amp;ROUND(E2179/L2179,2)</f>
        <v>$65.87</v>
      </c>
      <c r="Q2179" t="str">
        <f t="shared" ref="Q2179:Q2242" si="240">LEFT(N2179,SEARCH("/",N2179)-1)</f>
        <v>music</v>
      </c>
      <c r="R2179" t="str">
        <f t="shared" ref="R2179:R2242" si="241">RIGHT(N2179,LEN(N2179)-SEARCH("/",N2179))</f>
        <v>rock</v>
      </c>
      <c r="S2179" s="10">
        <f t="shared" ref="S2179:S2242" si="242">(J2179/86400)+DATE(1970, 1, 1)</f>
        <v>42502.250775462962</v>
      </c>
      <c r="T2179" s="10">
        <f t="shared" ref="T2179:T2242" si="243">(I2179/86400)+DATE(1970, 1, 1)</f>
        <v>42527.250775462962</v>
      </c>
      <c r="U2179">
        <f t="shared" ref="U2179:U2242" si="244">ROUND(T2179-S2179,0)</f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139</v>
      </c>
      <c r="P2180" s="5" t="str">
        <f t="shared" si="239"/>
        <v>$40.35</v>
      </c>
      <c r="Q2180" t="str">
        <f t="shared" si="240"/>
        <v>music</v>
      </c>
      <c r="R2180" t="str">
        <f t="shared" si="241"/>
        <v>rock</v>
      </c>
      <c r="S2180" s="10">
        <f t="shared" si="242"/>
        <v>42723.63653935185</v>
      </c>
      <c r="T2180" s="10">
        <f t="shared" si="243"/>
        <v>42753.63653935185</v>
      </c>
      <c r="U2180">
        <f t="shared" si="244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</v>
      </c>
      <c r="P2181" s="5" t="str">
        <f t="shared" si="239"/>
        <v>$76.86</v>
      </c>
      <c r="Q2181" t="str">
        <f t="shared" si="240"/>
        <v>music</v>
      </c>
      <c r="R2181" t="str">
        <f t="shared" si="241"/>
        <v>rock</v>
      </c>
      <c r="S2181" s="10">
        <f t="shared" si="242"/>
        <v>42075.171203703707</v>
      </c>
      <c r="T2181" s="10">
        <f t="shared" si="243"/>
        <v>42105.171203703707</v>
      </c>
      <c r="U2181">
        <f t="shared" si="244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</v>
      </c>
      <c r="P2182" s="5" t="str">
        <f t="shared" si="239"/>
        <v>$68.71</v>
      </c>
      <c r="Q2182" t="str">
        <f t="shared" si="240"/>
        <v>music</v>
      </c>
      <c r="R2182" t="str">
        <f t="shared" si="241"/>
        <v>rock</v>
      </c>
      <c r="S2182" s="10">
        <f t="shared" si="242"/>
        <v>42279.669768518521</v>
      </c>
      <c r="T2182" s="10">
        <f t="shared" si="243"/>
        <v>42321.711435185185</v>
      </c>
      <c r="U2182">
        <f t="shared" si="244"/>
        <v>42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</v>
      </c>
      <c r="P2183" s="5" t="str">
        <f t="shared" si="239"/>
        <v>$57.77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42773.005243055552</v>
      </c>
      <c r="T2183" s="10">
        <f t="shared" si="243"/>
        <v>42787.005243055552</v>
      </c>
      <c r="U2183">
        <f t="shared" si="244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</v>
      </c>
      <c r="P2184" s="5" t="str">
        <f t="shared" si="239"/>
        <v>$44.17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41879.900752314818</v>
      </c>
      <c r="T2184" s="10">
        <f t="shared" si="243"/>
        <v>41914.900752314818</v>
      </c>
      <c r="U2184">
        <f t="shared" si="244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</v>
      </c>
      <c r="P2185" s="5" t="str">
        <f t="shared" si="239"/>
        <v>$31.57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42745.365474537037</v>
      </c>
      <c r="T2185" s="10">
        <f t="shared" si="243"/>
        <v>42775.208333333328</v>
      </c>
      <c r="U2185">
        <f t="shared" si="244"/>
        <v>30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285</v>
      </c>
      <c r="P2186" s="5" t="str">
        <f t="shared" si="239"/>
        <v>$107.05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42380.690289351856</v>
      </c>
      <c r="T2186" s="10">
        <f t="shared" si="243"/>
        <v>42394.666666666672</v>
      </c>
      <c r="U2186">
        <f t="shared" si="244"/>
        <v>14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1857</v>
      </c>
      <c r="P2187" s="5" t="str">
        <f t="shared" si="239"/>
        <v>$149.03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41319.349988425922</v>
      </c>
      <c r="T2187" s="10">
        <f t="shared" si="243"/>
        <v>41359.349988425922</v>
      </c>
      <c r="U2187">
        <f t="shared" si="244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110</v>
      </c>
      <c r="P2188" s="5" t="str">
        <f t="shared" si="239"/>
        <v>$55.96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42583.615081018521</v>
      </c>
      <c r="T2188" s="10">
        <f t="shared" si="243"/>
        <v>42620.083333333328</v>
      </c>
      <c r="U2188">
        <f t="shared" si="244"/>
        <v>36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1015</v>
      </c>
      <c r="P2189" s="5" t="str">
        <f t="shared" si="239"/>
        <v>$56.97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42068.209097222221</v>
      </c>
      <c r="T2189" s="10">
        <f t="shared" si="243"/>
        <v>42097.165972222225</v>
      </c>
      <c r="U2189">
        <f t="shared" si="244"/>
        <v>29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</v>
      </c>
      <c r="P2190" s="5" t="str">
        <f t="shared" si="239"/>
        <v>$44.06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42633.586122685185</v>
      </c>
      <c r="T2190" s="10">
        <f t="shared" si="243"/>
        <v>42668.708333333328</v>
      </c>
      <c r="U2190">
        <f t="shared" si="244"/>
        <v>35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</v>
      </c>
      <c r="P2191" s="5" t="str">
        <f t="shared" si="239"/>
        <v>$68.63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42467.788194444445</v>
      </c>
      <c r="T2191" s="10">
        <f t="shared" si="243"/>
        <v>42481.916666666672</v>
      </c>
      <c r="U2191">
        <f t="shared" si="244"/>
        <v>14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185</v>
      </c>
      <c r="P2192" s="5" t="str">
        <f t="shared" si="239"/>
        <v>$65.32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42417.625046296293</v>
      </c>
      <c r="T2192" s="10">
        <f t="shared" si="243"/>
        <v>42452.290972222225</v>
      </c>
      <c r="U2192">
        <f t="shared" si="244"/>
        <v>35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120</v>
      </c>
      <c r="P2193" s="5" t="str">
        <f t="shared" si="239"/>
        <v>$35.92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42768.833645833336</v>
      </c>
      <c r="T2193" s="10">
        <f t="shared" si="243"/>
        <v>42780.833645833336</v>
      </c>
      <c r="U2193">
        <f t="shared" si="244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</v>
      </c>
      <c r="P2194" s="5" t="str">
        <f t="shared" si="239"/>
        <v>$40.07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42691.8512037037</v>
      </c>
      <c r="T2194" s="10">
        <f t="shared" si="243"/>
        <v>42719.958333333328</v>
      </c>
      <c r="U2194">
        <f t="shared" si="244"/>
        <v>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</v>
      </c>
      <c r="P2195" s="5" t="str">
        <f t="shared" si="239"/>
        <v>$75.65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42664.405925925923</v>
      </c>
      <c r="T2195" s="10">
        <f t="shared" si="243"/>
        <v>42695.207638888889</v>
      </c>
      <c r="U2195">
        <f t="shared" si="244"/>
        <v>31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</v>
      </c>
      <c r="P2196" s="5" t="str">
        <f t="shared" si="239"/>
        <v>$61.2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42425.757986111115</v>
      </c>
      <c r="T2196" s="10">
        <f t="shared" si="243"/>
        <v>42455.716319444444</v>
      </c>
      <c r="U2196">
        <f t="shared" si="244"/>
        <v>30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</v>
      </c>
      <c r="P2197" s="5" t="str">
        <f t="shared" si="239"/>
        <v>$48.13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42197.771990740745</v>
      </c>
      <c r="T2197" s="10">
        <f t="shared" si="243"/>
        <v>42227.771990740745</v>
      </c>
      <c r="U2197">
        <f t="shared" si="244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114</v>
      </c>
      <c r="P2198" s="5" t="str">
        <f t="shared" si="239"/>
        <v>$68.11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42675.487291666665</v>
      </c>
      <c r="T2198" s="10">
        <f t="shared" si="243"/>
        <v>42706.291666666672</v>
      </c>
      <c r="U2198">
        <f t="shared" si="244"/>
        <v>31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</v>
      </c>
      <c r="P2199" s="5" t="str">
        <f t="shared" si="239"/>
        <v>$65.89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42033.584016203706</v>
      </c>
      <c r="T2199" s="10">
        <f t="shared" si="243"/>
        <v>42063.584016203706</v>
      </c>
      <c r="U2199">
        <f t="shared" si="244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133</v>
      </c>
      <c r="P2200" s="5" t="str">
        <f t="shared" si="239"/>
        <v>$81.65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42292.513888888891</v>
      </c>
      <c r="T2200" s="10">
        <f t="shared" si="243"/>
        <v>42322.555555555555</v>
      </c>
      <c r="U2200">
        <f t="shared" si="244"/>
        <v>30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147</v>
      </c>
      <c r="P2201" s="5" t="str">
        <f t="shared" si="239"/>
        <v>$52.7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42262.416643518518</v>
      </c>
      <c r="T2201" s="10">
        <f t="shared" si="243"/>
        <v>42292.416643518518</v>
      </c>
      <c r="U2201">
        <f t="shared" si="244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</v>
      </c>
      <c r="P2202" s="5" t="str">
        <f t="shared" si="239"/>
        <v>$41.23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42163.625787037032</v>
      </c>
      <c r="T2202" s="10">
        <f t="shared" si="243"/>
        <v>42191.125</v>
      </c>
      <c r="U2202">
        <f t="shared" si="244"/>
        <v>27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383</v>
      </c>
      <c r="P2203" s="5" t="str">
        <f t="shared" si="239"/>
        <v>$15.04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41276.846817129626</v>
      </c>
      <c r="T2203" s="10">
        <f t="shared" si="243"/>
        <v>41290.846817129626</v>
      </c>
      <c r="U2203">
        <f t="shared" si="244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</v>
      </c>
      <c r="P2204" s="5" t="str">
        <f t="shared" si="239"/>
        <v>$39.07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41184.849166666667</v>
      </c>
      <c r="T2204" s="10">
        <f t="shared" si="243"/>
        <v>41214.849166666667</v>
      </c>
      <c r="U2204">
        <f t="shared" si="244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110</v>
      </c>
      <c r="P2205" s="5" t="str">
        <f t="shared" si="239"/>
        <v>$43.82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42241.85974537037</v>
      </c>
      <c r="T2205" s="10">
        <f t="shared" si="243"/>
        <v>42271.85974537037</v>
      </c>
      <c r="U2205">
        <f t="shared" si="244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133</v>
      </c>
      <c r="P2206" s="5" t="str">
        <f t="shared" si="239"/>
        <v>$27.3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41312.311562499999</v>
      </c>
      <c r="T2206" s="10">
        <f t="shared" si="243"/>
        <v>41342.311562499999</v>
      </c>
      <c r="U2206">
        <f t="shared" si="244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 s="5" t="str">
        <f t="shared" si="239"/>
        <v>$42.22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41031.821631944447</v>
      </c>
      <c r="T2207" s="10">
        <f t="shared" si="243"/>
        <v>41061.821631944447</v>
      </c>
      <c r="U2207">
        <f t="shared" si="244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103</v>
      </c>
      <c r="P2208" s="5" t="str">
        <f t="shared" si="239"/>
        <v>$33.24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40997.257222222222</v>
      </c>
      <c r="T2208" s="10">
        <f t="shared" si="243"/>
        <v>41015.257222222222</v>
      </c>
      <c r="U2208">
        <f t="shared" si="244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 s="5" t="str">
        <f t="shared" si="239"/>
        <v>$285.71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41564.194131944445</v>
      </c>
      <c r="T2209" s="10">
        <f t="shared" si="243"/>
        <v>41594.235798611109</v>
      </c>
      <c r="U2209">
        <f t="shared" si="244"/>
        <v>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102</v>
      </c>
      <c r="P2210" s="5" t="str">
        <f t="shared" si="239"/>
        <v>$42.33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40946.882245370369</v>
      </c>
      <c r="T2210" s="10">
        <f t="shared" si="243"/>
        <v>41006.166666666664</v>
      </c>
      <c r="U2210">
        <f t="shared" si="244"/>
        <v>59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151</v>
      </c>
      <c r="P2211" s="5" t="str">
        <f t="shared" si="239"/>
        <v>$50.27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41732.479675925926</v>
      </c>
      <c r="T2211" s="10">
        <f t="shared" si="243"/>
        <v>41743.958333333336</v>
      </c>
      <c r="U2211">
        <f t="shared" si="244"/>
        <v>11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</v>
      </c>
      <c r="P2212" s="5" t="str">
        <f t="shared" si="239"/>
        <v>$61.9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40956.066087962965</v>
      </c>
      <c r="T2212" s="10">
        <f t="shared" si="243"/>
        <v>41013.733333333337</v>
      </c>
      <c r="U2212">
        <f t="shared" si="244"/>
        <v>58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196</v>
      </c>
      <c r="P2213" s="5" t="str">
        <f t="shared" si="239"/>
        <v>$40.75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41716.785011574073</v>
      </c>
      <c r="T2213" s="10">
        <f t="shared" si="243"/>
        <v>41739.290972222225</v>
      </c>
      <c r="U2213">
        <f t="shared" si="244"/>
        <v>23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</v>
      </c>
      <c r="P2214" s="5" t="str">
        <f t="shared" si="239"/>
        <v>$55.8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41548.747418981482</v>
      </c>
      <c r="T2214" s="10">
        <f t="shared" si="243"/>
        <v>41582.041666666664</v>
      </c>
      <c r="U2214">
        <f t="shared" si="244"/>
        <v>33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 s="5" t="str">
        <f t="shared" si="239"/>
        <v>$10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42109.826145833329</v>
      </c>
      <c r="T2215" s="10">
        <f t="shared" si="243"/>
        <v>42139.826145833329</v>
      </c>
      <c r="U2215">
        <f t="shared" si="244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293</v>
      </c>
      <c r="P2216" s="5" t="str">
        <f t="shared" si="239"/>
        <v>$73.13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41646.792222222226</v>
      </c>
      <c r="T2216" s="10">
        <f t="shared" si="243"/>
        <v>41676.792222222226</v>
      </c>
      <c r="U2216">
        <f t="shared" si="244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</v>
      </c>
      <c r="P2217" s="5" t="str">
        <f t="shared" si="239"/>
        <v>$26.06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40958.717268518521</v>
      </c>
      <c r="T2217" s="10">
        <f t="shared" si="243"/>
        <v>40981.290972222225</v>
      </c>
      <c r="U2217">
        <f t="shared" si="244"/>
        <v>23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106</v>
      </c>
      <c r="P2218" s="5" t="str">
        <f t="shared" si="239"/>
        <v>$22.64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42194.75167824074</v>
      </c>
      <c r="T2218" s="10">
        <f t="shared" si="243"/>
        <v>42208.75167824074</v>
      </c>
      <c r="U2218">
        <f t="shared" si="244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</v>
      </c>
      <c r="P2219" s="5" t="str">
        <f t="shared" si="239"/>
        <v>$47.22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42299.776770833334</v>
      </c>
      <c r="T2219" s="10">
        <f t="shared" si="243"/>
        <v>42310.333333333328</v>
      </c>
      <c r="U2219">
        <f t="shared" si="244"/>
        <v>11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123</v>
      </c>
      <c r="P2220" s="5" t="str">
        <f t="shared" si="239"/>
        <v>$32.32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41127.812303240738</v>
      </c>
      <c r="T2220" s="10">
        <f t="shared" si="243"/>
        <v>41150</v>
      </c>
      <c r="U2220">
        <f t="shared" si="244"/>
        <v>22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102</v>
      </c>
      <c r="P2221" s="5" t="str">
        <f t="shared" si="239"/>
        <v>$53.42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42205.718888888892</v>
      </c>
      <c r="T2221" s="10">
        <f t="shared" si="243"/>
        <v>42235.718888888892</v>
      </c>
      <c r="U2221">
        <f t="shared" si="244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</v>
      </c>
      <c r="P2222" s="5" t="str">
        <f t="shared" si="239"/>
        <v>$51.3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41452.060601851852</v>
      </c>
      <c r="T2222" s="10">
        <f t="shared" si="243"/>
        <v>41482.060601851852</v>
      </c>
      <c r="U2222">
        <f t="shared" si="244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</v>
      </c>
      <c r="P2223" s="5" t="str">
        <f t="shared" si="239"/>
        <v>$37.2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42452.666770833333</v>
      </c>
      <c r="T2223" s="10">
        <f t="shared" si="243"/>
        <v>42483</v>
      </c>
      <c r="U2223">
        <f t="shared" si="244"/>
        <v>30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163</v>
      </c>
      <c r="P2224" s="5" t="str">
        <f t="shared" si="239"/>
        <v>$27.1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40906.787581018521</v>
      </c>
      <c r="T2224" s="10">
        <f t="shared" si="243"/>
        <v>40936.787581018521</v>
      </c>
      <c r="U2224">
        <f t="shared" si="244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106</v>
      </c>
      <c r="P2225" s="5" t="str">
        <f t="shared" si="239"/>
        <v>$206.31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42152.640833333338</v>
      </c>
      <c r="T2225" s="10">
        <f t="shared" si="243"/>
        <v>42182.640833333338</v>
      </c>
      <c r="U2225">
        <f t="shared" si="244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</v>
      </c>
      <c r="P2226" s="5" t="str">
        <f t="shared" si="239"/>
        <v>$82.15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42644.667534722219</v>
      </c>
      <c r="T2226" s="10">
        <f t="shared" si="243"/>
        <v>42672.791666666672</v>
      </c>
      <c r="U2226">
        <f t="shared" si="244"/>
        <v>28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945</v>
      </c>
      <c r="P2227" s="5" t="str">
        <f t="shared" si="239"/>
        <v>$164.8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41873.79184027778</v>
      </c>
      <c r="T2227" s="10">
        <f t="shared" si="243"/>
        <v>41903.79184027778</v>
      </c>
      <c r="U2227">
        <f t="shared" si="244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</v>
      </c>
      <c r="P2228" s="5" t="str">
        <f t="shared" si="239"/>
        <v>$60.82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42381.79886574074</v>
      </c>
      <c r="T2228" s="10">
        <f t="shared" si="243"/>
        <v>42412.207638888889</v>
      </c>
      <c r="U2228">
        <f t="shared" si="244"/>
        <v>30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</v>
      </c>
      <c r="P2229" s="5" t="str">
        <f t="shared" si="239"/>
        <v>$67.97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41561.807349537034</v>
      </c>
      <c r="T2229" s="10">
        <f t="shared" si="243"/>
        <v>41591.849016203705</v>
      </c>
      <c r="U2229">
        <f t="shared" si="244"/>
        <v>30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</v>
      </c>
      <c r="P2230" s="5" t="str">
        <f t="shared" si="239"/>
        <v>$81.56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42202.278194444443</v>
      </c>
      <c r="T2230" s="10">
        <f t="shared" si="243"/>
        <v>42232.278194444443</v>
      </c>
      <c r="U2230">
        <f t="shared" si="244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</v>
      </c>
      <c r="P2231" s="5" t="str">
        <f t="shared" si="239"/>
        <v>$25.43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41484.664247685185</v>
      </c>
      <c r="T2231" s="10">
        <f t="shared" si="243"/>
        <v>41520.166666666664</v>
      </c>
      <c r="U2231">
        <f t="shared" si="244"/>
        <v>36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126</v>
      </c>
      <c r="P2232" s="5" t="str">
        <f t="shared" si="239"/>
        <v>$21.5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41724.881099537037</v>
      </c>
      <c r="T2232" s="10">
        <f t="shared" si="243"/>
        <v>41754.881099537037</v>
      </c>
      <c r="U2232">
        <f t="shared" si="244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</v>
      </c>
      <c r="P2233" s="5" t="str">
        <f t="shared" si="239"/>
        <v>$27.23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41423.910891203705</v>
      </c>
      <c r="T2233" s="10">
        <f t="shared" si="243"/>
        <v>41450.208333333336</v>
      </c>
      <c r="U2233">
        <f t="shared" si="244"/>
        <v>26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496</v>
      </c>
      <c r="P2234" s="5" t="str">
        <f t="shared" si="239"/>
        <v>$25.09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41806.794074074074</v>
      </c>
      <c r="T2234" s="10">
        <f t="shared" si="243"/>
        <v>41839.125</v>
      </c>
      <c r="U2234">
        <f t="shared" si="244"/>
        <v>32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</v>
      </c>
      <c r="P2235" s="5" t="str">
        <f t="shared" si="239"/>
        <v>$21.23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42331.378923611112</v>
      </c>
      <c r="T2235" s="10">
        <f t="shared" si="243"/>
        <v>42352</v>
      </c>
      <c r="U2235">
        <f t="shared" si="244"/>
        <v>21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 s="5" t="str">
        <f t="shared" si="239"/>
        <v>$41.61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42710.824618055558</v>
      </c>
      <c r="T2236" s="10">
        <f t="shared" si="243"/>
        <v>42740.824618055558</v>
      </c>
      <c r="U2236">
        <f t="shared" si="244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</v>
      </c>
      <c r="P2237" s="5" t="str">
        <f t="shared" si="239"/>
        <v>$135.59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42062.022118055553</v>
      </c>
      <c r="T2237" s="10">
        <f t="shared" si="243"/>
        <v>42091.980451388888</v>
      </c>
      <c r="U2237">
        <f t="shared" si="244"/>
        <v>30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</v>
      </c>
      <c r="P2238" s="5" t="str">
        <f t="shared" si="239"/>
        <v>$22.12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42371.617164351846</v>
      </c>
      <c r="T2238" s="10">
        <f t="shared" si="243"/>
        <v>42401.617164351846</v>
      </c>
      <c r="U2238">
        <f t="shared" si="244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353</v>
      </c>
      <c r="P2239" s="5" t="str">
        <f t="shared" si="239"/>
        <v>$64.63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41915.003275462965</v>
      </c>
      <c r="T2239" s="10">
        <f t="shared" si="243"/>
        <v>41955.332638888889</v>
      </c>
      <c r="U2239">
        <f t="shared" si="244"/>
        <v>40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</v>
      </c>
      <c r="P2240" s="5" t="str">
        <f t="shared" si="239"/>
        <v>$69.57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42774.621712962966</v>
      </c>
      <c r="T2240" s="10">
        <f t="shared" si="243"/>
        <v>42804.621712962966</v>
      </c>
      <c r="U2240">
        <f t="shared" si="244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</v>
      </c>
      <c r="P2241" s="5" t="str">
        <f t="shared" si="239"/>
        <v>$75.13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41572.958495370374</v>
      </c>
      <c r="T2241" s="10">
        <f t="shared" si="243"/>
        <v>41609.168055555558</v>
      </c>
      <c r="U2241">
        <f t="shared" si="244"/>
        <v>36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271</v>
      </c>
      <c r="P2242" s="5" t="str">
        <f t="shared" si="239"/>
        <v>$140.98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42452.825740740736</v>
      </c>
      <c r="T2242" s="10">
        <f t="shared" si="243"/>
        <v>42482.825740740736</v>
      </c>
      <c r="U2242">
        <f t="shared" si="244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ROUND(E2243/D2243*100,0)</f>
        <v>806</v>
      </c>
      <c r="P2243" s="5" t="str">
        <f t="shared" ref="P2243:P2306" si="246">"$"&amp;ROUND(E2243/L2243,2)</f>
        <v>$49.47</v>
      </c>
      <c r="Q2243" t="str">
        <f t="shared" ref="Q2243:Q2306" si="247">LEFT(N2243,SEARCH("/",N2243)-1)</f>
        <v>games</v>
      </c>
      <c r="R2243" t="str">
        <f t="shared" ref="R2243:R2306" si="248">RIGHT(N2243,LEN(N2243)-SEARCH("/",N2243))</f>
        <v>tabletop games</v>
      </c>
      <c r="S2243" s="10">
        <f t="shared" ref="S2243:S2306" si="249">(J2243/86400)+DATE(1970, 1, 1)</f>
        <v>42766.827546296292</v>
      </c>
      <c r="T2243" s="10">
        <f t="shared" ref="T2243:T2306" si="250">(I2243/86400)+DATE(1970, 1, 1)</f>
        <v>42796.827546296292</v>
      </c>
      <c r="U2243">
        <f t="shared" ref="U2243:U2306" si="251">ROUND(T2243-S2243,0)</f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</v>
      </c>
      <c r="P2244" s="5" t="str">
        <f t="shared" si="246"/>
        <v>$53.87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41569.575613425928</v>
      </c>
      <c r="T2244" s="10">
        <f t="shared" si="250"/>
        <v>41605.126388888893</v>
      </c>
      <c r="U2244">
        <f t="shared" si="251"/>
        <v>36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 s="5" t="str">
        <f t="shared" si="246"/>
        <v>$4.57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42800.751041666663</v>
      </c>
      <c r="T2245" s="10">
        <f t="shared" si="250"/>
        <v>42807.125</v>
      </c>
      <c r="U2245">
        <f t="shared" si="251"/>
        <v>6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</v>
      </c>
      <c r="P2246" s="5" t="str">
        <f t="shared" si="246"/>
        <v>$65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42647.818819444445</v>
      </c>
      <c r="T2246" s="10">
        <f t="shared" si="250"/>
        <v>42659.854166666672</v>
      </c>
      <c r="U2246">
        <f t="shared" si="251"/>
        <v>12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</v>
      </c>
      <c r="P2247" s="5" t="str">
        <f t="shared" si="246"/>
        <v>$53.48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41660.70853009259</v>
      </c>
      <c r="T2247" s="10">
        <f t="shared" si="250"/>
        <v>41691.75</v>
      </c>
      <c r="U2247">
        <f t="shared" si="251"/>
        <v>31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</v>
      </c>
      <c r="P2248" s="5" t="str">
        <f t="shared" si="246"/>
        <v>$43.91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42221.79178240741</v>
      </c>
      <c r="T2248" s="10">
        <f t="shared" si="250"/>
        <v>42251.79178240741</v>
      </c>
      <c r="U2248">
        <f t="shared" si="251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</v>
      </c>
      <c r="P2249" s="5" t="str">
        <f t="shared" si="246"/>
        <v>$50.85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42200.666261574079</v>
      </c>
      <c r="T2249" s="10">
        <f t="shared" si="250"/>
        <v>42214.666261574079</v>
      </c>
      <c r="U2249">
        <f t="shared" si="251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</v>
      </c>
      <c r="P2250" s="5" t="str">
        <f t="shared" si="246"/>
        <v>$58.63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42688.875902777778</v>
      </c>
      <c r="T2250" s="10">
        <f t="shared" si="250"/>
        <v>42718.875902777778</v>
      </c>
      <c r="U2250">
        <f t="shared" si="251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169</v>
      </c>
      <c r="P2251" s="5" t="str">
        <f t="shared" si="246"/>
        <v>$32.82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41336.703298611115</v>
      </c>
      <c r="T2251" s="10">
        <f t="shared" si="250"/>
        <v>41366.661631944444</v>
      </c>
      <c r="U2251">
        <f t="shared" si="251"/>
        <v>30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</v>
      </c>
      <c r="P2252" s="5" t="str">
        <f t="shared" si="246"/>
        <v>$426.93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42677.005474537036</v>
      </c>
      <c r="T2252" s="10">
        <f t="shared" si="250"/>
        <v>42707.0471412037</v>
      </c>
      <c r="U2252">
        <f t="shared" si="251"/>
        <v>30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</v>
      </c>
      <c r="P2253" s="5" t="str">
        <f t="shared" si="246"/>
        <v>$23.81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41846.34579861111</v>
      </c>
      <c r="T2253" s="10">
        <f t="shared" si="250"/>
        <v>41867.34579861111</v>
      </c>
      <c r="U2253">
        <f t="shared" si="251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</v>
      </c>
      <c r="P2254" s="5" t="str">
        <f t="shared" si="246"/>
        <v>$98.41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42573.327986111108</v>
      </c>
      <c r="T2254" s="10">
        <f t="shared" si="250"/>
        <v>42588.327986111108</v>
      </c>
      <c r="U2254">
        <f t="shared" si="251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113</v>
      </c>
      <c r="P2255" s="5" t="str">
        <f t="shared" si="246"/>
        <v>$107.32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42296.631331018521</v>
      </c>
      <c r="T2255" s="10">
        <f t="shared" si="250"/>
        <v>42326.672997685186</v>
      </c>
      <c r="U2255">
        <f t="shared" si="251"/>
        <v>30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460</v>
      </c>
      <c r="P2256" s="5" t="str">
        <f t="shared" si="246"/>
        <v>$11.67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42752.647777777776</v>
      </c>
      <c r="T2256" s="10">
        <f t="shared" si="250"/>
        <v>42759.647777777776</v>
      </c>
      <c r="U2256">
        <f t="shared" si="251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287</v>
      </c>
      <c r="P2257" s="5" t="str">
        <f t="shared" si="246"/>
        <v>$41.78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42467.951979166668</v>
      </c>
      <c r="T2257" s="10">
        <f t="shared" si="250"/>
        <v>42497.951979166668</v>
      </c>
      <c r="U2257">
        <f t="shared" si="251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223</v>
      </c>
      <c r="P2258" s="5" t="str">
        <f t="shared" si="246"/>
        <v>$21.38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42682.451921296291</v>
      </c>
      <c r="T2258" s="10">
        <f t="shared" si="250"/>
        <v>42696.451921296291</v>
      </c>
      <c r="U2258">
        <f t="shared" si="251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</v>
      </c>
      <c r="P2259" s="5" t="str">
        <f t="shared" si="246"/>
        <v>$94.1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42505.936678240745</v>
      </c>
      <c r="T2259" s="10">
        <f t="shared" si="250"/>
        <v>42540.958333333328</v>
      </c>
      <c r="U2259">
        <f t="shared" si="251"/>
        <v>35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147</v>
      </c>
      <c r="P2260" s="5" t="str">
        <f t="shared" si="246"/>
        <v>$15.72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42136.75100694444</v>
      </c>
      <c r="T2260" s="10">
        <f t="shared" si="250"/>
        <v>42166.75100694444</v>
      </c>
      <c r="U2260">
        <f t="shared" si="251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</v>
      </c>
      <c r="P2261" s="5" t="str">
        <f t="shared" si="246"/>
        <v>$90.64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42702.804814814815</v>
      </c>
      <c r="T2261" s="10">
        <f t="shared" si="250"/>
        <v>42712.804814814815</v>
      </c>
      <c r="U2261">
        <f t="shared" si="251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327</v>
      </c>
      <c r="P2262" s="5" t="str">
        <f t="shared" si="246"/>
        <v>$97.3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41695.016782407409</v>
      </c>
      <c r="T2262" s="10">
        <f t="shared" si="250"/>
        <v>41724.975115740745</v>
      </c>
      <c r="U2262">
        <f t="shared" si="251"/>
        <v>30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780</v>
      </c>
      <c r="P2263" s="5" t="str">
        <f t="shared" si="246"/>
        <v>$37.12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42759.724768518514</v>
      </c>
      <c r="T2263" s="10">
        <f t="shared" si="250"/>
        <v>42780.724768518514</v>
      </c>
      <c r="U2263">
        <f t="shared" si="251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</v>
      </c>
      <c r="P2264" s="5" t="str">
        <f t="shared" si="246"/>
        <v>$28.1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41926.585162037038</v>
      </c>
      <c r="T2264" s="10">
        <f t="shared" si="250"/>
        <v>41961</v>
      </c>
      <c r="U2264">
        <f t="shared" si="251"/>
        <v>34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116</v>
      </c>
      <c r="P2265" s="5" t="str">
        <f t="shared" si="246"/>
        <v>$144.43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42014.832326388889</v>
      </c>
      <c r="T2265" s="10">
        <f t="shared" si="250"/>
        <v>42035.832326388889</v>
      </c>
      <c r="U2265">
        <f t="shared" si="251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</v>
      </c>
      <c r="P2266" s="5" t="str">
        <f t="shared" si="246"/>
        <v>$24.27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42496.582337962958</v>
      </c>
      <c r="T2266" s="10">
        <f t="shared" si="250"/>
        <v>42513.125</v>
      </c>
      <c r="U2266">
        <f t="shared" si="251"/>
        <v>17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299</v>
      </c>
      <c r="P2267" s="5" t="str">
        <f t="shared" si="246"/>
        <v>$35.12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42689.853090277778</v>
      </c>
      <c r="T2267" s="10">
        <f t="shared" si="250"/>
        <v>42696.853090277778</v>
      </c>
      <c r="U2267">
        <f t="shared" si="251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</v>
      </c>
      <c r="P2268" s="5" t="str">
        <f t="shared" si="246"/>
        <v>$24.76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42469.874907407408</v>
      </c>
      <c r="T2268" s="10">
        <f t="shared" si="250"/>
        <v>42487.083333333328</v>
      </c>
      <c r="U2268">
        <f t="shared" si="251"/>
        <v>17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381</v>
      </c>
      <c r="P2269" s="5" t="str">
        <f t="shared" si="246"/>
        <v>$188.38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41968.829826388886</v>
      </c>
      <c r="T2269" s="10">
        <f t="shared" si="250"/>
        <v>41994.041666666672</v>
      </c>
      <c r="U2269">
        <f t="shared" si="251"/>
        <v>25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103</v>
      </c>
      <c r="P2270" s="5" t="str">
        <f t="shared" si="246"/>
        <v>$148.08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42776.082349537042</v>
      </c>
      <c r="T2270" s="10">
        <f t="shared" si="250"/>
        <v>42806.082349537042</v>
      </c>
      <c r="U2270">
        <f t="shared" si="251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1802</v>
      </c>
      <c r="P2271" s="5" t="str">
        <f t="shared" si="246"/>
        <v>$49.93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42776.704432870371</v>
      </c>
      <c r="T2271" s="10">
        <f t="shared" si="250"/>
        <v>42801.208333333328</v>
      </c>
      <c r="U2271">
        <f t="shared" si="251"/>
        <v>25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</v>
      </c>
      <c r="P2272" s="5" t="str">
        <f t="shared" si="246"/>
        <v>$107.82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42725.869363425925</v>
      </c>
      <c r="T2272" s="10">
        <f t="shared" si="250"/>
        <v>42745.915972222225</v>
      </c>
      <c r="U2272">
        <f t="shared" si="251"/>
        <v>20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</v>
      </c>
      <c r="P2273" s="5" t="str">
        <f t="shared" si="246"/>
        <v>$42.63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42684.000046296293</v>
      </c>
      <c r="T2273" s="10">
        <f t="shared" si="250"/>
        <v>42714.000046296293</v>
      </c>
      <c r="U2273">
        <f t="shared" si="251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1357</v>
      </c>
      <c r="P2274" s="5" t="str">
        <f t="shared" si="246"/>
        <v>$14.37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42315.699490740742</v>
      </c>
      <c r="T2274" s="10">
        <f t="shared" si="250"/>
        <v>42345.699490740742</v>
      </c>
      <c r="U2274">
        <f t="shared" si="251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</v>
      </c>
      <c r="P2275" s="5" t="str">
        <f t="shared" si="246"/>
        <v>$37.48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42781.549097222218</v>
      </c>
      <c r="T2275" s="10">
        <f t="shared" si="250"/>
        <v>42806.507430555561</v>
      </c>
      <c r="U2275">
        <f t="shared" si="251"/>
        <v>25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120</v>
      </c>
      <c r="P2276" s="5" t="str">
        <f t="shared" si="246"/>
        <v>$30.2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41663.500659722224</v>
      </c>
      <c r="T2276" s="10">
        <f t="shared" si="250"/>
        <v>41693.500659722224</v>
      </c>
      <c r="U2276">
        <f t="shared" si="251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408</v>
      </c>
      <c r="P2277" s="5" t="str">
        <f t="shared" si="246"/>
        <v>$33.55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41965.616655092592</v>
      </c>
      <c r="T2277" s="10">
        <f t="shared" si="250"/>
        <v>41995.616655092592</v>
      </c>
      <c r="U2277">
        <f t="shared" si="251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106</v>
      </c>
      <c r="P2278" s="5" t="str">
        <f t="shared" si="246"/>
        <v>$64.75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41614.651493055557</v>
      </c>
      <c r="T2278" s="10">
        <f t="shared" si="250"/>
        <v>41644.651493055557</v>
      </c>
      <c r="U2278">
        <f t="shared" si="251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</v>
      </c>
      <c r="P2279" s="5" t="str">
        <f t="shared" si="246"/>
        <v>$57.93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40936.678506944445</v>
      </c>
      <c r="T2279" s="10">
        <f t="shared" si="250"/>
        <v>40966.678506944445</v>
      </c>
      <c r="U2279">
        <f t="shared" si="251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271</v>
      </c>
      <c r="P2280" s="5" t="str">
        <f t="shared" si="246"/>
        <v>$53.08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42338.709108796298</v>
      </c>
      <c r="T2280" s="10">
        <f t="shared" si="250"/>
        <v>42372.957638888889</v>
      </c>
      <c r="U2280">
        <f t="shared" si="251"/>
        <v>34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154</v>
      </c>
      <c r="P2281" s="5" t="str">
        <f t="shared" si="246"/>
        <v>$48.06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42020.806701388894</v>
      </c>
      <c r="T2281" s="10">
        <f t="shared" si="250"/>
        <v>42039.166666666672</v>
      </c>
      <c r="U2281">
        <f t="shared" si="251"/>
        <v>18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404</v>
      </c>
      <c r="P2282" s="5" t="str">
        <f t="shared" si="246"/>
        <v>$82.4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42234.624895833331</v>
      </c>
      <c r="T2282" s="10">
        <f t="shared" si="250"/>
        <v>42264.624895833331</v>
      </c>
      <c r="U2282">
        <f t="shared" si="251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 s="5" t="str">
        <f t="shared" si="246"/>
        <v>$50.45</v>
      </c>
      <c r="Q2283" t="str">
        <f t="shared" si="247"/>
        <v>music</v>
      </c>
      <c r="R2283" t="str">
        <f t="shared" si="248"/>
        <v>rock</v>
      </c>
      <c r="S2283" s="10">
        <f t="shared" si="249"/>
        <v>40687.285844907405</v>
      </c>
      <c r="T2283" s="10">
        <f t="shared" si="250"/>
        <v>40749.284722222219</v>
      </c>
      <c r="U2283">
        <f t="shared" si="251"/>
        <v>62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</v>
      </c>
      <c r="P2284" s="5" t="str">
        <f t="shared" si="246"/>
        <v>$115.83</v>
      </c>
      <c r="Q2284" t="str">
        <f t="shared" si="247"/>
        <v>music</v>
      </c>
      <c r="R2284" t="str">
        <f t="shared" si="248"/>
        <v>rock</v>
      </c>
      <c r="S2284" s="10">
        <f t="shared" si="249"/>
        <v>42323.17460648148</v>
      </c>
      <c r="T2284" s="10">
        <f t="shared" si="250"/>
        <v>42383.17460648148</v>
      </c>
      <c r="U2284">
        <f t="shared" si="251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101</v>
      </c>
      <c r="P2285" s="5" t="str">
        <f t="shared" si="246"/>
        <v>$63.03</v>
      </c>
      <c r="Q2285" t="str">
        <f t="shared" si="247"/>
        <v>music</v>
      </c>
      <c r="R2285" t="str">
        <f t="shared" si="248"/>
        <v>rock</v>
      </c>
      <c r="S2285" s="10">
        <f t="shared" si="249"/>
        <v>40978.125046296293</v>
      </c>
      <c r="T2285" s="10">
        <f t="shared" si="250"/>
        <v>41038.083379629628</v>
      </c>
      <c r="U2285">
        <f t="shared" si="251"/>
        <v>60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</v>
      </c>
      <c r="P2286" s="5" t="str">
        <f t="shared" si="246"/>
        <v>$108.02</v>
      </c>
      <c r="Q2286" t="str">
        <f t="shared" si="247"/>
        <v>music</v>
      </c>
      <c r="R2286" t="str">
        <f t="shared" si="248"/>
        <v>rock</v>
      </c>
      <c r="S2286" s="10">
        <f t="shared" si="249"/>
        <v>40585.796817129631</v>
      </c>
      <c r="T2286" s="10">
        <f t="shared" si="250"/>
        <v>40614.166666666664</v>
      </c>
      <c r="U2286">
        <f t="shared" si="251"/>
        <v>28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</v>
      </c>
      <c r="P2287" s="5" t="str">
        <f t="shared" si="246"/>
        <v>$46.09</v>
      </c>
      <c r="Q2287" t="str">
        <f t="shared" si="247"/>
        <v>music</v>
      </c>
      <c r="R2287" t="str">
        <f t="shared" si="248"/>
        <v>rock</v>
      </c>
      <c r="S2287" s="10">
        <f t="shared" si="249"/>
        <v>41059.185682870375</v>
      </c>
      <c r="T2287" s="10">
        <f t="shared" si="250"/>
        <v>41089.185682870375</v>
      </c>
      <c r="U2287">
        <f t="shared" si="251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</v>
      </c>
      <c r="P2288" s="5" t="str">
        <f t="shared" si="246"/>
        <v>$107.21</v>
      </c>
      <c r="Q2288" t="str">
        <f t="shared" si="247"/>
        <v>music</v>
      </c>
      <c r="R2288" t="str">
        <f t="shared" si="248"/>
        <v>rock</v>
      </c>
      <c r="S2288" s="10">
        <f t="shared" si="249"/>
        <v>41494.963587962964</v>
      </c>
      <c r="T2288" s="10">
        <f t="shared" si="250"/>
        <v>41523.165972222225</v>
      </c>
      <c r="U2288">
        <f t="shared" si="251"/>
        <v>28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120</v>
      </c>
      <c r="P2289" s="5" t="str">
        <f t="shared" si="246"/>
        <v>$50.93</v>
      </c>
      <c r="Q2289" t="str">
        <f t="shared" si="247"/>
        <v>music</v>
      </c>
      <c r="R2289" t="str">
        <f t="shared" si="248"/>
        <v>rock</v>
      </c>
      <c r="S2289" s="10">
        <f t="shared" si="249"/>
        <v>41792.667361111111</v>
      </c>
      <c r="T2289" s="10">
        <f t="shared" si="250"/>
        <v>41813.667361111111</v>
      </c>
      <c r="U2289">
        <f t="shared" si="251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</v>
      </c>
      <c r="P2290" s="5" t="str">
        <f t="shared" si="246"/>
        <v>$40.04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41067.827418981484</v>
      </c>
      <c r="T2290" s="10">
        <f t="shared" si="250"/>
        <v>41086.75</v>
      </c>
      <c r="U2290">
        <f t="shared" si="251"/>
        <v>19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</v>
      </c>
      <c r="P2291" s="5" t="str">
        <f t="shared" si="246"/>
        <v>$64.44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41571.998379629629</v>
      </c>
      <c r="T2291" s="10">
        <f t="shared" si="250"/>
        <v>41614.973611111112</v>
      </c>
      <c r="U2291">
        <f t="shared" si="251"/>
        <v>43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</v>
      </c>
      <c r="P2292" s="5" t="str">
        <f t="shared" si="246"/>
        <v>$53.83</v>
      </c>
      <c r="Q2292" t="str">
        <f t="shared" si="247"/>
        <v>music</v>
      </c>
      <c r="R2292" t="str">
        <f t="shared" si="248"/>
        <v>rock</v>
      </c>
      <c r="S2292" s="10">
        <f t="shared" si="249"/>
        <v>40070.253819444442</v>
      </c>
      <c r="T2292" s="10">
        <f t="shared" si="250"/>
        <v>40148.708333333336</v>
      </c>
      <c r="U2292">
        <f t="shared" si="251"/>
        <v>78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173</v>
      </c>
      <c r="P2293" s="5" t="str">
        <f t="shared" si="246"/>
        <v>$100.47</v>
      </c>
      <c r="Q2293" t="str">
        <f t="shared" si="247"/>
        <v>music</v>
      </c>
      <c r="R2293" t="str">
        <f t="shared" si="248"/>
        <v>rock</v>
      </c>
      <c r="S2293" s="10">
        <f t="shared" si="249"/>
        <v>40987.977060185185</v>
      </c>
      <c r="T2293" s="10">
        <f t="shared" si="250"/>
        <v>41022.166666666664</v>
      </c>
      <c r="U2293">
        <f t="shared" si="251"/>
        <v>34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</v>
      </c>
      <c r="P2294" s="5" t="str">
        <f t="shared" si="246"/>
        <v>$46.63</v>
      </c>
      <c r="Q2294" t="str">
        <f t="shared" si="247"/>
        <v>music</v>
      </c>
      <c r="R2294" t="str">
        <f t="shared" si="248"/>
        <v>rock</v>
      </c>
      <c r="S2294" s="10">
        <f t="shared" si="249"/>
        <v>40987.697638888887</v>
      </c>
      <c r="T2294" s="10">
        <f t="shared" si="250"/>
        <v>41017.697638888887</v>
      </c>
      <c r="U2294">
        <f t="shared" si="251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</v>
      </c>
      <c r="P2295" s="5" t="str">
        <f t="shared" si="246"/>
        <v>$34.07</v>
      </c>
      <c r="Q2295" t="str">
        <f t="shared" si="247"/>
        <v>music</v>
      </c>
      <c r="R2295" t="str">
        <f t="shared" si="248"/>
        <v>rock</v>
      </c>
      <c r="S2295" s="10">
        <f t="shared" si="249"/>
        <v>41151.708321759259</v>
      </c>
      <c r="T2295" s="10">
        <f t="shared" si="250"/>
        <v>41177.165972222225</v>
      </c>
      <c r="U2295">
        <f t="shared" si="251"/>
        <v>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</v>
      </c>
      <c r="P2296" s="5" t="str">
        <f t="shared" si="246"/>
        <v>$65.21</v>
      </c>
      <c r="Q2296" t="str">
        <f t="shared" si="247"/>
        <v>music</v>
      </c>
      <c r="R2296" t="str">
        <f t="shared" si="248"/>
        <v>rock</v>
      </c>
      <c r="S2296" s="10">
        <f t="shared" si="249"/>
        <v>41264.72314814815</v>
      </c>
      <c r="T2296" s="10">
        <f t="shared" si="250"/>
        <v>41294.72314814815</v>
      </c>
      <c r="U2296">
        <f t="shared" si="251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</v>
      </c>
      <c r="P2297" s="5" t="str">
        <f t="shared" si="246"/>
        <v>$44.21</v>
      </c>
      <c r="Q2297" t="str">
        <f t="shared" si="247"/>
        <v>music</v>
      </c>
      <c r="R2297" t="str">
        <f t="shared" si="248"/>
        <v>rock</v>
      </c>
      <c r="S2297" s="10">
        <f t="shared" si="249"/>
        <v>41270.954351851848</v>
      </c>
      <c r="T2297" s="10">
        <f t="shared" si="250"/>
        <v>41300.954351851848</v>
      </c>
      <c r="U2297">
        <f t="shared" si="251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</v>
      </c>
      <c r="P2298" s="5" t="str">
        <f t="shared" si="246"/>
        <v>$71.97</v>
      </c>
      <c r="Q2298" t="str">
        <f t="shared" si="247"/>
        <v>music</v>
      </c>
      <c r="R2298" t="str">
        <f t="shared" si="248"/>
        <v>rock</v>
      </c>
      <c r="S2298" s="10">
        <f t="shared" si="249"/>
        <v>40927.731782407405</v>
      </c>
      <c r="T2298" s="10">
        <f t="shared" si="250"/>
        <v>40962.731782407405</v>
      </c>
      <c r="U2298">
        <f t="shared" si="251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101</v>
      </c>
      <c r="P2299" s="5" t="str">
        <f t="shared" si="246"/>
        <v>$52.95</v>
      </c>
      <c r="Q2299" t="str">
        <f t="shared" si="247"/>
        <v>music</v>
      </c>
      <c r="R2299" t="str">
        <f t="shared" si="248"/>
        <v>rock</v>
      </c>
      <c r="S2299" s="10">
        <f t="shared" si="249"/>
        <v>40948.042233796295</v>
      </c>
      <c r="T2299" s="10">
        <f t="shared" si="250"/>
        <v>40982.165972222225</v>
      </c>
      <c r="U2299">
        <f t="shared" si="251"/>
        <v>34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</v>
      </c>
      <c r="P2300" s="5" t="str">
        <f t="shared" si="246"/>
        <v>$109.45</v>
      </c>
      <c r="Q2300" t="str">
        <f t="shared" si="247"/>
        <v>music</v>
      </c>
      <c r="R2300" t="str">
        <f t="shared" si="248"/>
        <v>rock</v>
      </c>
      <c r="S2300" s="10">
        <f t="shared" si="249"/>
        <v>41694.84065972222</v>
      </c>
      <c r="T2300" s="10">
        <f t="shared" si="250"/>
        <v>41724.798993055556</v>
      </c>
      <c r="U2300">
        <f t="shared" si="251"/>
        <v>30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</v>
      </c>
      <c r="P2301" s="5" t="str">
        <f t="shared" si="246"/>
        <v>$75.04</v>
      </c>
      <c r="Q2301" t="str">
        <f t="shared" si="247"/>
        <v>music</v>
      </c>
      <c r="R2301" t="str">
        <f t="shared" si="248"/>
        <v>rock</v>
      </c>
      <c r="S2301" s="10">
        <f t="shared" si="249"/>
        <v>40565.032511574071</v>
      </c>
      <c r="T2301" s="10">
        <f t="shared" si="250"/>
        <v>40580.032511574071</v>
      </c>
      <c r="U2301">
        <f t="shared" si="251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</v>
      </c>
      <c r="P2302" s="5" t="str">
        <f t="shared" si="246"/>
        <v>$115.71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41074.727037037039</v>
      </c>
      <c r="T2302" s="10">
        <f t="shared" si="250"/>
        <v>41088.727037037039</v>
      </c>
      <c r="U2302">
        <f t="shared" si="251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134</v>
      </c>
      <c r="P2303" s="5" t="str">
        <f t="shared" si="246"/>
        <v>$31.66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41416.146944444445</v>
      </c>
      <c r="T2303" s="10">
        <f t="shared" si="250"/>
        <v>41446.146944444445</v>
      </c>
      <c r="U2303">
        <f t="shared" si="251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171</v>
      </c>
      <c r="P2304" s="5" t="str">
        <f t="shared" si="246"/>
        <v>$46.18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41605.868449074071</v>
      </c>
      <c r="T2304" s="10">
        <f t="shared" si="250"/>
        <v>41639.291666666664</v>
      </c>
      <c r="U2304">
        <f t="shared" si="251"/>
        <v>33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</v>
      </c>
      <c r="P2305" s="5" t="str">
        <f t="shared" si="246"/>
        <v>$68.48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40850.111064814817</v>
      </c>
      <c r="T2305" s="10">
        <f t="shared" si="250"/>
        <v>40890.152731481481</v>
      </c>
      <c r="U2305">
        <f t="shared" si="251"/>
        <v>40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101</v>
      </c>
      <c r="P2306" s="5" t="str">
        <f t="shared" si="246"/>
        <v>$53.47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40502.815868055557</v>
      </c>
      <c r="T2306" s="10">
        <f t="shared" si="250"/>
        <v>40544.207638888889</v>
      </c>
      <c r="U2306">
        <f t="shared" si="251"/>
        <v>41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ROUND(E2307/D2307*100,0)</f>
        <v>101</v>
      </c>
      <c r="P2307" s="5" t="str">
        <f t="shared" ref="P2307:P2370" si="253">"$"&amp;ROUND(E2307/L2307,2)</f>
        <v>$109.11</v>
      </c>
      <c r="Q2307" t="str">
        <f t="shared" ref="Q2307:Q2370" si="254">LEFT(N2307,SEARCH("/",N2307)-1)</f>
        <v>music</v>
      </c>
      <c r="R2307" t="str">
        <f t="shared" ref="R2307:R2370" si="255">RIGHT(N2307,LEN(N2307)-SEARCH("/",N2307))</f>
        <v>indie rock</v>
      </c>
      <c r="S2307" s="10">
        <f t="shared" ref="S2307:S2370" si="256">(J2307/86400)+DATE(1970, 1, 1)</f>
        <v>41834.695277777777</v>
      </c>
      <c r="T2307" s="10">
        <f t="shared" ref="T2307:T2370" si="257">(I2307/86400)+DATE(1970, 1, 1)</f>
        <v>41859.75</v>
      </c>
      <c r="U2307">
        <f t="shared" ref="U2307:U2370" si="258">ROUND(T2307-S2307,0)</f>
        <v>25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107</v>
      </c>
      <c r="P2308" s="5" t="str">
        <f t="shared" si="253"/>
        <v>$51.19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40948.16815972222</v>
      </c>
      <c r="T2308" s="10">
        <f t="shared" si="257"/>
        <v>40978.16815972222</v>
      </c>
      <c r="U2308">
        <f t="shared" si="258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107</v>
      </c>
      <c r="P2309" s="5" t="str">
        <f t="shared" si="253"/>
        <v>$27.94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41004.802465277782</v>
      </c>
      <c r="T2309" s="10">
        <f t="shared" si="257"/>
        <v>41034.802407407406</v>
      </c>
      <c r="U2309">
        <f t="shared" si="258"/>
        <v>30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</v>
      </c>
      <c r="P2310" s="5" t="str">
        <f t="shared" si="253"/>
        <v>$82.5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41851.962916666671</v>
      </c>
      <c r="T2310" s="10">
        <f t="shared" si="257"/>
        <v>41880.041666666664</v>
      </c>
      <c r="U2310">
        <f t="shared" si="258"/>
        <v>28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107</v>
      </c>
      <c r="P2311" s="5" t="str">
        <f t="shared" si="253"/>
        <v>$59.82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41307.987696759257</v>
      </c>
      <c r="T2311" s="10">
        <f t="shared" si="257"/>
        <v>41342.987696759257</v>
      </c>
      <c r="U2311">
        <f t="shared" si="258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429</v>
      </c>
      <c r="P2312" s="5" t="str">
        <f t="shared" si="253"/>
        <v>$64.82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41324.79415509259</v>
      </c>
      <c r="T2312" s="10">
        <f t="shared" si="257"/>
        <v>41354.752488425926</v>
      </c>
      <c r="U2312">
        <f t="shared" si="258"/>
        <v>30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</v>
      </c>
      <c r="P2313" s="5" t="str">
        <f t="shared" si="253"/>
        <v>$90.1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41736.004502314812</v>
      </c>
      <c r="T2313" s="10">
        <f t="shared" si="257"/>
        <v>41766.004502314812</v>
      </c>
      <c r="U2313">
        <f t="shared" si="258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108</v>
      </c>
      <c r="P2314" s="5" t="str">
        <f t="shared" si="253"/>
        <v>$40.96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41716.632847222223</v>
      </c>
      <c r="T2314" s="10">
        <f t="shared" si="257"/>
        <v>41747.958333333336</v>
      </c>
      <c r="U2314">
        <f t="shared" si="258"/>
        <v>31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176</v>
      </c>
      <c r="P2315" s="5" t="str">
        <f t="shared" si="253"/>
        <v>$56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41002.958634259259</v>
      </c>
      <c r="T2315" s="10">
        <f t="shared" si="257"/>
        <v>41032.958634259259</v>
      </c>
      <c r="U2315">
        <f t="shared" si="258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157</v>
      </c>
      <c r="P2316" s="5" t="str">
        <f t="shared" si="253"/>
        <v>$37.67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41037.551585648151</v>
      </c>
      <c r="T2316" s="10">
        <f t="shared" si="257"/>
        <v>41067.551585648151</v>
      </c>
      <c r="U2316">
        <f t="shared" si="258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103</v>
      </c>
      <c r="P2317" s="5" t="str">
        <f t="shared" si="253"/>
        <v>$40.08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41004.72619212963</v>
      </c>
      <c r="T2317" s="10">
        <f t="shared" si="257"/>
        <v>41034.72619212963</v>
      </c>
      <c r="U2317">
        <f t="shared" si="258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</v>
      </c>
      <c r="P2318" s="5" t="str">
        <f t="shared" si="253"/>
        <v>$78.03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40079.725115740745</v>
      </c>
      <c r="T2318" s="10">
        <f t="shared" si="257"/>
        <v>40156.766666666663</v>
      </c>
      <c r="U2318">
        <f t="shared" si="258"/>
        <v>77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 s="5" t="str">
        <f t="shared" si="253"/>
        <v>$18.91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40192.542233796295</v>
      </c>
      <c r="T2319" s="10">
        <f t="shared" si="257"/>
        <v>40224.208333333336</v>
      </c>
      <c r="U2319">
        <f t="shared" si="258"/>
        <v>32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</v>
      </c>
      <c r="P2320" s="5" t="str">
        <f t="shared" si="253"/>
        <v>$37.13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40050.643680555557</v>
      </c>
      <c r="T2320" s="10">
        <f t="shared" si="257"/>
        <v>40082.165972222225</v>
      </c>
      <c r="U2320">
        <f t="shared" si="258"/>
        <v>32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108</v>
      </c>
      <c r="P2321" s="5" t="str">
        <f t="shared" si="253"/>
        <v>$41.96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41593.082002314812</v>
      </c>
      <c r="T2321" s="10">
        <f t="shared" si="257"/>
        <v>41623.082002314812</v>
      </c>
      <c r="U2321">
        <f t="shared" si="258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109</v>
      </c>
      <c r="P2322" s="5" t="str">
        <f t="shared" si="253"/>
        <v>$61.04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41696.817129629628</v>
      </c>
      <c r="T2322" s="10">
        <f t="shared" si="257"/>
        <v>41731.775462962964</v>
      </c>
      <c r="U2322">
        <f t="shared" si="258"/>
        <v>35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</v>
      </c>
      <c r="P2323" s="5" t="str">
        <f t="shared" si="253"/>
        <v>$64.53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42799.260428240741</v>
      </c>
      <c r="T2323" s="10">
        <f t="shared" si="257"/>
        <v>42829.21876157407</v>
      </c>
      <c r="U2323">
        <f t="shared" si="258"/>
        <v>30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</v>
      </c>
      <c r="P2324" s="5" t="str">
        <f t="shared" si="253"/>
        <v>$21.25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42804.895474537036</v>
      </c>
      <c r="T2324" s="10">
        <f t="shared" si="257"/>
        <v>42834.853807870371</v>
      </c>
      <c r="U2324">
        <f t="shared" si="258"/>
        <v>30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 s="5" t="str">
        <f t="shared" si="253"/>
        <v>$30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42807.755173611113</v>
      </c>
      <c r="T2325" s="10">
        <f t="shared" si="257"/>
        <v>42814.755173611113</v>
      </c>
      <c r="U2325">
        <f t="shared" si="258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21</v>
      </c>
      <c r="P2326" s="5" t="str">
        <f t="shared" si="253"/>
        <v>$25.49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42790.885243055556</v>
      </c>
      <c r="T2326" s="10">
        <f t="shared" si="257"/>
        <v>42820.843576388885</v>
      </c>
      <c r="U2326">
        <f t="shared" si="258"/>
        <v>30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 s="5" t="str">
        <f t="shared" si="253"/>
        <v>$11.43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42794.022349537037</v>
      </c>
      <c r="T2327" s="10">
        <f t="shared" si="257"/>
        <v>42823.980682870373</v>
      </c>
      <c r="U2327">
        <f t="shared" si="258"/>
        <v>30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1</v>
      </c>
      <c r="P2328" s="5" t="str">
        <f t="shared" si="253"/>
        <v>$108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42804.034120370372</v>
      </c>
      <c r="T2328" s="10">
        <f t="shared" si="257"/>
        <v>42855.708333333328</v>
      </c>
      <c r="U2328">
        <f t="shared" si="258"/>
        <v>52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</v>
      </c>
      <c r="P2329" s="5" t="str">
        <f t="shared" si="253"/>
        <v>$54.88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41842.917129629626</v>
      </c>
      <c r="T2329" s="10">
        <f t="shared" si="257"/>
        <v>41877.917129629626</v>
      </c>
      <c r="U2329">
        <f t="shared" si="258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</v>
      </c>
      <c r="P2330" s="5" t="str">
        <f t="shared" si="253"/>
        <v>$47.38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42139.781678240739</v>
      </c>
      <c r="T2330" s="10">
        <f t="shared" si="257"/>
        <v>42169.781678240739</v>
      </c>
      <c r="U2330">
        <f t="shared" si="258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106</v>
      </c>
      <c r="P2331" s="5" t="str">
        <f t="shared" si="253"/>
        <v>$211.84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41807.624374999999</v>
      </c>
      <c r="T2331" s="10">
        <f t="shared" si="257"/>
        <v>41837.624374999999</v>
      </c>
      <c r="U2331">
        <f t="shared" si="258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</v>
      </c>
      <c r="P2332" s="5" t="str">
        <f t="shared" si="253"/>
        <v>$219.93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42332.89980324074</v>
      </c>
      <c r="T2332" s="10">
        <f t="shared" si="257"/>
        <v>42363</v>
      </c>
      <c r="U2332">
        <f t="shared" si="258"/>
        <v>30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</v>
      </c>
      <c r="P2333" s="5" t="str">
        <f t="shared" si="253"/>
        <v>$40.8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41839.005671296298</v>
      </c>
      <c r="T2333" s="10">
        <f t="shared" si="257"/>
        <v>41869.005671296298</v>
      </c>
      <c r="U2333">
        <f t="shared" si="258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</v>
      </c>
      <c r="P2334" s="5" t="str">
        <f t="shared" si="253"/>
        <v>$75.5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42011.628136574072</v>
      </c>
      <c r="T2334" s="10">
        <f t="shared" si="257"/>
        <v>42041.628136574072</v>
      </c>
      <c r="U2334">
        <f t="shared" si="258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</v>
      </c>
      <c r="P2335" s="5" t="str">
        <f t="shared" si="253"/>
        <v>$13.54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41767.650347222225</v>
      </c>
      <c r="T2335" s="10">
        <f t="shared" si="257"/>
        <v>41788.743055555555</v>
      </c>
      <c r="U2335">
        <f t="shared" si="258"/>
        <v>21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102</v>
      </c>
      <c r="P2336" s="5" t="str">
        <f t="shared" si="253"/>
        <v>$60.87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41918.670115740737</v>
      </c>
      <c r="T2336" s="10">
        <f t="shared" si="257"/>
        <v>41948.731944444444</v>
      </c>
      <c r="U2336">
        <f t="shared" si="258"/>
        <v>30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</v>
      </c>
      <c r="P2337" s="5" t="str">
        <f t="shared" si="253"/>
        <v>$115.69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41771.572256944448</v>
      </c>
      <c r="T2337" s="10">
        <f t="shared" si="257"/>
        <v>41801.572256944448</v>
      </c>
      <c r="U2337">
        <f t="shared" si="258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521</v>
      </c>
      <c r="P2338" s="5" t="str">
        <f t="shared" si="253"/>
        <v>$48.1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41666.924710648149</v>
      </c>
      <c r="T2338" s="10">
        <f t="shared" si="257"/>
        <v>41706.924710648149</v>
      </c>
      <c r="U2338">
        <f t="shared" si="258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111</v>
      </c>
      <c r="P2339" s="5" t="str">
        <f t="shared" si="253"/>
        <v>$74.18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41786.640543981484</v>
      </c>
      <c r="T2339" s="10">
        <f t="shared" si="257"/>
        <v>41816.640543981484</v>
      </c>
      <c r="U2339">
        <f t="shared" si="258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</v>
      </c>
      <c r="P2340" s="5" t="str">
        <f t="shared" si="253"/>
        <v>$123.35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41789.89680555556</v>
      </c>
      <c r="T2340" s="10">
        <f t="shared" si="257"/>
        <v>41819.89680555556</v>
      </c>
      <c r="U2340">
        <f t="shared" si="258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</v>
      </c>
      <c r="P2341" s="5" t="str">
        <f t="shared" si="253"/>
        <v>$66.62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42692.79987268518</v>
      </c>
      <c r="T2341" s="10">
        <f t="shared" si="257"/>
        <v>42723.332638888889</v>
      </c>
      <c r="U2341">
        <f t="shared" si="258"/>
        <v>31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106</v>
      </c>
      <c r="P2342" s="5" t="str">
        <f t="shared" si="253"/>
        <v>$104.99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42643.642800925925</v>
      </c>
      <c r="T2342" s="10">
        <f t="shared" si="257"/>
        <v>42673.642800925925</v>
      </c>
      <c r="U2342">
        <f t="shared" si="258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s="5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42167.813703703709</v>
      </c>
      <c r="T2343" s="10">
        <f t="shared" si="257"/>
        <v>42197.813703703709</v>
      </c>
      <c r="U2343">
        <f t="shared" si="258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s="5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41897.702199074076</v>
      </c>
      <c r="T2344" s="10">
        <f t="shared" si="257"/>
        <v>41918.208333333336</v>
      </c>
      <c r="U2344">
        <f t="shared" si="258"/>
        <v>21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 s="5" t="str">
        <f t="shared" si="253"/>
        <v>$300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42327.825289351851</v>
      </c>
      <c r="T2345" s="10">
        <f t="shared" si="257"/>
        <v>42377.82430555555</v>
      </c>
      <c r="U2345">
        <f t="shared" si="258"/>
        <v>50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</v>
      </c>
      <c r="P2346" s="5" t="str">
        <f t="shared" si="253"/>
        <v>$1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42515.727650462963</v>
      </c>
      <c r="T2346" s="10">
        <f t="shared" si="257"/>
        <v>42545.727650462963</v>
      </c>
      <c r="U2346">
        <f t="shared" si="258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s="5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42060.001805555556</v>
      </c>
      <c r="T2347" s="10">
        <f t="shared" si="257"/>
        <v>42094.985416666663</v>
      </c>
      <c r="U2347">
        <f t="shared" si="258"/>
        <v>35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0</v>
      </c>
      <c r="P2348" s="5" t="str">
        <f t="shared" si="253"/>
        <v>$13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42615.79896990741</v>
      </c>
      <c r="T2348" s="10">
        <f t="shared" si="257"/>
        <v>42660.79896990741</v>
      </c>
      <c r="U2348">
        <f t="shared" si="258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2</v>
      </c>
      <c r="P2349" s="5" t="str">
        <f t="shared" si="253"/>
        <v>$15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42577.607361111106</v>
      </c>
      <c r="T2349" s="10">
        <f t="shared" si="257"/>
        <v>42607.607361111106</v>
      </c>
      <c r="U2349">
        <f t="shared" si="258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</v>
      </c>
      <c r="P2350" s="5" t="str">
        <f t="shared" si="253"/>
        <v>$54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42360.932152777779</v>
      </c>
      <c r="T2350" s="10">
        <f t="shared" si="257"/>
        <v>42420.932152777779</v>
      </c>
      <c r="U2350">
        <f t="shared" si="258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s="5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42198.775787037041</v>
      </c>
      <c r="T2351" s="10">
        <f t="shared" si="257"/>
        <v>42227.775787037041</v>
      </c>
      <c r="U2351">
        <f t="shared" si="258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s="5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42708.842245370368</v>
      </c>
      <c r="T2352" s="10">
        <f t="shared" si="257"/>
        <v>42738.842245370368</v>
      </c>
      <c r="U2352">
        <f t="shared" si="258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1</v>
      </c>
      <c r="P2353" s="5" t="str">
        <f t="shared" si="253"/>
        <v>$15.43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42094.101145833338</v>
      </c>
      <c r="T2353" s="10">
        <f t="shared" si="257"/>
        <v>42124.101145833338</v>
      </c>
      <c r="U2353">
        <f t="shared" si="258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s="5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42101.633703703701</v>
      </c>
      <c r="T2354" s="10">
        <f t="shared" si="257"/>
        <v>42161.633703703701</v>
      </c>
      <c r="U2354">
        <f t="shared" si="258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s="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42103.676180555558</v>
      </c>
      <c r="T2355" s="10">
        <f t="shared" si="257"/>
        <v>42115.676180555558</v>
      </c>
      <c r="U2355">
        <f t="shared" si="258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0</v>
      </c>
      <c r="P2356" s="5" t="str">
        <f t="shared" si="253"/>
        <v>$25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41954.722916666666</v>
      </c>
      <c r="T2356" s="10">
        <f t="shared" si="257"/>
        <v>42014.722916666666</v>
      </c>
      <c r="U2356">
        <f t="shared" si="258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1</v>
      </c>
      <c r="P2357" s="5" t="str">
        <f t="shared" si="253"/>
        <v>$27.5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42096.918240740742</v>
      </c>
      <c r="T2357" s="10">
        <f t="shared" si="257"/>
        <v>42126.918240740742</v>
      </c>
      <c r="U2357">
        <f t="shared" si="258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s="5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42130.78361111111</v>
      </c>
      <c r="T2358" s="10">
        <f t="shared" si="257"/>
        <v>42160.78361111111</v>
      </c>
      <c r="U2358">
        <f t="shared" si="258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s="5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42264.620115740741</v>
      </c>
      <c r="T2359" s="10">
        <f t="shared" si="257"/>
        <v>42294.620115740741</v>
      </c>
      <c r="U2359">
        <f t="shared" si="258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s="5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41978.930972222224</v>
      </c>
      <c r="T2360" s="10">
        <f t="shared" si="257"/>
        <v>42035.027083333334</v>
      </c>
      <c r="U2360">
        <f t="shared" si="258"/>
        <v>56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15</v>
      </c>
      <c r="P2361" s="5" t="str">
        <f t="shared" si="253"/>
        <v>$367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42159.649583333332</v>
      </c>
      <c r="T2361" s="10">
        <f t="shared" si="257"/>
        <v>42219.649583333332</v>
      </c>
      <c r="U2361">
        <f t="shared" si="258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</v>
      </c>
      <c r="P2362" s="5" t="str">
        <f t="shared" si="253"/>
        <v>$2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42377.70694444445</v>
      </c>
      <c r="T2362" s="10">
        <f t="shared" si="257"/>
        <v>42407.70694444445</v>
      </c>
      <c r="U2362">
        <f t="shared" si="258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s="5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42466.858888888892</v>
      </c>
      <c r="T2363" s="10">
        <f t="shared" si="257"/>
        <v>42490.916666666672</v>
      </c>
      <c r="U2363">
        <f t="shared" si="258"/>
        <v>24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29</v>
      </c>
      <c r="P2364" s="5" t="str">
        <f t="shared" si="253"/>
        <v>$60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41954.688310185185</v>
      </c>
      <c r="T2364" s="10">
        <f t="shared" si="257"/>
        <v>41984.688310185185</v>
      </c>
      <c r="U2364">
        <f t="shared" si="258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s="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42322.011574074073</v>
      </c>
      <c r="T2365" s="10">
        <f t="shared" si="257"/>
        <v>42367.011574074073</v>
      </c>
      <c r="U2365">
        <f t="shared" si="258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s="5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42248.934675925921</v>
      </c>
      <c r="T2366" s="10">
        <f t="shared" si="257"/>
        <v>42303.934675925921</v>
      </c>
      <c r="U2366">
        <f t="shared" si="258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s="5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42346.736400462964</v>
      </c>
      <c r="T2367" s="10">
        <f t="shared" si="257"/>
        <v>42386.958333333328</v>
      </c>
      <c r="U2367">
        <f t="shared" si="258"/>
        <v>40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11</v>
      </c>
      <c r="P2368" s="5" t="str">
        <f t="shared" si="253"/>
        <v>$97.41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42268.531631944439</v>
      </c>
      <c r="T2368" s="10">
        <f t="shared" si="257"/>
        <v>42298.531631944439</v>
      </c>
      <c r="U2368">
        <f t="shared" si="258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</v>
      </c>
      <c r="P2369" s="5" t="str">
        <f t="shared" si="253"/>
        <v>$47.86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42425.970092592594</v>
      </c>
      <c r="T2369" s="10">
        <f t="shared" si="257"/>
        <v>42485.928425925929</v>
      </c>
      <c r="U2369">
        <f t="shared" si="258"/>
        <v>60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</v>
      </c>
      <c r="P2370" s="5" t="str">
        <f t="shared" si="253"/>
        <v>$50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42063.721817129626</v>
      </c>
      <c r="T2370" s="10">
        <f t="shared" si="257"/>
        <v>42108.680150462962</v>
      </c>
      <c r="U2370">
        <f t="shared" si="258"/>
        <v>45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ROUND(E2371/D2371*100,0)</f>
        <v>0</v>
      </c>
      <c r="P2371" s="5" t="e">
        <f t="shared" ref="P2371:P2434" si="260">"$"&amp;ROUND(E2371/L2371,2)</f>
        <v>#DIV/0!</v>
      </c>
      <c r="Q2371" t="str">
        <f t="shared" ref="Q2371:Q2434" si="261">LEFT(N2371,SEARCH("/",N2371)-1)</f>
        <v>technology</v>
      </c>
      <c r="R2371" t="str">
        <f t="shared" ref="R2371:R2434" si="262">RIGHT(N2371,LEN(N2371)-SEARCH("/",N2371))</f>
        <v>web</v>
      </c>
      <c r="S2371" s="10">
        <f t="shared" ref="S2371:S2434" si="263">(J2371/86400)+DATE(1970, 1, 1)</f>
        <v>42380.812627314815</v>
      </c>
      <c r="T2371" s="10">
        <f t="shared" ref="T2371:T2434" si="264">(I2371/86400)+DATE(1970, 1, 1)</f>
        <v>42410.812627314815</v>
      </c>
      <c r="U2371">
        <f t="shared" ref="U2371:U2434" si="265">ROUND(T2371-S2371,0)</f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</v>
      </c>
      <c r="P2372" s="5" t="str">
        <f t="shared" si="260"/>
        <v>$20.5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41961.18913194444</v>
      </c>
      <c r="T2372" s="10">
        <f t="shared" si="264"/>
        <v>41991.18913194444</v>
      </c>
      <c r="U2372">
        <f t="shared" si="265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s="5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42150.777731481481</v>
      </c>
      <c r="T2373" s="10">
        <f t="shared" si="264"/>
        <v>42180.777731481481</v>
      </c>
      <c r="U2373">
        <f t="shared" si="265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</v>
      </c>
      <c r="P2374" s="5" t="str">
        <f t="shared" si="260"/>
        <v>$30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42088.069108796291</v>
      </c>
      <c r="T2374" s="10">
        <f t="shared" si="264"/>
        <v>42118.069108796291</v>
      </c>
      <c r="U2374">
        <f t="shared" si="265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</v>
      </c>
      <c r="P2375" s="5" t="str">
        <f t="shared" si="260"/>
        <v>$50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42215.662314814814</v>
      </c>
      <c r="T2375" s="10">
        <f t="shared" si="264"/>
        <v>42245.662314814814</v>
      </c>
      <c r="U2375">
        <f t="shared" si="265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</v>
      </c>
      <c r="P2376" s="5" t="str">
        <f t="shared" si="260"/>
        <v>$10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42017.843287037038</v>
      </c>
      <c r="T2376" s="10">
        <f t="shared" si="264"/>
        <v>42047.843287037038</v>
      </c>
      <c r="U2376">
        <f t="shared" si="265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s="5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42592.836076388892</v>
      </c>
      <c r="T2377" s="10">
        <f t="shared" si="264"/>
        <v>42622.836076388892</v>
      </c>
      <c r="U2377">
        <f t="shared" si="265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11</v>
      </c>
      <c r="P2378" s="5" t="str">
        <f t="shared" si="260"/>
        <v>$81.58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42318.925532407404</v>
      </c>
      <c r="T2378" s="10">
        <f t="shared" si="264"/>
        <v>42348.925532407404</v>
      </c>
      <c r="U2378">
        <f t="shared" si="265"/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s="5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42669.870173611111</v>
      </c>
      <c r="T2379" s="10">
        <f t="shared" si="264"/>
        <v>42699.911840277782</v>
      </c>
      <c r="U2379">
        <f t="shared" si="265"/>
        <v>30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s="5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42213.013078703705</v>
      </c>
      <c r="T2380" s="10">
        <f t="shared" si="264"/>
        <v>42242.013078703705</v>
      </c>
      <c r="U2380">
        <f t="shared" si="265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s="5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42237.016388888893</v>
      </c>
      <c r="T2381" s="10">
        <f t="shared" si="264"/>
        <v>42282.016388888893</v>
      </c>
      <c r="U2381">
        <f t="shared" si="265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</v>
      </c>
      <c r="P2382" s="5" t="str">
        <f t="shared" si="260"/>
        <v>$18.33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42248.793310185181</v>
      </c>
      <c r="T2382" s="10">
        <f t="shared" si="264"/>
        <v>42278.793310185181</v>
      </c>
      <c r="U2382">
        <f t="shared" si="265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2</v>
      </c>
      <c r="P2383" s="5" t="str">
        <f t="shared" si="260"/>
        <v>$224.43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42074.935740740737</v>
      </c>
      <c r="T2383" s="10">
        <f t="shared" si="264"/>
        <v>42104.935740740737</v>
      </c>
      <c r="U2383">
        <f t="shared" si="265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3</v>
      </c>
      <c r="P2384" s="5" t="str">
        <f t="shared" si="260"/>
        <v>$37.5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42195.187534722223</v>
      </c>
      <c r="T2384" s="10">
        <f t="shared" si="264"/>
        <v>42220.187534722223</v>
      </c>
      <c r="U2384">
        <f t="shared" si="265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</v>
      </c>
      <c r="P2385" s="5" t="str">
        <f t="shared" si="260"/>
        <v>$145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42027.056793981479</v>
      </c>
      <c r="T2385" s="10">
        <f t="shared" si="264"/>
        <v>42057.056793981479</v>
      </c>
      <c r="U2385">
        <f t="shared" si="265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1</v>
      </c>
      <c r="P2386" s="5" t="str">
        <f t="shared" si="260"/>
        <v>$1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41927.067627314813</v>
      </c>
      <c r="T2386" s="10">
        <f t="shared" si="264"/>
        <v>41957.109293981484</v>
      </c>
      <c r="U2386">
        <f t="shared" si="265"/>
        <v>30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</v>
      </c>
      <c r="P2387" s="5" t="str">
        <f t="shared" si="260"/>
        <v>$112.57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42191.70175925926</v>
      </c>
      <c r="T2387" s="10">
        <f t="shared" si="264"/>
        <v>42221.70175925926</v>
      </c>
      <c r="U2387">
        <f t="shared" si="265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s="5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41954.838240740741</v>
      </c>
      <c r="T2388" s="10">
        <f t="shared" si="264"/>
        <v>42014.838240740741</v>
      </c>
      <c r="U2388">
        <f t="shared" si="265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1</v>
      </c>
      <c r="P2389" s="5" t="str">
        <f t="shared" si="260"/>
        <v>$342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42528.626620370371</v>
      </c>
      <c r="T2389" s="10">
        <f t="shared" si="264"/>
        <v>42573.626620370371</v>
      </c>
      <c r="U2389">
        <f t="shared" si="265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</v>
      </c>
      <c r="P2390" s="5" t="str">
        <f t="shared" si="260"/>
        <v>$57.88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41989.853692129633</v>
      </c>
      <c r="T2390" s="10">
        <f t="shared" si="264"/>
        <v>42019.811805555553</v>
      </c>
      <c r="U2390">
        <f t="shared" si="265"/>
        <v>30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</v>
      </c>
      <c r="P2391" s="5" t="str">
        <f t="shared" si="260"/>
        <v>$30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42179.653379629628</v>
      </c>
      <c r="T2391" s="10">
        <f t="shared" si="264"/>
        <v>42210.915972222225</v>
      </c>
      <c r="U2391">
        <f t="shared" si="265"/>
        <v>31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s="5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41968.262314814812</v>
      </c>
      <c r="T2392" s="10">
        <f t="shared" si="264"/>
        <v>42008.262314814812</v>
      </c>
      <c r="U2392">
        <f t="shared" si="265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</v>
      </c>
      <c r="P2393" s="5" t="str">
        <f t="shared" si="260"/>
        <v>$25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42064.794490740736</v>
      </c>
      <c r="T2393" s="10">
        <f t="shared" si="264"/>
        <v>42094.752824074079</v>
      </c>
      <c r="U2393">
        <f t="shared" si="265"/>
        <v>30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s="5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42276.120636574073</v>
      </c>
      <c r="T2394" s="10">
        <f t="shared" si="264"/>
        <v>42306.120636574073</v>
      </c>
      <c r="U2394">
        <f t="shared" si="265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</v>
      </c>
      <c r="P2395" s="5" t="str">
        <f t="shared" si="260"/>
        <v>$50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42194.648344907408</v>
      </c>
      <c r="T2395" s="10">
        <f t="shared" si="264"/>
        <v>42224.648344907408</v>
      </c>
      <c r="U2395">
        <f t="shared" si="265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</v>
      </c>
      <c r="P2396" s="5" t="str">
        <f t="shared" si="260"/>
        <v>$1.5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42031.362187499995</v>
      </c>
      <c r="T2396" s="10">
        <f t="shared" si="264"/>
        <v>42061.362187499995</v>
      </c>
      <c r="U2396">
        <f t="shared" si="265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s="5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42717.121377314819</v>
      </c>
      <c r="T2397" s="10">
        <f t="shared" si="264"/>
        <v>42745.372916666667</v>
      </c>
      <c r="U2397">
        <f t="shared" si="265"/>
        <v>28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</v>
      </c>
      <c r="P2398" s="5" t="str">
        <f t="shared" si="260"/>
        <v>$10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42262.849050925928</v>
      </c>
      <c r="T2398" s="10">
        <f t="shared" si="264"/>
        <v>42292.849050925928</v>
      </c>
      <c r="U2398">
        <f t="shared" si="265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s="5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41976.88490740741</v>
      </c>
      <c r="T2399" s="10">
        <f t="shared" si="264"/>
        <v>42006.88490740741</v>
      </c>
      <c r="U2399">
        <f t="shared" si="265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s="5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42157.916481481487</v>
      </c>
      <c r="T2400" s="10">
        <f t="shared" si="264"/>
        <v>42187.916481481487</v>
      </c>
      <c r="U2400">
        <f t="shared" si="265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s="5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41956.853078703702</v>
      </c>
      <c r="T2401" s="10">
        <f t="shared" si="264"/>
        <v>41991.853078703702</v>
      </c>
      <c r="U2401">
        <f t="shared" si="265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s="5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42444.268101851849</v>
      </c>
      <c r="T2402" s="10">
        <f t="shared" si="264"/>
        <v>42474.268101851849</v>
      </c>
      <c r="U2402">
        <f t="shared" si="265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1</v>
      </c>
      <c r="P2403" s="5" t="str">
        <f t="shared" si="260"/>
        <v>$22.33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42374.822870370372</v>
      </c>
      <c r="T2403" s="10">
        <f t="shared" si="264"/>
        <v>42434.822870370372</v>
      </c>
      <c r="U2403">
        <f t="shared" si="265"/>
        <v>60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</v>
      </c>
      <c r="P2404" s="5" t="str">
        <f t="shared" si="260"/>
        <v>$52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42107.679756944446</v>
      </c>
      <c r="T2404" s="10">
        <f t="shared" si="264"/>
        <v>42137.679756944446</v>
      </c>
      <c r="U2404">
        <f t="shared" si="265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17</v>
      </c>
      <c r="P2405" s="5" t="str">
        <f t="shared" si="260"/>
        <v>$16.83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42399.882615740746</v>
      </c>
      <c r="T2405" s="10">
        <f t="shared" si="264"/>
        <v>42459.840949074074</v>
      </c>
      <c r="U2405">
        <f t="shared" si="265"/>
        <v>60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s="5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42342.03943287037</v>
      </c>
      <c r="T2406" s="10">
        <f t="shared" si="264"/>
        <v>42372.03943287037</v>
      </c>
      <c r="U2406">
        <f t="shared" si="265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23</v>
      </c>
      <c r="P2407" s="5" t="str">
        <f t="shared" si="260"/>
        <v>$56.3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42595.585358796292</v>
      </c>
      <c r="T2407" s="10">
        <f t="shared" si="264"/>
        <v>42616.585358796292</v>
      </c>
      <c r="U2407">
        <f t="shared" si="265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</v>
      </c>
      <c r="P2408" s="5" t="str">
        <f t="shared" si="260"/>
        <v>$84.06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41983.110995370371</v>
      </c>
      <c r="T2408" s="10">
        <f t="shared" si="264"/>
        <v>42023.110995370371</v>
      </c>
      <c r="U2408">
        <f t="shared" si="265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</v>
      </c>
      <c r="P2409" s="5" t="str">
        <f t="shared" si="260"/>
        <v>$168.39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42082.575555555552</v>
      </c>
      <c r="T2409" s="10">
        <f t="shared" si="264"/>
        <v>42105.25</v>
      </c>
      <c r="U2409">
        <f t="shared" si="265"/>
        <v>23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</v>
      </c>
      <c r="P2410" s="5" t="str">
        <f t="shared" si="260"/>
        <v>$15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41919.140706018516</v>
      </c>
      <c r="T2410" s="10">
        <f t="shared" si="264"/>
        <v>41949.182372685187</v>
      </c>
      <c r="U2410">
        <f t="shared" si="265"/>
        <v>30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2</v>
      </c>
      <c r="P2411" s="5" t="str">
        <f t="shared" si="260"/>
        <v>$76.67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42204.875868055555</v>
      </c>
      <c r="T2411" s="10">
        <f t="shared" si="264"/>
        <v>42234.875868055555</v>
      </c>
      <c r="U2411">
        <f t="shared" si="265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s="5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42224.408275462964</v>
      </c>
      <c r="T2412" s="10">
        <f t="shared" si="264"/>
        <v>42254.408275462964</v>
      </c>
      <c r="U2412">
        <f t="shared" si="265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1</v>
      </c>
      <c r="P2413" s="5" t="str">
        <f t="shared" si="260"/>
        <v>$50.33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42211.732430555552</v>
      </c>
      <c r="T2413" s="10">
        <f t="shared" si="264"/>
        <v>42241.732430555552</v>
      </c>
      <c r="U2413">
        <f t="shared" si="265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s="5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42655.736956018518</v>
      </c>
      <c r="T2414" s="10">
        <f t="shared" si="264"/>
        <v>42700.778622685189</v>
      </c>
      <c r="U2414">
        <f t="shared" si="265"/>
        <v>45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1</v>
      </c>
      <c r="P2415" s="5" t="str">
        <f t="shared" si="260"/>
        <v>$8.33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41760.10974537037</v>
      </c>
      <c r="T2415" s="10">
        <f t="shared" si="264"/>
        <v>41790.979166666664</v>
      </c>
      <c r="U2415">
        <f t="shared" si="265"/>
        <v>31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</v>
      </c>
      <c r="P2416" s="5" t="str">
        <f t="shared" si="260"/>
        <v>$35.38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42198.695138888885</v>
      </c>
      <c r="T2416" s="10">
        <f t="shared" si="264"/>
        <v>42238.165972222225</v>
      </c>
      <c r="U2416">
        <f t="shared" si="265"/>
        <v>39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1</v>
      </c>
      <c r="P2417" s="5" t="str">
        <f t="shared" si="260"/>
        <v>$55.83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42536.862800925926</v>
      </c>
      <c r="T2417" s="10">
        <f t="shared" si="264"/>
        <v>42566.862800925926</v>
      </c>
      <c r="U2417">
        <f t="shared" si="265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</v>
      </c>
      <c r="P2418" s="5" t="str">
        <f t="shared" si="260"/>
        <v>$5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42019.737766203703</v>
      </c>
      <c r="T2418" s="10">
        <f t="shared" si="264"/>
        <v>42077.625</v>
      </c>
      <c r="U2418">
        <f t="shared" si="265"/>
        <v>58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s="5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41831.884108796294</v>
      </c>
      <c r="T2419" s="10">
        <f t="shared" si="264"/>
        <v>41861.884108796294</v>
      </c>
      <c r="U2419">
        <f t="shared" si="265"/>
        <v>30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</v>
      </c>
      <c r="P2420" s="5" t="str">
        <f t="shared" si="260"/>
        <v>$1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42027.856990740736</v>
      </c>
      <c r="T2420" s="10">
        <f t="shared" si="264"/>
        <v>42087.815324074079</v>
      </c>
      <c r="U2420">
        <f t="shared" si="265"/>
        <v>60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s="5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41993.738298611112</v>
      </c>
      <c r="T2421" s="10">
        <f t="shared" si="264"/>
        <v>42053.738298611112</v>
      </c>
      <c r="U2421">
        <f t="shared" si="265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15</v>
      </c>
      <c r="P2422" s="5" t="str">
        <f t="shared" si="260"/>
        <v>$69.47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41893.028877314813</v>
      </c>
      <c r="T2422" s="10">
        <f t="shared" si="264"/>
        <v>41953.070543981477</v>
      </c>
      <c r="U2422">
        <f t="shared" si="265"/>
        <v>60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</v>
      </c>
      <c r="P2423" s="5" t="str">
        <f t="shared" si="260"/>
        <v>$1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42026.687453703707</v>
      </c>
      <c r="T2423" s="10">
        <f t="shared" si="264"/>
        <v>42056.687453703707</v>
      </c>
      <c r="U2423">
        <f t="shared" si="265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</v>
      </c>
      <c r="P2424" s="5" t="str">
        <f t="shared" si="260"/>
        <v>$1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42044.724953703699</v>
      </c>
      <c r="T2424" s="10">
        <f t="shared" si="264"/>
        <v>42074.683287037042</v>
      </c>
      <c r="U2424">
        <f t="shared" si="265"/>
        <v>30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</v>
      </c>
      <c r="P2425" s="5" t="str">
        <f t="shared" si="260"/>
        <v>$8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41974.704745370371</v>
      </c>
      <c r="T2425" s="10">
        <f t="shared" si="264"/>
        <v>42004.704745370371</v>
      </c>
      <c r="U2425">
        <f t="shared" si="265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</v>
      </c>
      <c r="P2426" s="5" t="str">
        <f t="shared" si="260"/>
        <v>$34.44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41909.892453703702</v>
      </c>
      <c r="T2426" s="10">
        <f t="shared" si="264"/>
        <v>41939.892453703702</v>
      </c>
      <c r="U2426">
        <f t="shared" si="265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</v>
      </c>
      <c r="P2427" s="5" t="str">
        <f t="shared" si="260"/>
        <v>$1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42502.913761574076</v>
      </c>
      <c r="T2427" s="10">
        <f t="shared" si="264"/>
        <v>42517.919444444444</v>
      </c>
      <c r="U2427">
        <f t="shared" si="265"/>
        <v>15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s="5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42164.170046296298</v>
      </c>
      <c r="T2428" s="10">
        <f t="shared" si="264"/>
        <v>42224.170046296298</v>
      </c>
      <c r="U2428">
        <f t="shared" si="265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 s="5" t="str">
        <f t="shared" si="260"/>
        <v>$1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42412.318668981483</v>
      </c>
      <c r="T2429" s="10">
        <f t="shared" si="264"/>
        <v>42452.277002314819</v>
      </c>
      <c r="U2429">
        <f t="shared" si="265"/>
        <v>40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 s="5" t="str">
        <f t="shared" si="260"/>
        <v>$1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42045.784155092595</v>
      </c>
      <c r="T2430" s="10">
        <f t="shared" si="264"/>
        <v>42075.742488425924</v>
      </c>
      <c r="U2430">
        <f t="shared" si="265"/>
        <v>30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</v>
      </c>
      <c r="P2431" s="5" t="str">
        <f t="shared" si="260"/>
        <v>$501.25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42734.879236111112</v>
      </c>
      <c r="T2431" s="10">
        <f t="shared" si="264"/>
        <v>42771.697222222225</v>
      </c>
      <c r="U2431">
        <f t="shared" si="265"/>
        <v>37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1</v>
      </c>
      <c r="P2432" s="5" t="str">
        <f t="shared" si="260"/>
        <v>$10.5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42382.130833333329</v>
      </c>
      <c r="T2432" s="10">
        <f t="shared" si="264"/>
        <v>42412.130833333329</v>
      </c>
      <c r="U2432">
        <f t="shared" si="265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 s="5" t="str">
        <f t="shared" si="260"/>
        <v>$1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42489.099687499998</v>
      </c>
      <c r="T2433" s="10">
        <f t="shared" si="264"/>
        <v>42549.099687499998</v>
      </c>
      <c r="U2433">
        <f t="shared" si="265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</v>
      </c>
      <c r="P2434" s="5" t="str">
        <f t="shared" si="260"/>
        <v>$1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42041.218715277777</v>
      </c>
      <c r="T2434" s="10">
        <f t="shared" si="264"/>
        <v>42071.218715277777</v>
      </c>
      <c r="U2434">
        <f t="shared" si="265"/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ROUND(E2435/D2435*100,0)</f>
        <v>0</v>
      </c>
      <c r="P2435" s="5" t="e">
        <f t="shared" ref="P2435:P2498" si="267">"$"&amp;ROUND(E2435/L2435,2)</f>
        <v>#DIV/0!</v>
      </c>
      <c r="Q2435" t="str">
        <f t="shared" ref="Q2435:Q2498" si="268">LEFT(N2435,SEARCH("/",N2435)-1)</f>
        <v>food</v>
      </c>
      <c r="R2435" t="str">
        <f t="shared" ref="R2435:R2498" si="269">RIGHT(N2435,LEN(N2435)-SEARCH("/",N2435))</f>
        <v>food trucks</v>
      </c>
      <c r="S2435" s="10">
        <f t="shared" ref="S2435:S2498" si="270">(J2435/86400)+DATE(1970, 1, 1)</f>
        <v>42397.89980324074</v>
      </c>
      <c r="T2435" s="10">
        <f t="shared" ref="T2435:T2498" si="271">(I2435/86400)+DATE(1970, 1, 1)</f>
        <v>42427.89980324074</v>
      </c>
      <c r="U2435">
        <f t="shared" ref="U2435:U2498" si="272">ROUND(T2435-S2435,0)</f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</v>
      </c>
      <c r="P2436" s="5" t="str">
        <f t="shared" si="267"/>
        <v>$13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42180.186041666668</v>
      </c>
      <c r="T2436" s="10">
        <f t="shared" si="271"/>
        <v>42220.186041666668</v>
      </c>
      <c r="U2436">
        <f t="shared" si="272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</v>
      </c>
      <c r="P2437" s="5" t="str">
        <f t="shared" si="267"/>
        <v>$306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42252.277615740742</v>
      </c>
      <c r="T2437" s="10">
        <f t="shared" si="271"/>
        <v>42282.277615740742</v>
      </c>
      <c r="U2437">
        <f t="shared" si="272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</v>
      </c>
      <c r="P2438" s="5" t="str">
        <f t="shared" si="267"/>
        <v>$22.5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42338.615393518514</v>
      </c>
      <c r="T2438" s="10">
        <f t="shared" si="271"/>
        <v>42398.615393518514</v>
      </c>
      <c r="U2438">
        <f t="shared" si="272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s="5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42031.965138888889</v>
      </c>
      <c r="T2439" s="10">
        <f t="shared" si="271"/>
        <v>42080.75</v>
      </c>
      <c r="U2439">
        <f t="shared" si="272"/>
        <v>49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</v>
      </c>
      <c r="P2440" s="5" t="str">
        <f t="shared" si="267"/>
        <v>$50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42285.91506944444</v>
      </c>
      <c r="T2440" s="10">
        <f t="shared" si="271"/>
        <v>42345.956736111111</v>
      </c>
      <c r="U2440">
        <f t="shared" si="272"/>
        <v>60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s="5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42265.818622685183</v>
      </c>
      <c r="T2441" s="10">
        <f t="shared" si="271"/>
        <v>42295.818622685183</v>
      </c>
      <c r="U2441">
        <f t="shared" si="272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</v>
      </c>
      <c r="P2442" s="5" t="str">
        <f t="shared" si="267"/>
        <v>$5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42383.899456018524</v>
      </c>
      <c r="T2442" s="10">
        <f t="shared" si="271"/>
        <v>42413.899456018524</v>
      </c>
      <c r="U2442">
        <f t="shared" si="272"/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108</v>
      </c>
      <c r="P2443" s="5" t="str">
        <f t="shared" si="267"/>
        <v>$74.23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42187.125625000001</v>
      </c>
      <c r="T2443" s="10">
        <f t="shared" si="271"/>
        <v>42208.207638888889</v>
      </c>
      <c r="U2443">
        <f t="shared" si="272"/>
        <v>21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126</v>
      </c>
      <c r="P2444" s="5" t="str">
        <f t="shared" si="267"/>
        <v>$81.25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42052.666990740741</v>
      </c>
      <c r="T2444" s="10">
        <f t="shared" si="271"/>
        <v>42082.625324074077</v>
      </c>
      <c r="U2444">
        <f t="shared" si="272"/>
        <v>30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203</v>
      </c>
      <c r="P2445" s="5" t="str">
        <f t="shared" si="267"/>
        <v>$130.23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41836.625254629631</v>
      </c>
      <c r="T2445" s="10">
        <f t="shared" si="271"/>
        <v>41866.625254629631</v>
      </c>
      <c r="U2445">
        <f t="shared" si="272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109</v>
      </c>
      <c r="P2446" s="5" t="str">
        <f t="shared" si="267"/>
        <v>$53.41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42485.754525462966</v>
      </c>
      <c r="T2446" s="10">
        <f t="shared" si="271"/>
        <v>42515.754525462966</v>
      </c>
      <c r="U2446">
        <f t="shared" si="272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173</v>
      </c>
      <c r="P2447" s="5" t="str">
        <f t="shared" si="267"/>
        <v>$75.13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42243.190057870372</v>
      </c>
      <c r="T2447" s="10">
        <f t="shared" si="271"/>
        <v>42273.190057870372</v>
      </c>
      <c r="U2447">
        <f t="shared" si="272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168</v>
      </c>
      <c r="P2448" s="5" t="str">
        <f t="shared" si="267"/>
        <v>$75.67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42670.602673611109</v>
      </c>
      <c r="T2448" s="10">
        <f t="shared" si="271"/>
        <v>42700.64434027778</v>
      </c>
      <c r="U2448">
        <f t="shared" si="272"/>
        <v>30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</v>
      </c>
      <c r="P2449" s="5" t="str">
        <f t="shared" si="267"/>
        <v>$31.69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42654.469826388886</v>
      </c>
      <c r="T2449" s="10">
        <f t="shared" si="271"/>
        <v>42686.166666666672</v>
      </c>
      <c r="U2449">
        <f t="shared" si="272"/>
        <v>32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108</v>
      </c>
      <c r="P2450" s="5" t="str">
        <f t="shared" si="267"/>
        <v>$47.78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42607.316122685181</v>
      </c>
      <c r="T2450" s="10">
        <f t="shared" si="271"/>
        <v>42613.233333333337</v>
      </c>
      <c r="U2450">
        <f t="shared" si="272"/>
        <v>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 s="5" t="str">
        <f t="shared" si="267"/>
        <v>$90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41943.142534722225</v>
      </c>
      <c r="T2451" s="10">
        <f t="shared" si="271"/>
        <v>41973.184201388889</v>
      </c>
      <c r="U2451">
        <f t="shared" si="272"/>
        <v>30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102</v>
      </c>
      <c r="P2452" s="5" t="str">
        <f t="shared" si="267"/>
        <v>$149.31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41902.07240740741</v>
      </c>
      <c r="T2452" s="10">
        <f t="shared" si="271"/>
        <v>41940.132638888885</v>
      </c>
      <c r="U2452">
        <f t="shared" si="272"/>
        <v>38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</v>
      </c>
      <c r="P2453" s="5" t="str">
        <f t="shared" si="267"/>
        <v>$62.07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42779.908449074079</v>
      </c>
      <c r="T2453" s="10">
        <f t="shared" si="271"/>
        <v>42799.908449074079</v>
      </c>
      <c r="U2453">
        <f t="shared" si="272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134</v>
      </c>
      <c r="P2454" s="5" t="str">
        <f t="shared" si="267"/>
        <v>$53.4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42338.84375</v>
      </c>
      <c r="T2454" s="10">
        <f t="shared" si="271"/>
        <v>42367.958333333328</v>
      </c>
      <c r="U2454">
        <f t="shared" si="272"/>
        <v>29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155</v>
      </c>
      <c r="P2455" s="5" t="str">
        <f t="shared" si="267"/>
        <v>$69.27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42738.692233796297</v>
      </c>
      <c r="T2455" s="10">
        <f t="shared" si="271"/>
        <v>42768.692233796297</v>
      </c>
      <c r="U2455">
        <f t="shared" si="272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101</v>
      </c>
      <c r="P2456" s="5" t="str">
        <f t="shared" si="267"/>
        <v>$271.51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42770.201481481483</v>
      </c>
      <c r="T2456" s="10">
        <f t="shared" si="271"/>
        <v>42805.201481481483</v>
      </c>
      <c r="U2456">
        <f t="shared" si="272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 s="5" t="str">
        <f t="shared" si="267"/>
        <v>$34.13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42452.781828703708</v>
      </c>
      <c r="T2457" s="10">
        <f t="shared" si="271"/>
        <v>42480.781828703708</v>
      </c>
      <c r="U2457">
        <f t="shared" si="272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181</v>
      </c>
      <c r="P2458" s="5" t="str">
        <f t="shared" si="267"/>
        <v>$40.49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42761.961099537039</v>
      </c>
      <c r="T2458" s="10">
        <f t="shared" si="271"/>
        <v>42791.961099537039</v>
      </c>
      <c r="U2458">
        <f t="shared" si="272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</v>
      </c>
      <c r="P2459" s="5" t="str">
        <f t="shared" si="267"/>
        <v>$189.76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42423.602500000001</v>
      </c>
      <c r="T2459" s="10">
        <f t="shared" si="271"/>
        <v>42453.560833333337</v>
      </c>
      <c r="U2459">
        <f t="shared" si="272"/>
        <v>30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</v>
      </c>
      <c r="P2460" s="5" t="str">
        <f t="shared" si="267"/>
        <v>$68.86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42495.871736111112</v>
      </c>
      <c r="T2460" s="10">
        <f t="shared" si="271"/>
        <v>42530.791666666672</v>
      </c>
      <c r="U2460">
        <f t="shared" si="272"/>
        <v>35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</v>
      </c>
      <c r="P2461" s="5" t="str">
        <f t="shared" si="267"/>
        <v>$108.78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42407.637557870374</v>
      </c>
      <c r="T2461" s="10">
        <f t="shared" si="271"/>
        <v>42452.595891203702</v>
      </c>
      <c r="U2461">
        <f t="shared" si="272"/>
        <v>45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101</v>
      </c>
      <c r="P2462" s="5" t="str">
        <f t="shared" si="267"/>
        <v>$125.99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42704.187118055561</v>
      </c>
      <c r="T2462" s="10">
        <f t="shared" si="271"/>
        <v>42738.178472222222</v>
      </c>
      <c r="U2462">
        <f t="shared" si="272"/>
        <v>34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104</v>
      </c>
      <c r="P2463" s="5" t="str">
        <f t="shared" si="267"/>
        <v>$90.52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40784.012696759259</v>
      </c>
      <c r="T2463" s="10">
        <f t="shared" si="271"/>
        <v>40817.125</v>
      </c>
      <c r="U2463">
        <f t="shared" si="272"/>
        <v>33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111</v>
      </c>
      <c r="P2464" s="5" t="str">
        <f t="shared" si="267"/>
        <v>$28.88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41089.186296296299</v>
      </c>
      <c r="T2464" s="10">
        <f t="shared" si="271"/>
        <v>41109.186296296299</v>
      </c>
      <c r="U2464">
        <f t="shared" si="272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</v>
      </c>
      <c r="P2465" s="5" t="str">
        <f t="shared" si="267"/>
        <v>$31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41341.111400462964</v>
      </c>
      <c r="T2465" s="10">
        <f t="shared" si="271"/>
        <v>41380.791666666664</v>
      </c>
      <c r="U2465">
        <f t="shared" si="272"/>
        <v>40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</v>
      </c>
      <c r="P2466" s="5" t="str">
        <f t="shared" si="267"/>
        <v>$51.67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42248.90042824074</v>
      </c>
      <c r="T2466" s="10">
        <f t="shared" si="271"/>
        <v>42277.811805555553</v>
      </c>
      <c r="U2466">
        <f t="shared" si="272"/>
        <v>29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</v>
      </c>
      <c r="P2467" s="5" t="str">
        <f t="shared" si="267"/>
        <v>$26.27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41145.719305555554</v>
      </c>
      <c r="T2467" s="10">
        <f t="shared" si="271"/>
        <v>41175.719305555554</v>
      </c>
      <c r="U2467">
        <f t="shared" si="272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 s="5" t="str">
        <f t="shared" si="267"/>
        <v>$48.08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41373.102465277778</v>
      </c>
      <c r="T2468" s="10">
        <f t="shared" si="271"/>
        <v>41403.102465277778</v>
      </c>
      <c r="U2468">
        <f t="shared" si="272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119</v>
      </c>
      <c r="P2469" s="5" t="str">
        <f t="shared" si="267"/>
        <v>$27.56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41025.874201388891</v>
      </c>
      <c r="T2469" s="10">
        <f t="shared" si="271"/>
        <v>41039.708333333336</v>
      </c>
      <c r="U2469">
        <f t="shared" si="272"/>
        <v>14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</v>
      </c>
      <c r="P2470" s="5" t="str">
        <f t="shared" si="267"/>
        <v>$36.97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41174.154178240744</v>
      </c>
      <c r="T2470" s="10">
        <f t="shared" si="271"/>
        <v>41210.208333333336</v>
      </c>
      <c r="U2470">
        <f t="shared" si="272"/>
        <v>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114</v>
      </c>
      <c r="P2471" s="5" t="str">
        <f t="shared" si="267"/>
        <v>$29.02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40557.429733796293</v>
      </c>
      <c r="T2471" s="10">
        <f t="shared" si="271"/>
        <v>40582.429733796293</v>
      </c>
      <c r="U2471">
        <f t="shared" si="272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</v>
      </c>
      <c r="P2472" s="5" t="str">
        <f t="shared" si="267"/>
        <v>$28.66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41023.07471064815</v>
      </c>
      <c r="T2472" s="10">
        <f t="shared" si="271"/>
        <v>41053.07471064815</v>
      </c>
      <c r="U2472">
        <f t="shared" si="272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 s="5" t="str">
        <f t="shared" si="267"/>
        <v>$37.65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40893.992962962962</v>
      </c>
      <c r="T2473" s="10">
        <f t="shared" si="271"/>
        <v>40933.992962962962</v>
      </c>
      <c r="U2473">
        <f t="shared" si="272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136</v>
      </c>
      <c r="P2474" s="5" t="str">
        <f t="shared" si="267"/>
        <v>$97.9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40354.11550925926</v>
      </c>
      <c r="T2474" s="10">
        <f t="shared" si="271"/>
        <v>40425.043749999997</v>
      </c>
      <c r="U2474">
        <f t="shared" si="272"/>
        <v>71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 s="5" t="str">
        <f t="shared" si="267"/>
        <v>$42.55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41193.748483796298</v>
      </c>
      <c r="T2475" s="10">
        <f t="shared" si="271"/>
        <v>41223.790150462963</v>
      </c>
      <c r="U2475">
        <f t="shared" si="272"/>
        <v>30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 s="5" t="str">
        <f t="shared" si="267"/>
        <v>$131.58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40417.011296296296</v>
      </c>
      <c r="T2476" s="10">
        <f t="shared" si="271"/>
        <v>40462.011296296296</v>
      </c>
      <c r="U2476">
        <f t="shared" si="272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105</v>
      </c>
      <c r="P2477" s="5" t="str">
        <f t="shared" si="267"/>
        <v>$32.32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40310.287673611107</v>
      </c>
      <c r="T2477" s="10">
        <f t="shared" si="271"/>
        <v>40369.916666666664</v>
      </c>
      <c r="U2477">
        <f t="shared" si="272"/>
        <v>60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</v>
      </c>
      <c r="P2478" s="5" t="str">
        <f t="shared" si="267"/>
        <v>$61.1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41913.328356481477</v>
      </c>
      <c r="T2478" s="10">
        <f t="shared" si="271"/>
        <v>41946.370023148149</v>
      </c>
      <c r="U2478">
        <f t="shared" si="272"/>
        <v>33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</v>
      </c>
      <c r="P2479" s="5" t="str">
        <f t="shared" si="267"/>
        <v>$31.34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41088.691493055558</v>
      </c>
      <c r="T2479" s="10">
        <f t="shared" si="271"/>
        <v>41133.691493055558</v>
      </c>
      <c r="U2479">
        <f t="shared" si="272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128</v>
      </c>
      <c r="P2480" s="5" t="str">
        <f t="shared" si="267"/>
        <v>$129.11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41257.950381944444</v>
      </c>
      <c r="T2480" s="10">
        <f t="shared" si="271"/>
        <v>41287.950381944444</v>
      </c>
      <c r="U2480">
        <f t="shared" si="272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</v>
      </c>
      <c r="P2481" s="5" t="str">
        <f t="shared" si="267"/>
        <v>$25.02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41107.726782407408</v>
      </c>
      <c r="T2481" s="10">
        <f t="shared" si="271"/>
        <v>41118.083333333336</v>
      </c>
      <c r="U2481">
        <f t="shared" si="272"/>
        <v>10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 s="5" t="str">
        <f t="shared" si="267"/>
        <v>$250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42227.936157407406</v>
      </c>
      <c r="T2482" s="10">
        <f t="shared" si="271"/>
        <v>42287.936157407406</v>
      </c>
      <c r="U2482">
        <f t="shared" si="272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113</v>
      </c>
      <c r="P2483" s="5" t="str">
        <f t="shared" si="267"/>
        <v>$47.54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40999.645925925928</v>
      </c>
      <c r="T2483" s="10">
        <f t="shared" si="271"/>
        <v>41029.645925925928</v>
      </c>
      <c r="U2483">
        <f t="shared" si="272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</v>
      </c>
      <c r="P2484" s="5" t="str">
        <f t="shared" si="267"/>
        <v>$40.04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40711.782210648147</v>
      </c>
      <c r="T2484" s="10">
        <f t="shared" si="271"/>
        <v>40756.782210648147</v>
      </c>
      <c r="U2484">
        <f t="shared" si="272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114</v>
      </c>
      <c r="P2485" s="5" t="str">
        <f t="shared" si="267"/>
        <v>$65.84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40970.750034722223</v>
      </c>
      <c r="T2485" s="10">
        <f t="shared" si="271"/>
        <v>41030.708368055552</v>
      </c>
      <c r="U2485">
        <f t="shared" si="272"/>
        <v>60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</v>
      </c>
      <c r="P2486" s="5" t="str">
        <f t="shared" si="267"/>
        <v>$46.4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40771.916701388887</v>
      </c>
      <c r="T2486" s="10">
        <f t="shared" si="271"/>
        <v>40801.916701388887</v>
      </c>
      <c r="U2486">
        <f t="shared" si="272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</v>
      </c>
      <c r="P2487" s="5" t="str">
        <f t="shared" si="267"/>
        <v>$50.37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40793.998599537037</v>
      </c>
      <c r="T2487" s="10">
        <f t="shared" si="271"/>
        <v>40828.998599537037</v>
      </c>
      <c r="U2487">
        <f t="shared" si="272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266</v>
      </c>
      <c r="P2488" s="5" t="str">
        <f t="shared" si="267"/>
        <v>$26.57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40991.708055555559</v>
      </c>
      <c r="T2488" s="10">
        <f t="shared" si="271"/>
        <v>41021.708055555559</v>
      </c>
      <c r="U2488">
        <f t="shared" si="272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</v>
      </c>
      <c r="P2489" s="5" t="str">
        <f t="shared" si="267"/>
        <v>$39.49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41026.083298611113</v>
      </c>
      <c r="T2489" s="10">
        <f t="shared" si="271"/>
        <v>41056.083298611113</v>
      </c>
      <c r="U2489">
        <f t="shared" si="272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107</v>
      </c>
      <c r="P2490" s="5" t="str">
        <f t="shared" si="267"/>
        <v>$49.25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40833.633194444446</v>
      </c>
      <c r="T2490" s="10">
        <f t="shared" si="271"/>
        <v>40863.674861111111</v>
      </c>
      <c r="U2490">
        <f t="shared" si="272"/>
        <v>30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134</v>
      </c>
      <c r="P2491" s="5" t="str">
        <f t="shared" si="267"/>
        <v>$62.38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41373.690266203703</v>
      </c>
      <c r="T2491" s="10">
        <f t="shared" si="271"/>
        <v>41403.690266203703</v>
      </c>
      <c r="U2491">
        <f t="shared" si="272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</v>
      </c>
      <c r="P2492" s="5" t="str">
        <f t="shared" si="267"/>
        <v>$37.94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41023.227731481486</v>
      </c>
      <c r="T2492" s="10">
        <f t="shared" si="271"/>
        <v>41083.227731481486</v>
      </c>
      <c r="U2492">
        <f t="shared" si="272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</v>
      </c>
      <c r="P2493" s="5" t="str">
        <f t="shared" si="267"/>
        <v>$51.6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40542.839282407411</v>
      </c>
      <c r="T2493" s="10">
        <f t="shared" si="271"/>
        <v>40559.077083333337</v>
      </c>
      <c r="U2493">
        <f t="shared" si="272"/>
        <v>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 s="5" t="str">
        <f t="shared" si="267"/>
        <v>$27.78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41024.985972222225</v>
      </c>
      <c r="T2494" s="10">
        <f t="shared" si="271"/>
        <v>41076.415972222225</v>
      </c>
      <c r="U2494">
        <f t="shared" si="272"/>
        <v>51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129</v>
      </c>
      <c r="P2495" s="5" t="str">
        <f t="shared" si="267"/>
        <v>$99.38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41348.168287037035</v>
      </c>
      <c r="T2495" s="10">
        <f t="shared" si="271"/>
        <v>41393.168287037035</v>
      </c>
      <c r="U2495">
        <f t="shared" si="272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</v>
      </c>
      <c r="P2496" s="5" t="str">
        <f t="shared" si="267"/>
        <v>$38.85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41022.645185185189</v>
      </c>
      <c r="T2496" s="10">
        <f t="shared" si="271"/>
        <v>41052.645185185189</v>
      </c>
      <c r="U2496">
        <f t="shared" si="272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128</v>
      </c>
      <c r="P2497" s="5" t="str">
        <f t="shared" si="267"/>
        <v>$45.55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41036.946469907409</v>
      </c>
      <c r="T2497" s="10">
        <f t="shared" si="271"/>
        <v>41066.946469907409</v>
      </c>
      <c r="U2497">
        <f t="shared" si="272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 s="5" t="str">
        <f t="shared" si="267"/>
        <v>$600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41327.996435185181</v>
      </c>
      <c r="T2498" s="10">
        <f t="shared" si="271"/>
        <v>41362.954768518517</v>
      </c>
      <c r="U2498">
        <f t="shared" si="272"/>
        <v>35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ROUND(E2499/D2499*100,0)</f>
        <v>113</v>
      </c>
      <c r="P2499" s="5" t="str">
        <f t="shared" ref="P2499:P2562" si="274">"$"&amp;ROUND(E2499/L2499,2)</f>
        <v>$80.55</v>
      </c>
      <c r="Q2499" t="str">
        <f t="shared" ref="Q2499:Q2562" si="275">LEFT(N2499,SEARCH("/",N2499)-1)</f>
        <v>music</v>
      </c>
      <c r="R2499" t="str">
        <f t="shared" ref="R2499:R2562" si="276">RIGHT(N2499,LEN(N2499)-SEARCH("/",N2499))</f>
        <v>indie rock</v>
      </c>
      <c r="S2499" s="10">
        <f t="shared" ref="S2499:S2562" si="277">(J2499/86400)+DATE(1970, 1, 1)</f>
        <v>40730.878912037035</v>
      </c>
      <c r="T2499" s="10">
        <f t="shared" ref="T2499:T2562" si="278">(I2499/86400)+DATE(1970, 1, 1)</f>
        <v>40760.878912037035</v>
      </c>
      <c r="U2499">
        <f t="shared" ref="U2499:U2562" si="279">ROUND(T2499-S2499,0)</f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106</v>
      </c>
      <c r="P2500" s="5" t="str">
        <f t="shared" si="274"/>
        <v>$52.8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42017.967442129629</v>
      </c>
      <c r="T2500" s="10">
        <f t="shared" si="278"/>
        <v>42031.967442129629</v>
      </c>
      <c r="U2500">
        <f t="shared" si="279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203</v>
      </c>
      <c r="P2501" s="5" t="str">
        <f t="shared" si="274"/>
        <v>$47.68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41226.648576388892</v>
      </c>
      <c r="T2501" s="10">
        <f t="shared" si="278"/>
        <v>41274.75</v>
      </c>
      <c r="U2501">
        <f t="shared" si="279"/>
        <v>48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</v>
      </c>
      <c r="P2502" s="5" t="str">
        <f t="shared" si="274"/>
        <v>$23.45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41053.772858796292</v>
      </c>
      <c r="T2502" s="10">
        <f t="shared" si="278"/>
        <v>41083.772858796292</v>
      </c>
      <c r="U2502">
        <f t="shared" si="279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3</v>
      </c>
      <c r="P2503" s="5" t="str">
        <f t="shared" si="274"/>
        <v>$40.14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42244.776666666672</v>
      </c>
      <c r="T2503" s="10">
        <f t="shared" si="278"/>
        <v>42274.776666666672</v>
      </c>
      <c r="U2503">
        <f t="shared" si="279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</v>
      </c>
      <c r="P2504" s="5" t="str">
        <f t="shared" si="274"/>
        <v>$17.2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41858.825439814813</v>
      </c>
      <c r="T2504" s="10">
        <f t="shared" si="278"/>
        <v>41903.825439814813</v>
      </c>
      <c r="U2504">
        <f t="shared" si="279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s="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42498.899398148147</v>
      </c>
      <c r="T2505" s="10">
        <f t="shared" si="278"/>
        <v>42528.879166666666</v>
      </c>
      <c r="U2505">
        <f t="shared" si="279"/>
        <v>30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s="5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41928.015439814815</v>
      </c>
      <c r="T2506" s="10">
        <f t="shared" si="278"/>
        <v>41958.057106481487</v>
      </c>
      <c r="U2506">
        <f t="shared" si="279"/>
        <v>30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s="5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42047.05574074074</v>
      </c>
      <c r="T2507" s="10">
        <f t="shared" si="278"/>
        <v>42077.014074074075</v>
      </c>
      <c r="U2507">
        <f t="shared" si="279"/>
        <v>30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1</v>
      </c>
      <c r="P2508" s="5" t="str">
        <f t="shared" si="274"/>
        <v>$15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42258.297094907408</v>
      </c>
      <c r="T2508" s="10">
        <f t="shared" si="278"/>
        <v>42280.875</v>
      </c>
      <c r="U2508">
        <f t="shared" si="279"/>
        <v>23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s="5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42105.072962962964</v>
      </c>
      <c r="T2509" s="10">
        <f t="shared" si="278"/>
        <v>42135.072962962964</v>
      </c>
      <c r="U2509">
        <f t="shared" si="279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s="5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41835.951782407406</v>
      </c>
      <c r="T2510" s="10">
        <f t="shared" si="278"/>
        <v>41865.951782407406</v>
      </c>
      <c r="U2510">
        <f t="shared" si="279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</v>
      </c>
      <c r="P2511" s="5" t="str">
        <f t="shared" si="274"/>
        <v>$35.71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42058.809594907405</v>
      </c>
      <c r="T2511" s="10">
        <f t="shared" si="278"/>
        <v>42114.767928240741</v>
      </c>
      <c r="U2511">
        <f t="shared" si="279"/>
        <v>56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</v>
      </c>
      <c r="P2512" s="5" t="str">
        <f t="shared" si="274"/>
        <v>$37.5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42078.997361111113</v>
      </c>
      <c r="T2512" s="10">
        <f t="shared" si="278"/>
        <v>42138.997361111113</v>
      </c>
      <c r="U2512">
        <f t="shared" si="279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s="5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42371.446909722217</v>
      </c>
      <c r="T2513" s="10">
        <f t="shared" si="278"/>
        <v>42401.446909722217</v>
      </c>
      <c r="U2513">
        <f t="shared" si="279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s="5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41971.876863425925</v>
      </c>
      <c r="T2514" s="10">
        <f t="shared" si="278"/>
        <v>41986.876863425925</v>
      </c>
      <c r="U2514">
        <f t="shared" si="279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s="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42732.00681712963</v>
      </c>
      <c r="T2515" s="10">
        <f t="shared" si="278"/>
        <v>42792.00681712963</v>
      </c>
      <c r="U2515">
        <f t="shared" si="279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2</v>
      </c>
      <c r="P2516" s="5" t="str">
        <f t="shared" si="274"/>
        <v>$52.5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41854.389780092592</v>
      </c>
      <c r="T2516" s="10">
        <f t="shared" si="278"/>
        <v>41871.389780092592</v>
      </c>
      <c r="U2516">
        <f t="shared" si="279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19</v>
      </c>
      <c r="P2517" s="5" t="str">
        <f t="shared" si="274"/>
        <v>$77.5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42027.839733796296</v>
      </c>
      <c r="T2517" s="10">
        <f t="shared" si="278"/>
        <v>42057.839733796296</v>
      </c>
      <c r="U2517">
        <f t="shared" si="279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s="5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41942.653379629628</v>
      </c>
      <c r="T2518" s="10">
        <f t="shared" si="278"/>
        <v>41972.6950462963</v>
      </c>
      <c r="U2518">
        <f t="shared" si="279"/>
        <v>30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10</v>
      </c>
      <c r="P2519" s="5" t="str">
        <f t="shared" si="274"/>
        <v>$53.55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42052.802430555559</v>
      </c>
      <c r="T2519" s="10">
        <f t="shared" si="278"/>
        <v>42082.760763888888</v>
      </c>
      <c r="U2519">
        <f t="shared" si="279"/>
        <v>30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s="5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41926.680879629632</v>
      </c>
      <c r="T2520" s="10">
        <f t="shared" si="278"/>
        <v>41956.722546296296</v>
      </c>
      <c r="U2520">
        <f t="shared" si="279"/>
        <v>30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</v>
      </c>
      <c r="P2521" s="5" t="str">
        <f t="shared" si="274"/>
        <v>$16.25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41809.155138888891</v>
      </c>
      <c r="T2521" s="10">
        <f t="shared" si="278"/>
        <v>41839.155138888891</v>
      </c>
      <c r="U2521">
        <f t="shared" si="279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s="5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42612.600520833337</v>
      </c>
      <c r="T2522" s="10">
        <f t="shared" si="278"/>
        <v>42658.806250000001</v>
      </c>
      <c r="U2522">
        <f t="shared" si="279"/>
        <v>46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</v>
      </c>
      <c r="P2523" s="5" t="str">
        <f t="shared" si="274"/>
        <v>$103.68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42269.967835648145</v>
      </c>
      <c r="T2523" s="10">
        <f t="shared" si="278"/>
        <v>42290.967835648145</v>
      </c>
      <c r="U2523">
        <f t="shared" si="279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 s="5" t="str">
        <f t="shared" si="274"/>
        <v>$185.19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42460.573611111111</v>
      </c>
      <c r="T2524" s="10">
        <f t="shared" si="278"/>
        <v>42482.619444444441</v>
      </c>
      <c r="U2524">
        <f t="shared" si="279"/>
        <v>22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</v>
      </c>
      <c r="P2525" s="5" t="str">
        <f t="shared" si="274"/>
        <v>$54.15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41930.975601851853</v>
      </c>
      <c r="T2525" s="10">
        <f t="shared" si="278"/>
        <v>41961.017268518517</v>
      </c>
      <c r="U2525">
        <f t="shared" si="279"/>
        <v>30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102</v>
      </c>
      <c r="P2526" s="5" t="str">
        <f t="shared" si="274"/>
        <v>$177.21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41961.807372685187</v>
      </c>
      <c r="T2526" s="10">
        <f t="shared" si="278"/>
        <v>41994.1875</v>
      </c>
      <c r="U2526">
        <f t="shared" si="279"/>
        <v>32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</v>
      </c>
      <c r="P2527" s="5" t="str">
        <f t="shared" si="274"/>
        <v>$100.33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41058.844571759255</v>
      </c>
      <c r="T2527" s="10">
        <f t="shared" si="278"/>
        <v>41088.844571759255</v>
      </c>
      <c r="U2527">
        <f t="shared" si="279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113</v>
      </c>
      <c r="P2528" s="5" t="str">
        <f t="shared" si="274"/>
        <v>$136.91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41953.091134259259</v>
      </c>
      <c r="T2528" s="10">
        <f t="shared" si="278"/>
        <v>41981.207638888889</v>
      </c>
      <c r="U2528">
        <f t="shared" si="279"/>
        <v>28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</v>
      </c>
      <c r="P2529" s="5" t="str">
        <f t="shared" si="274"/>
        <v>$57.54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41546.75105324074</v>
      </c>
      <c r="T2529" s="10">
        <f t="shared" si="278"/>
        <v>41565.165972222225</v>
      </c>
      <c r="U2529">
        <f t="shared" si="279"/>
        <v>18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</v>
      </c>
      <c r="P2530" s="5" t="str">
        <f t="shared" si="274"/>
        <v>$52.96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42217.834525462968</v>
      </c>
      <c r="T2530" s="10">
        <f t="shared" si="278"/>
        <v>42236.458333333328</v>
      </c>
      <c r="U2530">
        <f t="shared" si="279"/>
        <v>19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</v>
      </c>
      <c r="P2531" s="5" t="str">
        <f t="shared" si="274"/>
        <v>$82.33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40948.080729166664</v>
      </c>
      <c r="T2531" s="10">
        <f t="shared" si="278"/>
        <v>40993.0390625</v>
      </c>
      <c r="U2531">
        <f t="shared" si="279"/>
        <v>45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 s="5" t="str">
        <f t="shared" si="274"/>
        <v>$135.42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42081.864641203705</v>
      </c>
      <c r="T2532" s="10">
        <f t="shared" si="278"/>
        <v>42114.201388888891</v>
      </c>
      <c r="U2532">
        <f t="shared" si="279"/>
        <v>32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</v>
      </c>
      <c r="P2533" s="5" t="str">
        <f t="shared" si="274"/>
        <v>$74.07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42208.680023148147</v>
      </c>
      <c r="T2533" s="10">
        <f t="shared" si="278"/>
        <v>42231.165972222225</v>
      </c>
      <c r="U2533">
        <f t="shared" si="279"/>
        <v>22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</v>
      </c>
      <c r="P2534" s="5" t="str">
        <f t="shared" si="274"/>
        <v>$84.08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41107.849143518521</v>
      </c>
      <c r="T2534" s="10">
        <f t="shared" si="278"/>
        <v>41137.849143518521</v>
      </c>
      <c r="U2534">
        <f t="shared" si="279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111</v>
      </c>
      <c r="P2535" s="5" t="str">
        <f t="shared" si="274"/>
        <v>$61.03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41304.751284722224</v>
      </c>
      <c r="T2535" s="10">
        <f t="shared" si="278"/>
        <v>41334.750787037039</v>
      </c>
      <c r="U2535">
        <f t="shared" si="279"/>
        <v>30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 s="5" t="str">
        <f t="shared" si="274"/>
        <v>$150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40127.700370370367</v>
      </c>
      <c r="T2536" s="10">
        <f t="shared" si="278"/>
        <v>40179.25</v>
      </c>
      <c r="U2536">
        <f t="shared" si="279"/>
        <v>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104</v>
      </c>
      <c r="P2537" s="5" t="str">
        <f t="shared" si="274"/>
        <v>$266.09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41943.791030092594</v>
      </c>
      <c r="T2537" s="10">
        <f t="shared" si="278"/>
        <v>41974.832696759258</v>
      </c>
      <c r="U2537">
        <f t="shared" si="279"/>
        <v>31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 s="5" t="str">
        <f t="shared" si="274"/>
        <v>$7.25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41464.106087962966</v>
      </c>
      <c r="T2538" s="10">
        <f t="shared" si="278"/>
        <v>41485.106087962966</v>
      </c>
      <c r="U2538">
        <f t="shared" si="279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 s="5" t="str">
        <f t="shared" si="274"/>
        <v>$100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40696.648784722223</v>
      </c>
      <c r="T2539" s="10">
        <f t="shared" si="278"/>
        <v>40756.648784722223</v>
      </c>
      <c r="U2539">
        <f t="shared" si="279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</v>
      </c>
      <c r="P2540" s="5" t="str">
        <f t="shared" si="274"/>
        <v>$109.96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41298.509965277779</v>
      </c>
      <c r="T2540" s="10">
        <f t="shared" si="278"/>
        <v>41329.207638888889</v>
      </c>
      <c r="U2540">
        <f t="shared" si="279"/>
        <v>31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</v>
      </c>
      <c r="P2541" s="5" t="str">
        <f t="shared" si="274"/>
        <v>$169.92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41977.902222222227</v>
      </c>
      <c r="T2541" s="10">
        <f t="shared" si="278"/>
        <v>42037.902222222227</v>
      </c>
      <c r="U2541">
        <f t="shared" si="279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</v>
      </c>
      <c r="P2542" s="5" t="str">
        <f t="shared" si="274"/>
        <v>$95.74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40785.675011574072</v>
      </c>
      <c r="T2542" s="10">
        <f t="shared" si="278"/>
        <v>40845.675011574072</v>
      </c>
      <c r="U2542">
        <f t="shared" si="279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</v>
      </c>
      <c r="P2543" s="5" t="str">
        <f t="shared" si="274"/>
        <v>$59.46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41483.449282407411</v>
      </c>
      <c r="T2543" s="10">
        <f t="shared" si="278"/>
        <v>41543.449282407411</v>
      </c>
      <c r="U2543">
        <f t="shared" si="279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104</v>
      </c>
      <c r="P2544" s="5" t="str">
        <f t="shared" si="274"/>
        <v>$55.77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41509.426585648151</v>
      </c>
      <c r="T2544" s="10">
        <f t="shared" si="278"/>
        <v>41548.165972222225</v>
      </c>
      <c r="U2544">
        <f t="shared" si="279"/>
        <v>39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</v>
      </c>
      <c r="P2545" s="5" t="str">
        <f t="shared" si="274"/>
        <v>$30.08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40514.107615740737</v>
      </c>
      <c r="T2545" s="10">
        <f t="shared" si="278"/>
        <v>40545.125</v>
      </c>
      <c r="U2545">
        <f t="shared" si="279"/>
        <v>31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101</v>
      </c>
      <c r="P2546" s="5" t="str">
        <f t="shared" si="274"/>
        <v>$88.44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41068.520474537036</v>
      </c>
      <c r="T2546" s="10">
        <f t="shared" si="278"/>
        <v>41098.520474537036</v>
      </c>
      <c r="U2546">
        <f t="shared" si="279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</v>
      </c>
      <c r="P2547" s="5" t="str">
        <f t="shared" si="274"/>
        <v>$64.03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42027.138171296298</v>
      </c>
      <c r="T2547" s="10">
        <f t="shared" si="278"/>
        <v>42062.020833333328</v>
      </c>
      <c r="U2547">
        <f t="shared" si="279"/>
        <v>35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112</v>
      </c>
      <c r="P2548" s="5" t="str">
        <f t="shared" si="274"/>
        <v>$60.15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41524.858553240745</v>
      </c>
      <c r="T2548" s="10">
        <f t="shared" si="278"/>
        <v>41552.208333333336</v>
      </c>
      <c r="U2548">
        <f t="shared" si="279"/>
        <v>27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120</v>
      </c>
      <c r="P2549" s="5" t="str">
        <f t="shared" si="274"/>
        <v>$49.19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40973.773182870369</v>
      </c>
      <c r="T2549" s="10">
        <f t="shared" si="278"/>
        <v>41003.731516203705</v>
      </c>
      <c r="U2549">
        <f t="shared" si="279"/>
        <v>30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102</v>
      </c>
      <c r="P2550" s="5" t="str">
        <f t="shared" si="274"/>
        <v>$165.16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42618.625428240739</v>
      </c>
      <c r="T2550" s="10">
        <f t="shared" si="278"/>
        <v>42643.185416666667</v>
      </c>
      <c r="U2550">
        <f t="shared" si="279"/>
        <v>25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103</v>
      </c>
      <c r="P2551" s="5" t="str">
        <f t="shared" si="274"/>
        <v>$43.62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41390.757754629631</v>
      </c>
      <c r="T2551" s="10">
        <f t="shared" si="278"/>
        <v>41425.708333333336</v>
      </c>
      <c r="U2551">
        <f t="shared" si="279"/>
        <v>35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101</v>
      </c>
      <c r="P2552" s="5" t="str">
        <f t="shared" si="274"/>
        <v>$43.7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42228.634328703702</v>
      </c>
      <c r="T2552" s="10">
        <f t="shared" si="278"/>
        <v>42285.165972222225</v>
      </c>
      <c r="U2552">
        <f t="shared" si="279"/>
        <v>57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103</v>
      </c>
      <c r="P2553" s="5" t="str">
        <f t="shared" si="274"/>
        <v>$67.42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40961.252141203702</v>
      </c>
      <c r="T2553" s="10">
        <f t="shared" si="278"/>
        <v>40989.866666666669</v>
      </c>
      <c r="U2553">
        <f t="shared" si="279"/>
        <v>29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107</v>
      </c>
      <c r="P2554" s="5" t="str">
        <f t="shared" si="274"/>
        <v>$177.5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42769.809965277775</v>
      </c>
      <c r="T2554" s="10">
        <f t="shared" si="278"/>
        <v>42799.809965277775</v>
      </c>
      <c r="U2554">
        <f t="shared" si="279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156</v>
      </c>
      <c r="P2555" s="5" t="str">
        <f t="shared" si="274"/>
        <v>$38.88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41113.199155092589</v>
      </c>
      <c r="T2555" s="10">
        <f t="shared" si="278"/>
        <v>41173.199155092589</v>
      </c>
      <c r="U2555">
        <f t="shared" si="279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123</v>
      </c>
      <c r="P2556" s="5" t="str">
        <f t="shared" si="274"/>
        <v>$54.99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42125.078275462962</v>
      </c>
      <c r="T2556" s="10">
        <f t="shared" si="278"/>
        <v>42156.165972222225</v>
      </c>
      <c r="U2556">
        <f t="shared" si="279"/>
        <v>31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</v>
      </c>
      <c r="P2557" s="5" t="str">
        <f t="shared" si="274"/>
        <v>$61.34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41026.655011574076</v>
      </c>
      <c r="T2557" s="10">
        <f t="shared" si="278"/>
        <v>41057.655011574076</v>
      </c>
      <c r="U2557">
        <f t="shared" si="279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106</v>
      </c>
      <c r="P2558" s="5" t="str">
        <f t="shared" si="274"/>
        <v>$23.12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41222.991400462961</v>
      </c>
      <c r="T2558" s="10">
        <f t="shared" si="278"/>
        <v>41267.991400462961</v>
      </c>
      <c r="U2558">
        <f t="shared" si="279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</v>
      </c>
      <c r="P2559" s="5" t="str">
        <f t="shared" si="274"/>
        <v>$29.61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41744.745208333334</v>
      </c>
      <c r="T2559" s="10">
        <f t="shared" si="278"/>
        <v>41774.745208333334</v>
      </c>
      <c r="U2559">
        <f t="shared" si="279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109</v>
      </c>
      <c r="P2560" s="5" t="str">
        <f t="shared" si="274"/>
        <v>$75.61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42093.860023148147</v>
      </c>
      <c r="T2560" s="10">
        <f t="shared" si="278"/>
        <v>42125.582638888889</v>
      </c>
      <c r="U2560">
        <f t="shared" si="279"/>
        <v>32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</v>
      </c>
      <c r="P2561" s="5" t="str">
        <f t="shared" si="274"/>
        <v>$35.6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40829.873657407406</v>
      </c>
      <c r="T2561" s="10">
        <f t="shared" si="278"/>
        <v>40862.817361111112</v>
      </c>
      <c r="U2561">
        <f t="shared" si="279"/>
        <v>33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</v>
      </c>
      <c r="P2562" s="5" t="str">
        <f t="shared" si="274"/>
        <v>$143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42039.951087962967</v>
      </c>
      <c r="T2562" s="10">
        <f t="shared" si="278"/>
        <v>42069.951087962967</v>
      </c>
      <c r="U2562">
        <f t="shared" si="279"/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ROUND(E2563/D2563*100,0)</f>
        <v>0</v>
      </c>
      <c r="P2563" s="5" t="e">
        <f t="shared" ref="P2563:P2626" si="281">"$"&amp;ROUND(E2563/L2563,2)</f>
        <v>#DIV/0!</v>
      </c>
      <c r="Q2563" t="str">
        <f t="shared" ref="Q2563:Q2626" si="282">LEFT(N2563,SEARCH("/",N2563)-1)</f>
        <v>food</v>
      </c>
      <c r="R2563" t="str">
        <f t="shared" ref="R2563:R2626" si="283">RIGHT(N2563,LEN(N2563)-SEARCH("/",N2563))</f>
        <v>food trucks</v>
      </c>
      <c r="S2563" s="10">
        <f t="shared" ref="S2563:S2626" si="284">(J2563/86400)+DATE(1970, 1, 1)</f>
        <v>42260.528807870374</v>
      </c>
      <c r="T2563" s="10">
        <f t="shared" ref="T2563:T2626" si="285">(I2563/86400)+DATE(1970, 1, 1)</f>
        <v>42290.528807870374</v>
      </c>
      <c r="U2563">
        <f t="shared" ref="U2563:U2626" si="286">ROUND(T2563-S2563,0)</f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1</v>
      </c>
      <c r="P2564" s="5" t="str">
        <f t="shared" si="281"/>
        <v>$25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42594.524756944447</v>
      </c>
      <c r="T2564" s="10">
        <f t="shared" si="285"/>
        <v>42654.524756944447</v>
      </c>
      <c r="U2564">
        <f t="shared" si="286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s="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42155.139479166668</v>
      </c>
      <c r="T2565" s="10">
        <f t="shared" si="285"/>
        <v>42215.139479166668</v>
      </c>
      <c r="U2565">
        <f t="shared" si="286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s="5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41822.040497685186</v>
      </c>
      <c r="T2566" s="10">
        <f t="shared" si="285"/>
        <v>41852.040497685186</v>
      </c>
      <c r="U2566">
        <f t="shared" si="286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 s="5" t="str">
        <f t="shared" si="281"/>
        <v>$100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42440.650335648148</v>
      </c>
      <c r="T2567" s="10">
        <f t="shared" si="285"/>
        <v>42499.868055555555</v>
      </c>
      <c r="U2567">
        <f t="shared" si="286"/>
        <v>59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s="5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41842.980879629627</v>
      </c>
      <c r="T2568" s="10">
        <f t="shared" si="285"/>
        <v>41872.980879629627</v>
      </c>
      <c r="U2568">
        <f t="shared" si="286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</v>
      </c>
      <c r="P2569" s="5" t="str">
        <f t="shared" si="281"/>
        <v>$60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42087.878912037035</v>
      </c>
      <c r="T2569" s="10">
        <f t="shared" si="285"/>
        <v>42117.878912037035</v>
      </c>
      <c r="U2569">
        <f t="shared" si="286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1</v>
      </c>
      <c r="P2570" s="5" t="str">
        <f t="shared" si="281"/>
        <v>$50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42584.666597222225</v>
      </c>
      <c r="T2570" s="10">
        <f t="shared" si="285"/>
        <v>42614.666597222225</v>
      </c>
      <c r="U2570">
        <f t="shared" si="286"/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</v>
      </c>
      <c r="P2571" s="5" t="str">
        <f t="shared" si="281"/>
        <v>$72.5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42234.105462962965</v>
      </c>
      <c r="T2571" s="10">
        <f t="shared" si="285"/>
        <v>42264.105462962965</v>
      </c>
      <c r="U2571">
        <f t="shared" si="286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1</v>
      </c>
      <c r="P2572" s="5" t="str">
        <f t="shared" si="281"/>
        <v>$29.5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42744.903182870374</v>
      </c>
      <c r="T2572" s="10">
        <f t="shared" si="285"/>
        <v>42774.903182870374</v>
      </c>
      <c r="U2572">
        <f t="shared" si="286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</v>
      </c>
      <c r="P2573" s="5" t="str">
        <f t="shared" si="281"/>
        <v>$62.5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42449.341678240744</v>
      </c>
      <c r="T2573" s="10">
        <f t="shared" si="285"/>
        <v>42509.341678240744</v>
      </c>
      <c r="U2573">
        <f t="shared" si="286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s="5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42077.119409722218</v>
      </c>
      <c r="T2574" s="10">
        <f t="shared" si="285"/>
        <v>42107.119409722218</v>
      </c>
      <c r="U2574">
        <f t="shared" si="286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s="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41829.592002314814</v>
      </c>
      <c r="T2575" s="10">
        <f t="shared" si="285"/>
        <v>41874.592002314814</v>
      </c>
      <c r="U2575">
        <f t="shared" si="286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s="5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42487.825752314813</v>
      </c>
      <c r="T2576" s="10">
        <f t="shared" si="285"/>
        <v>42508.825752314813</v>
      </c>
      <c r="U2576">
        <f t="shared" si="286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s="5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41986.108726851853</v>
      </c>
      <c r="T2577" s="10">
        <f t="shared" si="285"/>
        <v>42016.108726851853</v>
      </c>
      <c r="U2577">
        <f t="shared" si="286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s="5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42060.00980324074</v>
      </c>
      <c r="T2578" s="10">
        <f t="shared" si="285"/>
        <v>42104.968136574069</v>
      </c>
      <c r="U2578">
        <f t="shared" si="286"/>
        <v>45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s="5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41830.820567129631</v>
      </c>
      <c r="T2579" s="10">
        <f t="shared" si="285"/>
        <v>41855.820567129631</v>
      </c>
      <c r="U2579">
        <f t="shared" si="286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s="5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42238.022905092592</v>
      </c>
      <c r="T2580" s="10">
        <f t="shared" si="285"/>
        <v>42286.708333333328</v>
      </c>
      <c r="U2580">
        <f t="shared" si="286"/>
        <v>49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</v>
      </c>
      <c r="P2581" s="5" t="str">
        <f t="shared" si="281"/>
        <v>$23.08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41837.829895833333</v>
      </c>
      <c r="T2581" s="10">
        <f t="shared" si="285"/>
        <v>41897.829895833333</v>
      </c>
      <c r="U2581">
        <f t="shared" si="286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1</v>
      </c>
      <c r="P2582" s="5" t="str">
        <f t="shared" si="281"/>
        <v>$25.5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42110.326423611114</v>
      </c>
      <c r="T2582" s="10">
        <f t="shared" si="285"/>
        <v>42140.125</v>
      </c>
      <c r="U2582">
        <f t="shared" si="286"/>
        <v>30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11</v>
      </c>
      <c r="P2583" s="5" t="str">
        <f t="shared" si="281"/>
        <v>$48.18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42294.628449074073</v>
      </c>
      <c r="T2583" s="10">
        <f t="shared" si="285"/>
        <v>42324.670115740737</v>
      </c>
      <c r="U2583">
        <f t="shared" si="286"/>
        <v>30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 s="5" t="str">
        <f t="shared" si="281"/>
        <v>$1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42642.988819444443</v>
      </c>
      <c r="T2584" s="10">
        <f t="shared" si="285"/>
        <v>42672.988819444443</v>
      </c>
      <c r="U2584">
        <f t="shared" si="286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1</v>
      </c>
      <c r="P2585" s="5" t="str">
        <f t="shared" si="281"/>
        <v>$1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42019.76944444445</v>
      </c>
      <c r="T2585" s="10">
        <f t="shared" si="285"/>
        <v>42079.727777777778</v>
      </c>
      <c r="U2585">
        <f t="shared" si="286"/>
        <v>60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s="5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42140.173252314809</v>
      </c>
      <c r="T2586" s="10">
        <f t="shared" si="285"/>
        <v>42170.173252314809</v>
      </c>
      <c r="U2586">
        <f t="shared" si="286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</v>
      </c>
      <c r="P2587" s="5" t="str">
        <f t="shared" si="281"/>
        <v>$50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41795.963333333333</v>
      </c>
      <c r="T2587" s="10">
        <f t="shared" si="285"/>
        <v>41825.963333333333</v>
      </c>
      <c r="U2587">
        <f t="shared" si="286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</v>
      </c>
      <c r="P2588" s="5" t="str">
        <f t="shared" si="281"/>
        <v>$5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42333.330277777779</v>
      </c>
      <c r="T2588" s="10">
        <f t="shared" si="285"/>
        <v>42363.330277777779</v>
      </c>
      <c r="U2588">
        <f t="shared" si="286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</v>
      </c>
      <c r="P2589" s="5" t="str">
        <f t="shared" si="281"/>
        <v>$202.83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42338.675381944442</v>
      </c>
      <c r="T2589" s="10">
        <f t="shared" si="285"/>
        <v>42368.675381944442</v>
      </c>
      <c r="U2589">
        <f t="shared" si="286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4</v>
      </c>
      <c r="P2590" s="5" t="str">
        <f t="shared" si="281"/>
        <v>$29.13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42042.676226851851</v>
      </c>
      <c r="T2590" s="10">
        <f t="shared" si="285"/>
        <v>42094.551388888889</v>
      </c>
      <c r="U2590">
        <f t="shared" si="286"/>
        <v>52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</v>
      </c>
      <c r="P2591" s="5" t="str">
        <f t="shared" si="281"/>
        <v>$5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42422.536192129628</v>
      </c>
      <c r="T2591" s="10">
        <f t="shared" si="285"/>
        <v>42452.494525462964</v>
      </c>
      <c r="U2591">
        <f t="shared" si="286"/>
        <v>30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s="5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42388.589085648149</v>
      </c>
      <c r="T2592" s="10">
        <f t="shared" si="285"/>
        <v>42395.589085648149</v>
      </c>
      <c r="U2592">
        <f t="shared" si="286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2</v>
      </c>
      <c r="P2593" s="5" t="str">
        <f t="shared" si="281"/>
        <v>$13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42382.906527777777</v>
      </c>
      <c r="T2593" s="10">
        <f t="shared" si="285"/>
        <v>42442.864861111113</v>
      </c>
      <c r="U2593">
        <f t="shared" si="286"/>
        <v>60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</v>
      </c>
      <c r="P2594" s="5" t="str">
        <f t="shared" si="281"/>
        <v>$50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41887.801168981481</v>
      </c>
      <c r="T2594" s="10">
        <f t="shared" si="285"/>
        <v>41917.801168981481</v>
      </c>
      <c r="U2594">
        <f t="shared" si="286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s="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42089.845208333332</v>
      </c>
      <c r="T2595" s="10">
        <f t="shared" si="285"/>
        <v>42119.845208333332</v>
      </c>
      <c r="U2595">
        <f t="shared" si="286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 s="5" t="str">
        <f t="shared" si="281"/>
        <v>$1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41828.967916666668</v>
      </c>
      <c r="T2596" s="10">
        <f t="shared" si="285"/>
        <v>41858.967916666668</v>
      </c>
      <c r="U2596">
        <f t="shared" si="286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</v>
      </c>
      <c r="P2597" s="5" t="str">
        <f t="shared" si="281"/>
        <v>$96.05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42760.244212962964</v>
      </c>
      <c r="T2597" s="10">
        <f t="shared" si="285"/>
        <v>42790.244212962964</v>
      </c>
      <c r="U2597">
        <f t="shared" si="286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24</v>
      </c>
      <c r="P2598" s="5" t="str">
        <f t="shared" si="281"/>
        <v>$305.78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41828.664456018516</v>
      </c>
      <c r="T2598" s="10">
        <f t="shared" si="285"/>
        <v>41858.664456018516</v>
      </c>
      <c r="U2598">
        <f t="shared" si="286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6</v>
      </c>
      <c r="P2599" s="5" t="str">
        <f t="shared" si="281"/>
        <v>$12.14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42510.341631944444</v>
      </c>
      <c r="T2599" s="10">
        <f t="shared" si="285"/>
        <v>42540.341631944444</v>
      </c>
      <c r="U2599">
        <f t="shared" si="286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 s="5" t="str">
        <f t="shared" si="281"/>
        <v>$83.57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42240.840289351851</v>
      </c>
      <c r="T2600" s="10">
        <f t="shared" si="285"/>
        <v>42270.840289351851</v>
      </c>
      <c r="U2600">
        <f t="shared" si="286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 s="5" t="str">
        <f t="shared" si="281"/>
        <v>$18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41809.754016203704</v>
      </c>
      <c r="T2601" s="10">
        <f t="shared" si="285"/>
        <v>41854.754016203704</v>
      </c>
      <c r="U2601">
        <f t="shared" si="286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7</v>
      </c>
      <c r="P2602" s="5" t="str">
        <f t="shared" si="281"/>
        <v>$115.53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42394.900462962964</v>
      </c>
      <c r="T2602" s="10">
        <f t="shared" si="285"/>
        <v>42454.858796296292</v>
      </c>
      <c r="U2602">
        <f t="shared" si="286"/>
        <v>60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</v>
      </c>
      <c r="P2603" s="5" t="str">
        <f t="shared" si="281"/>
        <v>$21.9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41150.902187500003</v>
      </c>
      <c r="T2603" s="10">
        <f t="shared" si="285"/>
        <v>41165.165972222225</v>
      </c>
      <c r="U2603">
        <f t="shared" si="286"/>
        <v>14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</v>
      </c>
      <c r="P2604" s="5" t="str">
        <f t="shared" si="281"/>
        <v>$80.02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41915.747314814813</v>
      </c>
      <c r="T2604" s="10">
        <f t="shared" si="285"/>
        <v>41955.888888888891</v>
      </c>
      <c r="U2604">
        <f t="shared" si="286"/>
        <v>40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</v>
      </c>
      <c r="P2605" s="5" t="str">
        <f t="shared" si="281"/>
        <v>$35.52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41617.912662037037</v>
      </c>
      <c r="T2605" s="10">
        <f t="shared" si="285"/>
        <v>41631.912662037037</v>
      </c>
      <c r="U2605">
        <f t="shared" si="286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</v>
      </c>
      <c r="P2606" s="5" t="str">
        <f t="shared" si="281"/>
        <v>$64.93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40998.051192129627</v>
      </c>
      <c r="T2606" s="10">
        <f t="shared" si="285"/>
        <v>41028.051192129627</v>
      </c>
      <c r="U2606">
        <f t="shared" si="286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</v>
      </c>
      <c r="P2607" s="5" t="str">
        <f t="shared" si="281"/>
        <v>$60.97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42508.541550925926</v>
      </c>
      <c r="T2607" s="10">
        <f t="shared" si="285"/>
        <v>42538.541550925926</v>
      </c>
      <c r="U2607">
        <f t="shared" si="286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</v>
      </c>
      <c r="P2608" s="5" t="str">
        <f t="shared" si="281"/>
        <v>$31.44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41726.712754629625</v>
      </c>
      <c r="T2608" s="10">
        <f t="shared" si="285"/>
        <v>41758.712754629625</v>
      </c>
      <c r="U2608">
        <f t="shared" si="286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408</v>
      </c>
      <c r="P2609" s="5" t="str">
        <f t="shared" si="281"/>
        <v>$81.95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42184.874675925923</v>
      </c>
      <c r="T2609" s="10">
        <f t="shared" si="285"/>
        <v>42228.083333333328</v>
      </c>
      <c r="U2609">
        <f t="shared" si="286"/>
        <v>43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224</v>
      </c>
      <c r="P2610" s="5" t="str">
        <f t="shared" si="281"/>
        <v>$58.93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42767.801712962959</v>
      </c>
      <c r="T2610" s="10">
        <f t="shared" si="285"/>
        <v>42809</v>
      </c>
      <c r="U2610">
        <f t="shared" si="286"/>
        <v>41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304</v>
      </c>
      <c r="P2611" s="5" t="str">
        <f t="shared" si="281"/>
        <v>$157.29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41075.237858796296</v>
      </c>
      <c r="T2611" s="10">
        <f t="shared" si="285"/>
        <v>41105.237858796296</v>
      </c>
      <c r="U2611">
        <f t="shared" si="286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</v>
      </c>
      <c r="P2612" s="5" t="str">
        <f t="shared" si="281"/>
        <v>$55.76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42564.881076388891</v>
      </c>
      <c r="T2612" s="10">
        <f t="shared" si="285"/>
        <v>42604.290972222225</v>
      </c>
      <c r="U2612">
        <f t="shared" si="286"/>
        <v>39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2791</v>
      </c>
      <c r="P2613" s="5" t="str">
        <f t="shared" si="281"/>
        <v>$83.8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42704.335810185185</v>
      </c>
      <c r="T2613" s="10">
        <f t="shared" si="285"/>
        <v>42737.957638888889</v>
      </c>
      <c r="U2613">
        <f t="shared" si="286"/>
        <v>34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172</v>
      </c>
      <c r="P2614" s="5" t="str">
        <f t="shared" si="281"/>
        <v>$58.42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41982.143171296295</v>
      </c>
      <c r="T2614" s="10">
        <f t="shared" si="285"/>
        <v>42013.143171296295</v>
      </c>
      <c r="U2614">
        <f t="shared" si="286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</v>
      </c>
      <c r="P2615" s="5" t="str">
        <f t="shared" si="281"/>
        <v>$270.57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41143.81821759259</v>
      </c>
      <c r="T2615" s="10">
        <f t="shared" si="285"/>
        <v>41173.81821759259</v>
      </c>
      <c r="U2615">
        <f t="shared" si="286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 s="5" t="str">
        <f t="shared" si="281"/>
        <v>$107.1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41730.708472222221</v>
      </c>
      <c r="T2616" s="10">
        <f t="shared" si="285"/>
        <v>41759.208333333336</v>
      </c>
      <c r="U2616">
        <f t="shared" si="286"/>
        <v>28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170</v>
      </c>
      <c r="P2617" s="5" t="str">
        <f t="shared" si="281"/>
        <v>$47.18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42453.49726851852</v>
      </c>
      <c r="T2617" s="10">
        <f t="shared" si="285"/>
        <v>42490.5</v>
      </c>
      <c r="U2617">
        <f t="shared" si="286"/>
        <v>37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115</v>
      </c>
      <c r="P2618" s="5" t="str">
        <f t="shared" si="281"/>
        <v>$120.31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42211.99454861111</v>
      </c>
      <c r="T2618" s="10">
        <f t="shared" si="285"/>
        <v>42241.99454861111</v>
      </c>
      <c r="U2618">
        <f t="shared" si="286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878</v>
      </c>
      <c r="P2619" s="5" t="str">
        <f t="shared" si="281"/>
        <v>$27.6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41902.874432870369</v>
      </c>
      <c r="T2619" s="10">
        <f t="shared" si="285"/>
        <v>41932.874432870369</v>
      </c>
      <c r="U2619">
        <f t="shared" si="286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</v>
      </c>
      <c r="P2620" s="5" t="str">
        <f t="shared" si="281"/>
        <v>$205.3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42279.792372685188</v>
      </c>
      <c r="T2620" s="10">
        <f t="shared" si="285"/>
        <v>42339.834039351852</v>
      </c>
      <c r="U2620">
        <f t="shared" si="286"/>
        <v>60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</v>
      </c>
      <c r="P2621" s="5" t="str">
        <f t="shared" si="281"/>
        <v>$35.55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42273.884305555555</v>
      </c>
      <c r="T2621" s="10">
        <f t="shared" si="285"/>
        <v>42300.458333333328</v>
      </c>
      <c r="U2621">
        <f t="shared" si="286"/>
        <v>27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144</v>
      </c>
      <c r="P2622" s="5" t="str">
        <f t="shared" si="281"/>
        <v>$74.64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42251.16715277778</v>
      </c>
      <c r="T2622" s="10">
        <f t="shared" si="285"/>
        <v>42288.041666666672</v>
      </c>
      <c r="U2622">
        <f t="shared" si="286"/>
        <v>37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146</v>
      </c>
      <c r="P2623" s="5" t="str">
        <f t="shared" si="281"/>
        <v>$47.06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42115.747546296298</v>
      </c>
      <c r="T2623" s="10">
        <f t="shared" si="285"/>
        <v>42145.747546296298</v>
      </c>
      <c r="U2623">
        <f t="shared" si="286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</v>
      </c>
      <c r="P2624" s="5" t="str">
        <f t="shared" si="281"/>
        <v>$26.59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42689.74324074074</v>
      </c>
      <c r="T2624" s="10">
        <f t="shared" si="285"/>
        <v>42734.74324074074</v>
      </c>
      <c r="U2624">
        <f t="shared" si="286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 s="5" t="str">
        <f t="shared" si="281"/>
        <v>$36.77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42692.256550925929</v>
      </c>
      <c r="T2625" s="10">
        <f t="shared" si="285"/>
        <v>42706.256550925929</v>
      </c>
      <c r="U2625">
        <f t="shared" si="286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</v>
      </c>
      <c r="P2626" s="5" t="str">
        <f t="shared" si="281"/>
        <v>$31.82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41144.421550925923</v>
      </c>
      <c r="T2626" s="10">
        <f t="shared" si="285"/>
        <v>41165.421550925923</v>
      </c>
      <c r="U2626">
        <f t="shared" si="286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ROUND(E2627/D2627*100,0)</f>
        <v>956</v>
      </c>
      <c r="P2627" s="5" t="str">
        <f t="shared" ref="P2627:P2690" si="288">"$"&amp;ROUND(E2627/L2627,2)</f>
        <v>$27.58</v>
      </c>
      <c r="Q2627" t="str">
        <f t="shared" ref="Q2627:Q2690" si="289">LEFT(N2627,SEARCH("/",N2627)-1)</f>
        <v>technology</v>
      </c>
      <c r="R2627" t="str">
        <f t="shared" ref="R2627:R2690" si="290">RIGHT(N2627,LEN(N2627)-SEARCH("/",N2627))</f>
        <v>space exploration</v>
      </c>
      <c r="S2627" s="10">
        <f t="shared" ref="S2627:S2690" si="291">(J2627/86400)+DATE(1970, 1, 1)</f>
        <v>42658.810277777782</v>
      </c>
      <c r="T2627" s="10">
        <f t="shared" ref="T2627:T2690" si="292">(I2627/86400)+DATE(1970, 1, 1)</f>
        <v>42683.851944444439</v>
      </c>
      <c r="U2627">
        <f t="shared" ref="U2627:U2690" si="293">ROUND(T2627-S2627,0)</f>
        <v>25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 s="5" t="str">
        <f t="shared" si="288"/>
        <v>$56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42128.628113425926</v>
      </c>
      <c r="T2628" s="10">
        <f t="shared" si="292"/>
        <v>42158.628113425926</v>
      </c>
      <c r="U2628">
        <f t="shared" si="293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647</v>
      </c>
      <c r="P2629" s="5" t="str">
        <f t="shared" si="288"/>
        <v>$21.56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42304.829409722224</v>
      </c>
      <c r="T2629" s="10">
        <f t="shared" si="292"/>
        <v>42334.871076388888</v>
      </c>
      <c r="U2629">
        <f t="shared" si="293"/>
        <v>30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</v>
      </c>
      <c r="P2630" s="5" t="str">
        <f t="shared" si="288"/>
        <v>$44.1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41953.966053240743</v>
      </c>
      <c r="T2630" s="10">
        <f t="shared" si="292"/>
        <v>41973.966053240743</v>
      </c>
      <c r="U2630">
        <f t="shared" si="293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128</v>
      </c>
      <c r="P2631" s="5" t="str">
        <f t="shared" si="288"/>
        <v>$63.87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42108.538449074069</v>
      </c>
      <c r="T2631" s="10">
        <f t="shared" si="292"/>
        <v>42138.538449074069</v>
      </c>
      <c r="U2631">
        <f t="shared" si="293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158</v>
      </c>
      <c r="P2632" s="5" t="str">
        <f t="shared" si="288"/>
        <v>$38.99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42524.105462962965</v>
      </c>
      <c r="T2632" s="10">
        <f t="shared" si="292"/>
        <v>42551.416666666672</v>
      </c>
      <c r="U2632">
        <f t="shared" si="293"/>
        <v>27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115</v>
      </c>
      <c r="P2633" s="5" t="str">
        <f t="shared" si="288"/>
        <v>$80.19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42218.169293981482</v>
      </c>
      <c r="T2633" s="10">
        <f t="shared" si="292"/>
        <v>42246.169293981482</v>
      </c>
      <c r="U2633">
        <f t="shared" si="293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</v>
      </c>
      <c r="P2634" s="5" t="str">
        <f t="shared" si="288"/>
        <v>$34.9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42494.061793981484</v>
      </c>
      <c r="T2634" s="10">
        <f t="shared" si="292"/>
        <v>42519.061793981484</v>
      </c>
      <c r="U2634">
        <f t="shared" si="293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355</v>
      </c>
      <c r="P2635" s="5" t="str">
        <f t="shared" si="288"/>
        <v>$89.1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41667.823287037041</v>
      </c>
      <c r="T2635" s="10">
        <f t="shared" si="292"/>
        <v>41697.958333333336</v>
      </c>
      <c r="U2635">
        <f t="shared" si="293"/>
        <v>30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</v>
      </c>
      <c r="P2636" s="5" t="str">
        <f t="shared" si="288"/>
        <v>$39.44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42612.656493055554</v>
      </c>
      <c r="T2636" s="10">
        <f t="shared" si="292"/>
        <v>42642.656493055554</v>
      </c>
      <c r="U2636">
        <f t="shared" si="293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 s="5" t="str">
        <f t="shared" si="288"/>
        <v>$136.9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42037.950937500005</v>
      </c>
      <c r="T2637" s="10">
        <f t="shared" si="292"/>
        <v>42072.909270833334</v>
      </c>
      <c r="U2637">
        <f t="shared" si="293"/>
        <v>35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</v>
      </c>
      <c r="P2638" s="5" t="str">
        <f t="shared" si="288"/>
        <v>$37.46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42636.614745370374</v>
      </c>
      <c r="T2638" s="10">
        <f t="shared" si="292"/>
        <v>42659.041666666672</v>
      </c>
      <c r="U2638">
        <f t="shared" si="293"/>
        <v>22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</v>
      </c>
      <c r="P2639" s="5" t="str">
        <f t="shared" si="288"/>
        <v>$31.96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42639.549479166672</v>
      </c>
      <c r="T2639" s="10">
        <f t="shared" si="292"/>
        <v>42655.549479166672</v>
      </c>
      <c r="U2639">
        <f t="shared" si="293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102</v>
      </c>
      <c r="P2640" s="5" t="str">
        <f t="shared" si="288"/>
        <v>$25.21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41989.913136574076</v>
      </c>
      <c r="T2640" s="10">
        <f t="shared" si="292"/>
        <v>42019.913136574076</v>
      </c>
      <c r="U2640">
        <f t="shared" si="293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 s="5" t="str">
        <f t="shared" si="288"/>
        <v>$10.04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42024.86513888889</v>
      </c>
      <c r="T2641" s="10">
        <f t="shared" si="292"/>
        <v>42054.86513888889</v>
      </c>
      <c r="U2641">
        <f t="shared" si="293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106</v>
      </c>
      <c r="P2642" s="5" t="str">
        <f t="shared" si="288"/>
        <v>$45.94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42103.160578703704</v>
      </c>
      <c r="T2642" s="10">
        <f t="shared" si="292"/>
        <v>42163.160578703704</v>
      </c>
      <c r="U2642">
        <f t="shared" si="293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 s="5" t="str">
        <f t="shared" si="288"/>
        <v>$15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41880.827118055553</v>
      </c>
      <c r="T2643" s="10">
        <f t="shared" si="292"/>
        <v>41897.839583333334</v>
      </c>
      <c r="U2643">
        <f t="shared" si="293"/>
        <v>17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s="5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42536.246620370366</v>
      </c>
      <c r="T2644" s="10">
        <f t="shared" si="292"/>
        <v>42566.289583333331</v>
      </c>
      <c r="U2644">
        <f t="shared" si="293"/>
        <v>30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34</v>
      </c>
      <c r="P2645" s="5" t="str">
        <f t="shared" si="288"/>
        <v>$223.58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42689.582349537042</v>
      </c>
      <c r="T2645" s="10">
        <f t="shared" si="292"/>
        <v>42725.332638888889</v>
      </c>
      <c r="U2645">
        <f t="shared" si="293"/>
        <v>36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</v>
      </c>
      <c r="P2646" s="5" t="str">
        <f t="shared" si="288"/>
        <v>$39.48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42774.792071759264</v>
      </c>
      <c r="T2646" s="10">
        <f t="shared" si="292"/>
        <v>42804.792071759264</v>
      </c>
      <c r="U2646">
        <f t="shared" si="293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11</v>
      </c>
      <c r="P2647" s="5" t="str">
        <f t="shared" si="288"/>
        <v>$91.3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41921.842627314814</v>
      </c>
      <c r="T2647" s="10">
        <f t="shared" si="292"/>
        <v>41951.884293981479</v>
      </c>
      <c r="U2647">
        <f t="shared" si="293"/>
        <v>30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</v>
      </c>
      <c r="P2648" s="5" t="str">
        <f t="shared" si="288"/>
        <v>$78.67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42226.313298611116</v>
      </c>
      <c r="T2648" s="10">
        <f t="shared" si="292"/>
        <v>42256.313298611116</v>
      </c>
      <c r="U2648">
        <f t="shared" si="293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</v>
      </c>
      <c r="P2649" s="5" t="str">
        <f t="shared" si="288"/>
        <v>$12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42200.261793981481</v>
      </c>
      <c r="T2649" s="10">
        <f t="shared" si="292"/>
        <v>42230.261793981481</v>
      </c>
      <c r="U2649">
        <f t="shared" si="293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1</v>
      </c>
      <c r="P2650" s="5" t="str">
        <f t="shared" si="288"/>
        <v>$17.67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42408.714814814812</v>
      </c>
      <c r="T2650" s="10">
        <f t="shared" si="292"/>
        <v>42438.714814814812</v>
      </c>
      <c r="U2650">
        <f t="shared" si="293"/>
        <v>30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</v>
      </c>
      <c r="P2651" s="5" t="str">
        <f t="shared" si="288"/>
        <v>$41.33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42341.99700231482</v>
      </c>
      <c r="T2651" s="10">
        <f t="shared" si="292"/>
        <v>42401.99700231482</v>
      </c>
      <c r="U2651">
        <f t="shared" si="293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1</v>
      </c>
      <c r="P2652" s="5" t="str">
        <f t="shared" si="288"/>
        <v>$71.6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42695.624340277776</v>
      </c>
      <c r="T2652" s="10">
        <f t="shared" si="292"/>
        <v>42725.624340277776</v>
      </c>
      <c r="U2652">
        <f t="shared" si="293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2</v>
      </c>
      <c r="P2653" s="5" t="str">
        <f t="shared" si="288"/>
        <v>$307.82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42327.805659722224</v>
      </c>
      <c r="T2653" s="10">
        <f t="shared" si="292"/>
        <v>42355.805659722224</v>
      </c>
      <c r="U2653">
        <f t="shared" si="293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1</v>
      </c>
      <c r="P2654" s="5" t="str">
        <f t="shared" si="288"/>
        <v>$80.45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41953.158854166672</v>
      </c>
      <c r="T2654" s="10">
        <f t="shared" si="292"/>
        <v>41983.158854166672</v>
      </c>
      <c r="U2654">
        <f t="shared" si="293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12</v>
      </c>
      <c r="P2655" s="5" t="str">
        <f t="shared" si="288"/>
        <v>$83.94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41771.651932870373</v>
      </c>
      <c r="T2655" s="10">
        <f t="shared" si="292"/>
        <v>41803.166666666664</v>
      </c>
      <c r="U2655">
        <f t="shared" si="293"/>
        <v>32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</v>
      </c>
      <c r="P2656" s="5" t="str">
        <f t="shared" si="288"/>
        <v>$8.5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42055.600995370369</v>
      </c>
      <c r="T2656" s="10">
        <f t="shared" si="292"/>
        <v>42115.559328703705</v>
      </c>
      <c r="U2656">
        <f t="shared" si="293"/>
        <v>60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</v>
      </c>
      <c r="P2657" s="5" t="str">
        <f t="shared" si="288"/>
        <v>$73.37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42381.866284722222</v>
      </c>
      <c r="T2657" s="10">
        <f t="shared" si="292"/>
        <v>42409.833333333328</v>
      </c>
      <c r="U2657">
        <f t="shared" si="293"/>
        <v>28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</v>
      </c>
      <c r="P2658" s="5" t="str">
        <f t="shared" si="288"/>
        <v>$112.86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42767.688518518524</v>
      </c>
      <c r="T2658" s="10">
        <f t="shared" si="292"/>
        <v>42806.791666666672</v>
      </c>
      <c r="U2658">
        <f t="shared" si="293"/>
        <v>39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19</v>
      </c>
      <c r="P2659" s="5" t="str">
        <f t="shared" si="288"/>
        <v>$95.28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42551.928854166668</v>
      </c>
      <c r="T2659" s="10">
        <f t="shared" si="292"/>
        <v>42585.0625</v>
      </c>
      <c r="U2659">
        <f t="shared" si="293"/>
        <v>33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</v>
      </c>
      <c r="P2660" s="5" t="str">
        <f t="shared" si="288"/>
        <v>$22.75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42551.884189814809</v>
      </c>
      <c r="T2660" s="10">
        <f t="shared" si="292"/>
        <v>42581.884189814809</v>
      </c>
      <c r="U2660">
        <f t="shared" si="293"/>
        <v>30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3</v>
      </c>
      <c r="P2661" s="5" t="str">
        <f t="shared" si="288"/>
        <v>$133.3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42082.069560185184</v>
      </c>
      <c r="T2661" s="10">
        <f t="shared" si="292"/>
        <v>42112.069560185184</v>
      </c>
      <c r="U2661">
        <f t="shared" si="293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</v>
      </c>
      <c r="P2662" s="5" t="str">
        <f t="shared" si="288"/>
        <v>$3.8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42272.713171296295</v>
      </c>
      <c r="T2662" s="10">
        <f t="shared" si="292"/>
        <v>42332.754837962959</v>
      </c>
      <c r="U2662">
        <f t="shared" si="293"/>
        <v>60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103</v>
      </c>
      <c r="P2663" s="5" t="str">
        <f t="shared" si="288"/>
        <v>$85.75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41542.958449074074</v>
      </c>
      <c r="T2663" s="10">
        <f t="shared" si="292"/>
        <v>41572.958449074074</v>
      </c>
      <c r="U2663">
        <f t="shared" si="293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107</v>
      </c>
      <c r="P2664" s="5" t="str">
        <f t="shared" si="288"/>
        <v>$267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42207.746678240743</v>
      </c>
      <c r="T2664" s="10">
        <f t="shared" si="292"/>
        <v>42237.746678240743</v>
      </c>
      <c r="U2664">
        <f t="shared" si="293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105</v>
      </c>
      <c r="P2665" s="5" t="str">
        <f t="shared" si="288"/>
        <v>$373.56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42222.622766203705</v>
      </c>
      <c r="T2665" s="10">
        <f t="shared" si="292"/>
        <v>42251.625</v>
      </c>
      <c r="U2665">
        <f t="shared" si="293"/>
        <v>29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</v>
      </c>
      <c r="P2666" s="5" t="str">
        <f t="shared" si="288"/>
        <v>$174.04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42313.02542824074</v>
      </c>
      <c r="T2666" s="10">
        <f t="shared" si="292"/>
        <v>42347.290972222225</v>
      </c>
      <c r="U2666">
        <f t="shared" si="293"/>
        <v>34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</v>
      </c>
      <c r="P2667" s="5" t="str">
        <f t="shared" si="288"/>
        <v>$93.7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42083.895532407405</v>
      </c>
      <c r="T2667" s="10">
        <f t="shared" si="292"/>
        <v>42128.895532407405</v>
      </c>
      <c r="U2667">
        <f t="shared" si="293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</v>
      </c>
      <c r="P2668" s="5" t="str">
        <f t="shared" si="288"/>
        <v>$77.33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42235.764340277776</v>
      </c>
      <c r="T2668" s="10">
        <f t="shared" si="292"/>
        <v>42272.875</v>
      </c>
      <c r="U2668">
        <f t="shared" si="293"/>
        <v>37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111</v>
      </c>
      <c r="P2669" s="5" t="str">
        <f t="shared" si="288"/>
        <v>$92.22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42380.926111111112</v>
      </c>
      <c r="T2669" s="10">
        <f t="shared" si="292"/>
        <v>42410.926111111112</v>
      </c>
      <c r="U2669">
        <f t="shared" si="293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171</v>
      </c>
      <c r="P2670" s="5" t="str">
        <f t="shared" si="288"/>
        <v>$60.96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42275.58871527778</v>
      </c>
      <c r="T2670" s="10">
        <f t="shared" si="292"/>
        <v>42317.60555555555</v>
      </c>
      <c r="U2670">
        <f t="shared" si="293"/>
        <v>42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</v>
      </c>
      <c r="P2671" s="5" t="str">
        <f t="shared" si="288"/>
        <v>$91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42319.035833333328</v>
      </c>
      <c r="T2671" s="10">
        <f t="shared" si="292"/>
        <v>42379.035833333328</v>
      </c>
      <c r="U2671">
        <f t="shared" si="293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</v>
      </c>
      <c r="P2672" s="5" t="str">
        <f t="shared" si="288"/>
        <v>$41.58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41821.020601851851</v>
      </c>
      <c r="T2672" s="10">
        <f t="shared" si="292"/>
        <v>41849.020601851851</v>
      </c>
      <c r="U2672">
        <f t="shared" si="293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</v>
      </c>
      <c r="P2673" s="5" t="str">
        <f t="shared" si="288"/>
        <v>$33.76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41962.749027777776</v>
      </c>
      <c r="T2673" s="10">
        <f t="shared" si="292"/>
        <v>41992.818055555559</v>
      </c>
      <c r="U2673">
        <f t="shared" si="293"/>
        <v>30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</v>
      </c>
      <c r="P2674" s="5" t="str">
        <f t="shared" si="288"/>
        <v>$70.62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42344.884143518517</v>
      </c>
      <c r="T2674" s="10">
        <f t="shared" si="292"/>
        <v>42366.25</v>
      </c>
      <c r="U2674">
        <f t="shared" si="293"/>
        <v>21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28</v>
      </c>
      <c r="P2675" s="5" t="str">
        <f t="shared" si="288"/>
        <v>$167.15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41912.541655092595</v>
      </c>
      <c r="T2675" s="10">
        <f t="shared" si="292"/>
        <v>41941.947916666664</v>
      </c>
      <c r="U2675">
        <f t="shared" si="293"/>
        <v>29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63</v>
      </c>
      <c r="P2676" s="5" t="str">
        <f t="shared" si="288"/>
        <v>$128.62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42529.632754629631</v>
      </c>
      <c r="T2676" s="10">
        <f t="shared" si="292"/>
        <v>42556.207638888889</v>
      </c>
      <c r="U2676">
        <f t="shared" si="293"/>
        <v>27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8</v>
      </c>
      <c r="P2677" s="5" t="str">
        <f t="shared" si="288"/>
        <v>$65.41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41923.857511574075</v>
      </c>
      <c r="T2677" s="10">
        <f t="shared" si="292"/>
        <v>41953.899178240739</v>
      </c>
      <c r="U2677">
        <f t="shared" si="293"/>
        <v>30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</v>
      </c>
      <c r="P2678" s="5" t="str">
        <f t="shared" si="288"/>
        <v>$117.56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42482.624699074076</v>
      </c>
      <c r="T2678" s="10">
        <f t="shared" si="292"/>
        <v>42512.624699074076</v>
      </c>
      <c r="U2678">
        <f t="shared" si="293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18</v>
      </c>
      <c r="P2679" s="5" t="str">
        <f t="shared" si="288"/>
        <v>$126.48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41793.029432870375</v>
      </c>
      <c r="T2679" s="10">
        <f t="shared" si="292"/>
        <v>41823.029432870375</v>
      </c>
      <c r="U2679">
        <f t="shared" si="293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</v>
      </c>
      <c r="P2680" s="5" t="str">
        <f t="shared" si="288"/>
        <v>$550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42241.798206018517</v>
      </c>
      <c r="T2680" s="10">
        <f t="shared" si="292"/>
        <v>42271.798206018517</v>
      </c>
      <c r="U2680">
        <f t="shared" si="293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</v>
      </c>
      <c r="P2681" s="5" t="str">
        <f t="shared" si="288"/>
        <v>$44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42033.001087962963</v>
      </c>
      <c r="T2681" s="10">
        <f t="shared" si="292"/>
        <v>42063.001087962963</v>
      </c>
      <c r="U2681">
        <f t="shared" si="293"/>
        <v>30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1</v>
      </c>
      <c r="P2682" s="5" t="str">
        <f t="shared" si="288"/>
        <v>$69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42436.211701388893</v>
      </c>
      <c r="T2682" s="10">
        <f t="shared" si="292"/>
        <v>42466.170034722221</v>
      </c>
      <c r="U2682">
        <f t="shared" si="293"/>
        <v>30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1</v>
      </c>
      <c r="P2683" s="5" t="str">
        <f t="shared" si="288"/>
        <v>$27.5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41805.895254629628</v>
      </c>
      <c r="T2683" s="10">
        <f t="shared" si="292"/>
        <v>41830.895254629628</v>
      </c>
      <c r="U2683">
        <f t="shared" si="293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</v>
      </c>
      <c r="P2684" s="5" t="str">
        <f t="shared" si="288"/>
        <v>$84.9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41932.871990740743</v>
      </c>
      <c r="T2684" s="10">
        <f t="shared" si="292"/>
        <v>41965.249305555553</v>
      </c>
      <c r="U2684">
        <f t="shared" si="293"/>
        <v>32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</v>
      </c>
      <c r="P2685" s="5" t="str">
        <f t="shared" si="288"/>
        <v>$12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42034.75509259259</v>
      </c>
      <c r="T2685" s="10">
        <f t="shared" si="292"/>
        <v>42064.75509259259</v>
      </c>
      <c r="U2685">
        <f t="shared" si="293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</v>
      </c>
      <c r="P2686" s="5" t="str">
        <f t="shared" si="288"/>
        <v>$200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41820.914641203708</v>
      </c>
      <c r="T2686" s="10">
        <f t="shared" si="292"/>
        <v>41860.914641203708</v>
      </c>
      <c r="U2686">
        <f t="shared" si="293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</v>
      </c>
      <c r="P2687" s="5" t="str">
        <f t="shared" si="288"/>
        <v>$10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42061.69594907407</v>
      </c>
      <c r="T2687" s="10">
        <f t="shared" si="292"/>
        <v>42121.654282407406</v>
      </c>
      <c r="U2687">
        <f t="shared" si="293"/>
        <v>60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s="5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41892.974803240737</v>
      </c>
      <c r="T2688" s="10">
        <f t="shared" si="292"/>
        <v>41912.974803240737</v>
      </c>
      <c r="U2688">
        <f t="shared" si="293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s="5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42154.64025462963</v>
      </c>
      <c r="T2689" s="10">
        <f t="shared" si="292"/>
        <v>42184.64025462963</v>
      </c>
      <c r="U2689">
        <f t="shared" si="293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</v>
      </c>
      <c r="P2690" s="5" t="str">
        <f t="shared" si="288"/>
        <v>$5.29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42028.11886574074</v>
      </c>
      <c r="T2690" s="10">
        <f t="shared" si="292"/>
        <v>42059.125</v>
      </c>
      <c r="U2690">
        <f t="shared" si="293"/>
        <v>31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ROUND(E2691/D2691*100,0)</f>
        <v>0</v>
      </c>
      <c r="P2691" s="5" t="str">
        <f t="shared" ref="P2691:P2754" si="295">"$"&amp;ROUND(E2691/L2691,2)</f>
        <v>$1</v>
      </c>
      <c r="Q2691" t="str">
        <f t="shared" ref="Q2691:Q2754" si="296">LEFT(N2691,SEARCH("/",N2691)-1)</f>
        <v>food</v>
      </c>
      <c r="R2691" t="str">
        <f t="shared" ref="R2691:R2754" si="297">RIGHT(N2691,LEN(N2691)-SEARCH("/",N2691))</f>
        <v>food trucks</v>
      </c>
      <c r="S2691" s="10">
        <f t="shared" ref="S2691:S2754" si="298">(J2691/86400)+DATE(1970, 1, 1)</f>
        <v>42551.961689814816</v>
      </c>
      <c r="T2691" s="10">
        <f t="shared" ref="T2691:T2754" si="299">(I2691/86400)+DATE(1970, 1, 1)</f>
        <v>42581.961689814816</v>
      </c>
      <c r="U2691">
        <f t="shared" ref="U2691:U2754" si="300">ROUND(T2691-S2691,0)</f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11</v>
      </c>
      <c r="P2692" s="5" t="str">
        <f t="shared" si="295"/>
        <v>$72.76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42113.105046296296</v>
      </c>
      <c r="T2692" s="10">
        <f t="shared" si="299"/>
        <v>42158.105046296296</v>
      </c>
      <c r="U2692">
        <f t="shared" si="300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</v>
      </c>
      <c r="P2693" s="5" t="str">
        <f t="shared" si="295"/>
        <v>$17.5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42089.724039351851</v>
      </c>
      <c r="T2693" s="10">
        <f t="shared" si="299"/>
        <v>42134.724039351851</v>
      </c>
      <c r="U2693">
        <f t="shared" si="300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1</v>
      </c>
      <c r="P2694" s="5" t="str">
        <f t="shared" si="295"/>
        <v>$25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42058.334027777775</v>
      </c>
      <c r="T2694" s="10">
        <f t="shared" si="299"/>
        <v>42088.292361111111</v>
      </c>
      <c r="U2694">
        <f t="shared" si="300"/>
        <v>30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1</v>
      </c>
      <c r="P2695" s="5" t="str">
        <f t="shared" si="295"/>
        <v>$13.33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41834.138495370367</v>
      </c>
      <c r="T2695" s="10">
        <f t="shared" si="299"/>
        <v>41864.138495370367</v>
      </c>
      <c r="U2695">
        <f t="shared" si="300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 s="5" t="str">
        <f t="shared" si="295"/>
        <v>$1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41878.140497685185</v>
      </c>
      <c r="T2696" s="10">
        <f t="shared" si="299"/>
        <v>41908.140497685185</v>
      </c>
      <c r="U2696">
        <f t="shared" si="300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</v>
      </c>
      <c r="P2697" s="5" t="str">
        <f t="shared" si="295"/>
        <v>$23.67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42048.181921296295</v>
      </c>
      <c r="T2697" s="10">
        <f t="shared" si="299"/>
        <v>42108.14025462963</v>
      </c>
      <c r="U2697">
        <f t="shared" si="300"/>
        <v>60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6</v>
      </c>
      <c r="P2698" s="5" t="str">
        <f t="shared" si="295"/>
        <v>$89.21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41964.844444444447</v>
      </c>
      <c r="T2698" s="10">
        <f t="shared" si="299"/>
        <v>41998.844444444447</v>
      </c>
      <c r="U2698">
        <f t="shared" si="300"/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</v>
      </c>
      <c r="P2699" s="5" t="str">
        <f t="shared" si="295"/>
        <v>$116.56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42187.940081018518</v>
      </c>
      <c r="T2699" s="10">
        <f t="shared" si="299"/>
        <v>42218.916666666672</v>
      </c>
      <c r="U2699">
        <f t="shared" si="300"/>
        <v>31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</v>
      </c>
      <c r="P2700" s="5" t="str">
        <f t="shared" si="295"/>
        <v>$13.01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41787.898240740738</v>
      </c>
      <c r="T2700" s="10">
        <f t="shared" si="299"/>
        <v>41817.898240740738</v>
      </c>
      <c r="U2700">
        <f t="shared" si="300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s="5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41829.896562499998</v>
      </c>
      <c r="T2701" s="10">
        <f t="shared" si="299"/>
        <v>41859.896562499998</v>
      </c>
      <c r="U2701">
        <f t="shared" si="300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1</v>
      </c>
      <c r="P2702" s="5" t="str">
        <f t="shared" si="295"/>
        <v>$17.5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41870.874675925923</v>
      </c>
      <c r="T2702" s="10">
        <f t="shared" si="299"/>
        <v>41900.874675925923</v>
      </c>
      <c r="U2702">
        <f t="shared" si="300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</v>
      </c>
      <c r="P2703" s="5" t="str">
        <f t="shared" si="295"/>
        <v>$34.13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42801.774699074071</v>
      </c>
      <c r="T2703" s="10">
        <f t="shared" si="299"/>
        <v>42832.733032407406</v>
      </c>
      <c r="U2703">
        <f t="shared" si="300"/>
        <v>31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</v>
      </c>
      <c r="P2704" s="5" t="str">
        <f t="shared" si="295"/>
        <v>$132.35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42800.801817129628</v>
      </c>
      <c r="T2704" s="10">
        <f t="shared" si="299"/>
        <v>42830.760150462964</v>
      </c>
      <c r="U2704">
        <f t="shared" si="300"/>
        <v>30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104</v>
      </c>
      <c r="P2705" s="5" t="str">
        <f t="shared" si="295"/>
        <v>$922.22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42756.690162037034</v>
      </c>
      <c r="T2705" s="10">
        <f t="shared" si="299"/>
        <v>42816.648495370369</v>
      </c>
      <c r="U2705">
        <f t="shared" si="300"/>
        <v>60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</v>
      </c>
      <c r="P2706" s="5" t="str">
        <f t="shared" si="295"/>
        <v>$163.57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42787.862430555557</v>
      </c>
      <c r="T2706" s="10">
        <f t="shared" si="299"/>
        <v>42830.820763888885</v>
      </c>
      <c r="U2706">
        <f t="shared" si="300"/>
        <v>43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11</v>
      </c>
      <c r="P2707" s="5" t="str">
        <f t="shared" si="295"/>
        <v>$217.38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42773.916180555556</v>
      </c>
      <c r="T2707" s="10">
        <f t="shared" si="299"/>
        <v>42818.874513888892</v>
      </c>
      <c r="U2707">
        <f t="shared" si="300"/>
        <v>45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</v>
      </c>
      <c r="P2708" s="5" t="str">
        <f t="shared" si="295"/>
        <v>$149.44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41899.294942129629</v>
      </c>
      <c r="T2708" s="10">
        <f t="shared" si="299"/>
        <v>41928.290972222225</v>
      </c>
      <c r="U2708">
        <f t="shared" si="300"/>
        <v>29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351</v>
      </c>
      <c r="P2709" s="5" t="str">
        <f t="shared" si="295"/>
        <v>$71.24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41391.782905092594</v>
      </c>
      <c r="T2709" s="10">
        <f t="shared" si="299"/>
        <v>41421.290972222225</v>
      </c>
      <c r="U2709">
        <f t="shared" si="300"/>
        <v>30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</v>
      </c>
      <c r="P2710" s="5" t="str">
        <f t="shared" si="295"/>
        <v>$44.46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42512.698217592595</v>
      </c>
      <c r="T2710" s="10">
        <f t="shared" si="299"/>
        <v>42572.698217592595</v>
      </c>
      <c r="U2710">
        <f t="shared" si="300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102</v>
      </c>
      <c r="P2711" s="5" t="str">
        <f t="shared" si="295"/>
        <v>$164.94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42612.149780092594</v>
      </c>
      <c r="T2711" s="10">
        <f t="shared" si="299"/>
        <v>42647.165972222225</v>
      </c>
      <c r="U2711">
        <f t="shared" si="300"/>
        <v>35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154</v>
      </c>
      <c r="P2712" s="5" t="str">
        <f t="shared" si="295"/>
        <v>$84.87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41828.229490740741</v>
      </c>
      <c r="T2712" s="10">
        <f t="shared" si="299"/>
        <v>41860.083333333336</v>
      </c>
      <c r="U2712">
        <f t="shared" si="300"/>
        <v>32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101</v>
      </c>
      <c r="P2713" s="5" t="str">
        <f t="shared" si="295"/>
        <v>$53.95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41780.745254629626</v>
      </c>
      <c r="T2713" s="10">
        <f t="shared" si="299"/>
        <v>41810.917361111111</v>
      </c>
      <c r="U2713">
        <f t="shared" si="300"/>
        <v>30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</v>
      </c>
      <c r="P2714" s="5" t="str">
        <f t="shared" si="295"/>
        <v>$50.53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41432.062037037038</v>
      </c>
      <c r="T2714" s="10">
        <f t="shared" si="299"/>
        <v>41468.75</v>
      </c>
      <c r="U2714">
        <f t="shared" si="300"/>
        <v>37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</v>
      </c>
      <c r="P2715" s="5" t="str">
        <f t="shared" si="295"/>
        <v>$108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42322.653749999998</v>
      </c>
      <c r="T2715" s="10">
        <f t="shared" si="299"/>
        <v>42362.653749999998</v>
      </c>
      <c r="U2715">
        <f t="shared" si="300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</v>
      </c>
      <c r="P2716" s="5" t="str">
        <f t="shared" si="295"/>
        <v>$95.37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42629.655046296291</v>
      </c>
      <c r="T2716" s="10">
        <f t="shared" si="299"/>
        <v>42657.958333333328</v>
      </c>
      <c r="U2716">
        <f t="shared" si="300"/>
        <v>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265</v>
      </c>
      <c r="P2717" s="5" t="str">
        <f t="shared" si="295"/>
        <v>$57.63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42387.398472222223</v>
      </c>
      <c r="T2717" s="10">
        <f t="shared" si="299"/>
        <v>42421.398472222223</v>
      </c>
      <c r="U2717">
        <f t="shared" si="300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120</v>
      </c>
      <c r="P2718" s="5" t="str">
        <f t="shared" si="295"/>
        <v>$64.16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42255.333252314813</v>
      </c>
      <c r="T2718" s="10">
        <f t="shared" si="299"/>
        <v>42285.333252314813</v>
      </c>
      <c r="U2718">
        <f t="shared" si="300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</v>
      </c>
      <c r="P2719" s="5" t="str">
        <f t="shared" si="295"/>
        <v>$92.39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41934.914918981478</v>
      </c>
      <c r="T2719" s="10">
        <f t="shared" si="299"/>
        <v>41979.956585648149</v>
      </c>
      <c r="U2719">
        <f t="shared" si="300"/>
        <v>45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104</v>
      </c>
      <c r="P2720" s="5" t="str">
        <f t="shared" si="295"/>
        <v>$125.98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42465.596585648149</v>
      </c>
      <c r="T2720" s="10">
        <f t="shared" si="299"/>
        <v>42493.958333333328</v>
      </c>
      <c r="U2720">
        <f t="shared" si="300"/>
        <v>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109</v>
      </c>
      <c r="P2721" s="5" t="str">
        <f t="shared" si="295"/>
        <v>$94.64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42418.031180555554</v>
      </c>
      <c r="T2721" s="10">
        <f t="shared" si="299"/>
        <v>42477.98951388889</v>
      </c>
      <c r="U2721">
        <f t="shared" si="300"/>
        <v>60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</v>
      </c>
      <c r="P2722" s="5" t="str">
        <f t="shared" si="295"/>
        <v>$170.7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42655.465891203705</v>
      </c>
      <c r="T2722" s="10">
        <f t="shared" si="299"/>
        <v>42685.507557870369</v>
      </c>
      <c r="U2722">
        <f t="shared" si="300"/>
        <v>30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 s="5" t="str">
        <f t="shared" si="295"/>
        <v>$40.76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41493.543958333335</v>
      </c>
      <c r="T2723" s="10">
        <f t="shared" si="299"/>
        <v>41523.791666666664</v>
      </c>
      <c r="U2723">
        <f t="shared" si="300"/>
        <v>30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253</v>
      </c>
      <c r="P2724" s="5" t="str">
        <f t="shared" si="295"/>
        <v>$68.25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42704.857094907406</v>
      </c>
      <c r="T2724" s="10">
        <f t="shared" si="299"/>
        <v>42764.857094907406</v>
      </c>
      <c r="U2724">
        <f t="shared" si="300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</v>
      </c>
      <c r="P2725" s="5" t="str">
        <f t="shared" si="295"/>
        <v>$95.49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41944.83898148148</v>
      </c>
      <c r="T2725" s="10">
        <f t="shared" si="299"/>
        <v>42004.880648148144</v>
      </c>
      <c r="U2725">
        <f t="shared" si="300"/>
        <v>60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297</v>
      </c>
      <c r="P2726" s="5" t="str">
        <f t="shared" si="295"/>
        <v>$7.19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42199.32707175926</v>
      </c>
      <c r="T2726" s="10">
        <f t="shared" si="299"/>
        <v>42231.32707175926</v>
      </c>
      <c r="U2726">
        <f t="shared" si="300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145</v>
      </c>
      <c r="P2727" s="5" t="str">
        <f t="shared" si="295"/>
        <v>$511.65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42745.744618055556</v>
      </c>
      <c r="T2727" s="10">
        <f t="shared" si="299"/>
        <v>42795.744618055556</v>
      </c>
      <c r="U2727">
        <f t="shared" si="300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106</v>
      </c>
      <c r="P2728" s="5" t="str">
        <f t="shared" si="295"/>
        <v>$261.75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42452.579988425925</v>
      </c>
      <c r="T2728" s="10">
        <f t="shared" si="299"/>
        <v>42482.579988425925</v>
      </c>
      <c r="U2728">
        <f t="shared" si="300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</v>
      </c>
      <c r="P2729" s="5" t="str">
        <f t="shared" si="295"/>
        <v>$69.76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42198.676655092597</v>
      </c>
      <c r="T2729" s="10">
        <f t="shared" si="299"/>
        <v>42223.676655092597</v>
      </c>
      <c r="U2729">
        <f t="shared" si="300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202</v>
      </c>
      <c r="P2730" s="5" t="str">
        <f t="shared" si="295"/>
        <v>$77.23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42333.59993055556</v>
      </c>
      <c r="T2730" s="10">
        <f t="shared" si="299"/>
        <v>42368.59993055556</v>
      </c>
      <c r="U2730">
        <f t="shared" si="300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</v>
      </c>
      <c r="P2731" s="5" t="str">
        <f t="shared" si="295"/>
        <v>$340.57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42095.240706018521</v>
      </c>
      <c r="T2731" s="10">
        <f t="shared" si="299"/>
        <v>42125.240706018521</v>
      </c>
      <c r="U2731">
        <f t="shared" si="300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</v>
      </c>
      <c r="P2732" s="5" t="str">
        <f t="shared" si="295"/>
        <v>$67.42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41351.541377314818</v>
      </c>
      <c r="T2732" s="10">
        <f t="shared" si="299"/>
        <v>41386.541377314818</v>
      </c>
      <c r="U2732">
        <f t="shared" si="300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</v>
      </c>
      <c r="P2733" s="5" t="str">
        <f t="shared" si="295"/>
        <v>$845.7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41872.525717592594</v>
      </c>
      <c r="T2733" s="10">
        <f t="shared" si="299"/>
        <v>41930.166666666664</v>
      </c>
      <c r="U2733">
        <f t="shared" si="300"/>
        <v>58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</v>
      </c>
      <c r="P2734" s="5" t="str">
        <f t="shared" si="295"/>
        <v>$97.19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41389.808194444442</v>
      </c>
      <c r="T2734" s="10">
        <f t="shared" si="299"/>
        <v>41422</v>
      </c>
      <c r="U2734">
        <f t="shared" si="300"/>
        <v>32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108</v>
      </c>
      <c r="P2735" s="5" t="str">
        <f t="shared" si="295"/>
        <v>$451.84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42044.272847222222</v>
      </c>
      <c r="T2735" s="10">
        <f t="shared" si="299"/>
        <v>42104.231180555551</v>
      </c>
      <c r="U2735">
        <f t="shared" si="300"/>
        <v>60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 s="5" t="str">
        <f t="shared" si="295"/>
        <v>$138.67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42626.668888888889</v>
      </c>
      <c r="T2736" s="10">
        <f t="shared" si="299"/>
        <v>42656.915972222225</v>
      </c>
      <c r="U2736">
        <f t="shared" si="300"/>
        <v>30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</v>
      </c>
      <c r="P2737" s="5" t="str">
        <f t="shared" si="295"/>
        <v>$21.64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41316.120949074073</v>
      </c>
      <c r="T2737" s="10">
        <f t="shared" si="299"/>
        <v>41346.833333333336</v>
      </c>
      <c r="U2737">
        <f t="shared" si="300"/>
        <v>31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123</v>
      </c>
      <c r="P2738" s="5" t="str">
        <f t="shared" si="295"/>
        <v>$169.52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41722.666354166664</v>
      </c>
      <c r="T2738" s="10">
        <f t="shared" si="299"/>
        <v>41752.666354166664</v>
      </c>
      <c r="U2738">
        <f t="shared" si="300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</v>
      </c>
      <c r="P2739" s="5" t="str">
        <f t="shared" si="295"/>
        <v>$161.88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41611.917673611111</v>
      </c>
      <c r="T2739" s="10">
        <f t="shared" si="299"/>
        <v>41654.791666666664</v>
      </c>
      <c r="U2739">
        <f t="shared" si="300"/>
        <v>43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148</v>
      </c>
      <c r="P2740" s="5" t="str">
        <f t="shared" si="295"/>
        <v>$493.13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42620.143564814818</v>
      </c>
      <c r="T2740" s="10">
        <f t="shared" si="299"/>
        <v>42680.143564814818</v>
      </c>
      <c r="U2740">
        <f t="shared" si="300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</v>
      </c>
      <c r="P2741" s="5" t="str">
        <f t="shared" si="295"/>
        <v>$22.12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41719.887928240743</v>
      </c>
      <c r="T2741" s="10">
        <f t="shared" si="299"/>
        <v>41764.887928240743</v>
      </c>
      <c r="U2741">
        <f t="shared" si="300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</v>
      </c>
      <c r="P2742" s="5" t="str">
        <f t="shared" si="295"/>
        <v>$18.24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42045.031851851847</v>
      </c>
      <c r="T2742" s="10">
        <f t="shared" si="299"/>
        <v>42074.99018518519</v>
      </c>
      <c r="U2742">
        <f t="shared" si="300"/>
        <v>30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</v>
      </c>
      <c r="P2743" s="5" t="str">
        <f t="shared" si="295"/>
        <v>$8.75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41911.657430555555</v>
      </c>
      <c r="T2743" s="10">
        <f t="shared" si="299"/>
        <v>41932.088194444441</v>
      </c>
      <c r="U2743">
        <f t="shared" si="300"/>
        <v>20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</v>
      </c>
      <c r="P2744" s="5" t="str">
        <f t="shared" si="295"/>
        <v>$40.61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41030.719756944447</v>
      </c>
      <c r="T2744" s="10">
        <f t="shared" si="299"/>
        <v>41044.719756944447</v>
      </c>
      <c r="U2744">
        <f t="shared" si="300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s="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42632.328784722224</v>
      </c>
      <c r="T2745" s="10">
        <f t="shared" si="299"/>
        <v>42662.328784722224</v>
      </c>
      <c r="U2745">
        <f t="shared" si="300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</v>
      </c>
      <c r="P2746" s="5" t="str">
        <f t="shared" si="295"/>
        <v>$37.95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40938.062476851854</v>
      </c>
      <c r="T2746" s="10">
        <f t="shared" si="299"/>
        <v>40968.062476851854</v>
      </c>
      <c r="U2746">
        <f t="shared" si="300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22</v>
      </c>
      <c r="P2747" s="5" t="str">
        <f t="shared" si="295"/>
        <v>$35.73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41044.988055555557</v>
      </c>
      <c r="T2747" s="10">
        <f t="shared" si="299"/>
        <v>41104.988055555557</v>
      </c>
      <c r="U2747">
        <f t="shared" si="300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27</v>
      </c>
      <c r="P2748" s="5" t="str">
        <f t="shared" si="295"/>
        <v>$42.16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41850.781377314815</v>
      </c>
      <c r="T2748" s="10">
        <f t="shared" si="299"/>
        <v>41880.781377314815</v>
      </c>
      <c r="U2748">
        <f t="shared" si="300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 s="5" t="str">
        <f t="shared" si="295"/>
        <v>$35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41044.648113425923</v>
      </c>
      <c r="T2749" s="10">
        <f t="shared" si="299"/>
        <v>41076.131944444445</v>
      </c>
      <c r="U2749">
        <f t="shared" si="300"/>
        <v>31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</v>
      </c>
      <c r="P2750" s="5" t="str">
        <f t="shared" si="295"/>
        <v>$13.25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42585.7106712963</v>
      </c>
      <c r="T2750" s="10">
        <f t="shared" si="299"/>
        <v>42615.7106712963</v>
      </c>
      <c r="U2750">
        <f t="shared" si="300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</v>
      </c>
      <c r="P2751" s="5" t="str">
        <f t="shared" si="295"/>
        <v>$55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42068.799039351856</v>
      </c>
      <c r="T2751" s="10">
        <f t="shared" si="299"/>
        <v>42098.757372685184</v>
      </c>
      <c r="U2751">
        <f t="shared" si="300"/>
        <v>30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s="5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41078.899826388893</v>
      </c>
      <c r="T2752" s="10">
        <f t="shared" si="299"/>
        <v>41090.833333333336</v>
      </c>
      <c r="U2752">
        <f t="shared" si="300"/>
        <v>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s="5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41747.887060185181</v>
      </c>
      <c r="T2753" s="10">
        <f t="shared" si="299"/>
        <v>41807.887060185181</v>
      </c>
      <c r="U2753">
        <f t="shared" si="300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</v>
      </c>
      <c r="P2754" s="5" t="str">
        <f t="shared" si="295"/>
        <v>$39.29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40855.765092592592</v>
      </c>
      <c r="T2754" s="10">
        <f t="shared" si="299"/>
        <v>40895.765092592592</v>
      </c>
      <c r="U2754">
        <f t="shared" si="300"/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ROUND(E2755/D2755*100,0)</f>
        <v>19</v>
      </c>
      <c r="P2755" s="5" t="str">
        <f t="shared" ref="P2755:P2818" si="302">"$"&amp;ROUND(E2755/L2755,2)</f>
        <v>$47.5</v>
      </c>
      <c r="Q2755" t="str">
        <f t="shared" ref="Q2755:Q2818" si="303">LEFT(N2755,SEARCH("/",N2755)-1)</f>
        <v>publishing</v>
      </c>
      <c r="R2755" t="str">
        <f t="shared" ref="R2755:R2818" si="304">RIGHT(N2755,LEN(N2755)-SEARCH("/",N2755))</f>
        <v>children's books</v>
      </c>
      <c r="S2755" s="10">
        <f t="shared" ref="S2755:S2818" si="305">(J2755/86400)+DATE(1970, 1, 1)</f>
        <v>41117.900729166664</v>
      </c>
      <c r="T2755" s="10">
        <f t="shared" ref="T2755:T2818" si="306">(I2755/86400)+DATE(1970, 1, 1)</f>
        <v>41147.900729166664</v>
      </c>
      <c r="U2755">
        <f t="shared" ref="U2755:U2818" si="307">ROUND(T2755-S2755,0)</f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s="5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41863.636006944442</v>
      </c>
      <c r="T2756" s="10">
        <f t="shared" si="306"/>
        <v>41893.636006944442</v>
      </c>
      <c r="U2756">
        <f t="shared" si="307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 s="5" t="str">
        <f t="shared" si="302"/>
        <v>$17.33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42072.790821759263</v>
      </c>
      <c r="T2757" s="10">
        <f t="shared" si="306"/>
        <v>42102.790821759263</v>
      </c>
      <c r="U2757">
        <f t="shared" si="307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</v>
      </c>
      <c r="P2758" s="5" t="str">
        <f t="shared" si="302"/>
        <v>$31.76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41620.900474537033</v>
      </c>
      <c r="T2758" s="10">
        <f t="shared" si="306"/>
        <v>41650.900474537033</v>
      </c>
      <c r="U2758">
        <f t="shared" si="307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1</v>
      </c>
      <c r="P2759" s="5" t="str">
        <f t="shared" si="302"/>
        <v>$5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42573.65662037037</v>
      </c>
      <c r="T2759" s="10">
        <f t="shared" si="306"/>
        <v>42588.65662037037</v>
      </c>
      <c r="U2759">
        <f t="shared" si="307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12</v>
      </c>
      <c r="P2760" s="5" t="str">
        <f t="shared" si="302"/>
        <v>$39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42639.441932870366</v>
      </c>
      <c r="T2760" s="10">
        <f t="shared" si="306"/>
        <v>42653.441932870366</v>
      </c>
      <c r="U2760">
        <f t="shared" si="307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11</v>
      </c>
      <c r="P2761" s="5" t="str">
        <f t="shared" si="302"/>
        <v>$52.5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42524.36650462963</v>
      </c>
      <c r="T2761" s="10">
        <f t="shared" si="306"/>
        <v>42567.36650462963</v>
      </c>
      <c r="U2761">
        <f t="shared" si="307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s="5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41415.461319444446</v>
      </c>
      <c r="T2762" s="10">
        <f t="shared" si="306"/>
        <v>41445.461319444446</v>
      </c>
      <c r="U2762">
        <f t="shared" si="307"/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1</v>
      </c>
      <c r="P2763" s="5" t="str">
        <f t="shared" si="302"/>
        <v>$9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41247.063576388886</v>
      </c>
      <c r="T2763" s="10">
        <f t="shared" si="306"/>
        <v>41277.063576388886</v>
      </c>
      <c r="U2763">
        <f t="shared" si="307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1</v>
      </c>
      <c r="P2764" s="5" t="str">
        <f t="shared" si="302"/>
        <v>$25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40927.036979166667</v>
      </c>
      <c r="T2764" s="10">
        <f t="shared" si="306"/>
        <v>40986.995312500003</v>
      </c>
      <c r="U2764">
        <f t="shared" si="307"/>
        <v>60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</v>
      </c>
      <c r="P2765" s="5" t="str">
        <f t="shared" si="302"/>
        <v>$30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41373.579675925925</v>
      </c>
      <c r="T2765" s="10">
        <f t="shared" si="306"/>
        <v>41418.579675925925</v>
      </c>
      <c r="U2765">
        <f t="shared" si="307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</v>
      </c>
      <c r="P2766" s="5" t="str">
        <f t="shared" si="302"/>
        <v>$11.25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41030.292025462964</v>
      </c>
      <c r="T2766" s="10">
        <f t="shared" si="306"/>
        <v>41059.791666666664</v>
      </c>
      <c r="U2766">
        <f t="shared" si="307"/>
        <v>29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s="5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41194.579027777778</v>
      </c>
      <c r="T2767" s="10">
        <f t="shared" si="306"/>
        <v>41210.579027777778</v>
      </c>
      <c r="U2767">
        <f t="shared" si="307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 s="5" t="str">
        <f t="shared" si="302"/>
        <v>$25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40736.668032407411</v>
      </c>
      <c r="T2768" s="10">
        <f t="shared" si="306"/>
        <v>40766.668032407411</v>
      </c>
      <c r="U2768">
        <f t="shared" si="307"/>
        <v>30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1</v>
      </c>
      <c r="P2769" s="5" t="str">
        <f t="shared" si="302"/>
        <v>$11.33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42172.958912037036</v>
      </c>
      <c r="T2769" s="10">
        <f t="shared" si="306"/>
        <v>42232.958912037036</v>
      </c>
      <c r="U2769">
        <f t="shared" si="307"/>
        <v>60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</v>
      </c>
      <c r="P2770" s="5" t="str">
        <f t="shared" si="302"/>
        <v>$29.47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40967.614849537036</v>
      </c>
      <c r="T2770" s="10">
        <f t="shared" si="306"/>
        <v>40997.573182870372</v>
      </c>
      <c r="U2770">
        <f t="shared" si="307"/>
        <v>30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</v>
      </c>
      <c r="P2771" s="5" t="str">
        <f t="shared" si="302"/>
        <v>$1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41745.826273148152</v>
      </c>
      <c r="T2771" s="10">
        <f t="shared" si="306"/>
        <v>41795.826273148152</v>
      </c>
      <c r="U2771">
        <f t="shared" si="307"/>
        <v>50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</v>
      </c>
      <c r="P2772" s="5" t="str">
        <f t="shared" si="302"/>
        <v>$63.1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41686.705208333333</v>
      </c>
      <c r="T2772" s="10">
        <f t="shared" si="306"/>
        <v>41716.663541666669</v>
      </c>
      <c r="U2772">
        <f t="shared" si="307"/>
        <v>30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s="5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41257.531712962962</v>
      </c>
      <c r="T2773" s="10">
        <f t="shared" si="306"/>
        <v>41306.708333333336</v>
      </c>
      <c r="U2773">
        <f t="shared" si="307"/>
        <v>49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s="5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41537.869143518517</v>
      </c>
      <c r="T2774" s="10">
        <f t="shared" si="306"/>
        <v>41552.869143518517</v>
      </c>
      <c r="U2774">
        <f t="shared" si="307"/>
        <v>15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</v>
      </c>
      <c r="P2775" s="5" t="str">
        <f t="shared" si="302"/>
        <v>$1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42474.86482638889</v>
      </c>
      <c r="T2775" s="10">
        <f t="shared" si="306"/>
        <v>42484.86482638889</v>
      </c>
      <c r="U2775">
        <f t="shared" si="307"/>
        <v>10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</v>
      </c>
      <c r="P2776" s="5" t="str">
        <f t="shared" si="302"/>
        <v>$43.85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41311.126481481479</v>
      </c>
      <c r="T2776" s="10">
        <f t="shared" si="306"/>
        <v>41341.126481481479</v>
      </c>
      <c r="U2776">
        <f t="shared" si="307"/>
        <v>30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 s="5" t="str">
        <f t="shared" si="302"/>
        <v>$75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40863.013356481482</v>
      </c>
      <c r="T2777" s="10">
        <f t="shared" si="306"/>
        <v>40893.013356481482</v>
      </c>
      <c r="U2777">
        <f t="shared" si="307"/>
        <v>30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8</v>
      </c>
      <c r="P2778" s="5" t="str">
        <f t="shared" si="302"/>
        <v>$45.97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42136.297175925924</v>
      </c>
      <c r="T2778" s="10">
        <f t="shared" si="306"/>
        <v>42167.297175925924</v>
      </c>
      <c r="U2778">
        <f t="shared" si="307"/>
        <v>31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</v>
      </c>
      <c r="P2779" s="5" t="str">
        <f t="shared" si="302"/>
        <v>$10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42172.669027777782</v>
      </c>
      <c r="T2779" s="10">
        <f t="shared" si="306"/>
        <v>42202.669027777782</v>
      </c>
      <c r="U2779">
        <f t="shared" si="307"/>
        <v>30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26</v>
      </c>
      <c r="P2780" s="5" t="str">
        <f t="shared" si="302"/>
        <v>$93.67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41846.978078703702</v>
      </c>
      <c r="T2780" s="10">
        <f t="shared" si="306"/>
        <v>41876.978078703702</v>
      </c>
      <c r="U2780">
        <f t="shared" si="307"/>
        <v>30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</v>
      </c>
      <c r="P2781" s="5" t="str">
        <f t="shared" si="302"/>
        <v>$53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42300.585891203707</v>
      </c>
      <c r="T2781" s="10">
        <f t="shared" si="306"/>
        <v>42330.627557870372</v>
      </c>
      <c r="U2781">
        <f t="shared" si="307"/>
        <v>30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s="5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42774.447777777779</v>
      </c>
      <c r="T2782" s="10">
        <f t="shared" si="306"/>
        <v>42804.447777777779</v>
      </c>
      <c r="U2782">
        <f t="shared" si="307"/>
        <v>30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</v>
      </c>
      <c r="P2783" s="5" t="str">
        <f t="shared" si="302"/>
        <v>$47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42018.94159722222</v>
      </c>
      <c r="T2783" s="10">
        <f t="shared" si="306"/>
        <v>42047.291666666672</v>
      </c>
      <c r="U2783">
        <f t="shared" si="307"/>
        <v>28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 s="5" t="str">
        <f t="shared" si="302"/>
        <v>$66.67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42026.924976851849</v>
      </c>
      <c r="T2784" s="10">
        <f t="shared" si="306"/>
        <v>42052.207638888889</v>
      </c>
      <c r="U2784">
        <f t="shared" si="307"/>
        <v>25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115</v>
      </c>
      <c r="P2785" s="5" t="str">
        <f t="shared" si="302"/>
        <v>$18.77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42103.535254629634</v>
      </c>
      <c r="T2785" s="10">
        <f t="shared" si="306"/>
        <v>42117.535254629634</v>
      </c>
      <c r="U2785">
        <f t="shared" si="307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 s="5" t="str">
        <f t="shared" si="302"/>
        <v>$66.11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41920.787534722222</v>
      </c>
      <c r="T2786" s="10">
        <f t="shared" si="306"/>
        <v>41941.787534722222</v>
      </c>
      <c r="U2786">
        <f t="shared" si="307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105</v>
      </c>
      <c r="P2787" s="5" t="str">
        <f t="shared" si="302"/>
        <v>$36.86</v>
      </c>
      <c r="Q2787" t="str">
        <f t="shared" si="303"/>
        <v>theater</v>
      </c>
      <c r="R2787" t="str">
        <f t="shared" si="304"/>
        <v>plays</v>
      </c>
      <c r="S2787" s="10">
        <f t="shared" si="305"/>
        <v>42558.189432870371</v>
      </c>
      <c r="T2787" s="10">
        <f t="shared" si="306"/>
        <v>42587.875</v>
      </c>
      <c r="U2787">
        <f t="shared" si="307"/>
        <v>30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118</v>
      </c>
      <c r="P2788" s="5" t="str">
        <f t="shared" si="302"/>
        <v>$39.81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41815.569212962961</v>
      </c>
      <c r="T2788" s="10">
        <f t="shared" si="306"/>
        <v>41829.569212962961</v>
      </c>
      <c r="U2788">
        <f t="shared" si="307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120</v>
      </c>
      <c r="P2789" s="5" t="str">
        <f t="shared" si="302"/>
        <v>$31.5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41808.198518518519</v>
      </c>
      <c r="T2789" s="10">
        <f t="shared" si="306"/>
        <v>41838.198518518519</v>
      </c>
      <c r="U2789">
        <f t="shared" si="307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103</v>
      </c>
      <c r="P2790" s="5" t="str">
        <f t="shared" si="302"/>
        <v>$102.5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42550.701886574076</v>
      </c>
      <c r="T2790" s="10">
        <f t="shared" si="306"/>
        <v>42580.701886574076</v>
      </c>
      <c r="U2790">
        <f t="shared" si="307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</v>
      </c>
      <c r="P2791" s="5" t="str">
        <f t="shared" si="302"/>
        <v>$126.46</v>
      </c>
      <c r="Q2791" t="str">
        <f t="shared" si="303"/>
        <v>theater</v>
      </c>
      <c r="R2791" t="str">
        <f t="shared" si="304"/>
        <v>plays</v>
      </c>
      <c r="S2791" s="10">
        <f t="shared" si="305"/>
        <v>42056.013124999998</v>
      </c>
      <c r="T2791" s="10">
        <f t="shared" si="306"/>
        <v>42075.166666666672</v>
      </c>
      <c r="U2791">
        <f t="shared" si="307"/>
        <v>19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</v>
      </c>
      <c r="P2792" s="5" t="str">
        <f t="shared" si="302"/>
        <v>$47.88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42016.938692129625</v>
      </c>
      <c r="T2792" s="10">
        <f t="shared" si="306"/>
        <v>42046.938692129625</v>
      </c>
      <c r="U2792">
        <f t="shared" si="307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103</v>
      </c>
      <c r="P2793" s="5" t="str">
        <f t="shared" si="302"/>
        <v>$73.21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42591.899988425925</v>
      </c>
      <c r="T2793" s="10">
        <f t="shared" si="306"/>
        <v>42622.166666666672</v>
      </c>
      <c r="U2793">
        <f t="shared" si="307"/>
        <v>30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108</v>
      </c>
      <c r="P2794" s="5" t="str">
        <f t="shared" si="302"/>
        <v>$89.67</v>
      </c>
      <c r="Q2794" t="str">
        <f t="shared" si="303"/>
        <v>theater</v>
      </c>
      <c r="R2794" t="str">
        <f t="shared" si="304"/>
        <v>plays</v>
      </c>
      <c r="S2794" s="10">
        <f t="shared" si="305"/>
        <v>42183.231006944443</v>
      </c>
      <c r="T2794" s="10">
        <f t="shared" si="306"/>
        <v>42228.231006944443</v>
      </c>
      <c r="U2794">
        <f t="shared" si="307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111</v>
      </c>
      <c r="P2795" s="5" t="str">
        <f t="shared" si="302"/>
        <v>$151.46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42176.419039351851</v>
      </c>
      <c r="T2795" s="10">
        <f t="shared" si="306"/>
        <v>42206.419039351851</v>
      </c>
      <c r="U2795">
        <f t="shared" si="307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 s="5" t="str">
        <f t="shared" si="302"/>
        <v>$25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42416.691655092596</v>
      </c>
      <c r="T2796" s="10">
        <f t="shared" si="306"/>
        <v>42432.791666666672</v>
      </c>
      <c r="U2796">
        <f t="shared" si="307"/>
        <v>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</v>
      </c>
      <c r="P2797" s="5" t="str">
        <f t="shared" si="302"/>
        <v>$36.5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41780.525937500002</v>
      </c>
      <c r="T2797" s="10">
        <f t="shared" si="306"/>
        <v>41796.958333333336</v>
      </c>
      <c r="U2797">
        <f t="shared" si="307"/>
        <v>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116</v>
      </c>
      <c r="P2798" s="5" t="str">
        <f t="shared" si="302"/>
        <v>$44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41795.528101851851</v>
      </c>
      <c r="T2798" s="10">
        <f t="shared" si="306"/>
        <v>41825.528101851851</v>
      </c>
      <c r="U2798">
        <f t="shared" si="307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103</v>
      </c>
      <c r="P2799" s="5" t="str">
        <f t="shared" si="302"/>
        <v>$87.36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41798.94027777778</v>
      </c>
      <c r="T2799" s="10">
        <f t="shared" si="306"/>
        <v>41828.94027777778</v>
      </c>
      <c r="U2799">
        <f t="shared" si="307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</v>
      </c>
      <c r="P2800" s="5" t="str">
        <f t="shared" si="302"/>
        <v>$36.47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42201.675011574072</v>
      </c>
      <c r="T2800" s="10">
        <f t="shared" si="306"/>
        <v>42216.666666666672</v>
      </c>
      <c r="U2800">
        <f t="shared" si="307"/>
        <v>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117</v>
      </c>
      <c r="P2801" s="5" t="str">
        <f t="shared" si="302"/>
        <v>$44.86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42507.264699074076</v>
      </c>
      <c r="T2801" s="10">
        <f t="shared" si="306"/>
        <v>42538.666666666672</v>
      </c>
      <c r="U2801">
        <f t="shared" si="307"/>
        <v>31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 s="5" t="str">
        <f t="shared" si="302"/>
        <v>$42.9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41948.552847222221</v>
      </c>
      <c r="T2802" s="10">
        <f t="shared" si="306"/>
        <v>42008.552847222221</v>
      </c>
      <c r="U2802">
        <f t="shared" si="307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</v>
      </c>
      <c r="P2803" s="5" t="str">
        <f t="shared" si="302"/>
        <v>$51.23</v>
      </c>
      <c r="Q2803" t="str">
        <f t="shared" si="303"/>
        <v>theater</v>
      </c>
      <c r="R2803" t="str">
        <f t="shared" si="304"/>
        <v>plays</v>
      </c>
      <c r="S2803" s="10">
        <f t="shared" si="305"/>
        <v>41900.243159722224</v>
      </c>
      <c r="T2803" s="10">
        <f t="shared" si="306"/>
        <v>41922.458333333336</v>
      </c>
      <c r="U2803">
        <f t="shared" si="307"/>
        <v>22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102</v>
      </c>
      <c r="P2804" s="5" t="str">
        <f t="shared" si="302"/>
        <v>$33.94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42192.64707175926</v>
      </c>
      <c r="T2804" s="10">
        <f t="shared" si="306"/>
        <v>42222.64707175926</v>
      </c>
      <c r="U2804">
        <f t="shared" si="307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128</v>
      </c>
      <c r="P2805" s="5" t="str">
        <f t="shared" si="302"/>
        <v>$90.74</v>
      </c>
      <c r="Q2805" t="str">
        <f t="shared" si="303"/>
        <v>theater</v>
      </c>
      <c r="R2805" t="str">
        <f t="shared" si="304"/>
        <v>plays</v>
      </c>
      <c r="S2805" s="10">
        <f t="shared" si="305"/>
        <v>42158.065694444449</v>
      </c>
      <c r="T2805" s="10">
        <f t="shared" si="306"/>
        <v>42201</v>
      </c>
      <c r="U2805">
        <f t="shared" si="307"/>
        <v>43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115</v>
      </c>
      <c r="P2806" s="5" t="str">
        <f t="shared" si="302"/>
        <v>$50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41881.453587962962</v>
      </c>
      <c r="T2806" s="10">
        <f t="shared" si="306"/>
        <v>41911.453587962962</v>
      </c>
      <c r="U2806">
        <f t="shared" si="307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</v>
      </c>
      <c r="P2807" s="5" t="str">
        <f t="shared" si="302"/>
        <v>$24.44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42213.505474537036</v>
      </c>
      <c r="T2807" s="10">
        <f t="shared" si="306"/>
        <v>42238.505474537036</v>
      </c>
      <c r="U2807">
        <f t="shared" si="307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</v>
      </c>
      <c r="P2808" s="5" t="str">
        <f t="shared" si="302"/>
        <v>$44.25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42185.267245370371</v>
      </c>
      <c r="T2808" s="10">
        <f t="shared" si="306"/>
        <v>42221.458333333328</v>
      </c>
      <c r="U2808">
        <f t="shared" si="307"/>
        <v>36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 s="5" t="str">
        <f t="shared" si="302"/>
        <v>$67.74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42154.873124999998</v>
      </c>
      <c r="T2809" s="10">
        <f t="shared" si="306"/>
        <v>42184.873124999998</v>
      </c>
      <c r="U2809">
        <f t="shared" si="307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</v>
      </c>
      <c r="P2810" s="5" t="str">
        <f t="shared" si="302"/>
        <v>$65.38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42208.84646990741</v>
      </c>
      <c r="T2810" s="10">
        <f t="shared" si="306"/>
        <v>42238.84646990741</v>
      </c>
      <c r="U2810">
        <f t="shared" si="307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</v>
      </c>
      <c r="P2811" s="5" t="str">
        <f t="shared" si="302"/>
        <v>$121.9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42451.496817129635</v>
      </c>
      <c r="T2811" s="10">
        <f t="shared" si="306"/>
        <v>42459.610416666663</v>
      </c>
      <c r="U2811">
        <f t="shared" si="307"/>
        <v>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</v>
      </c>
      <c r="P2812" s="5" t="str">
        <f t="shared" si="302"/>
        <v>$47.46</v>
      </c>
      <c r="Q2812" t="str">
        <f t="shared" si="303"/>
        <v>theater</v>
      </c>
      <c r="R2812" t="str">
        <f t="shared" si="304"/>
        <v>plays</v>
      </c>
      <c r="S2812" s="10">
        <f t="shared" si="305"/>
        <v>41759.13962962963</v>
      </c>
      <c r="T2812" s="10">
        <f t="shared" si="306"/>
        <v>41791.165972222225</v>
      </c>
      <c r="U2812">
        <f t="shared" si="307"/>
        <v>32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</v>
      </c>
      <c r="P2813" s="5" t="str">
        <f t="shared" si="302"/>
        <v>$92.84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42028.496562500004</v>
      </c>
      <c r="T2813" s="10">
        <f t="shared" si="306"/>
        <v>42058.496562500004</v>
      </c>
      <c r="U2813">
        <f t="shared" si="307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</v>
      </c>
      <c r="P2814" s="5" t="str">
        <f t="shared" si="302"/>
        <v>$68.25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42054.74418981481</v>
      </c>
      <c r="T2814" s="10">
        <f t="shared" si="306"/>
        <v>42100.166666666672</v>
      </c>
      <c r="U2814">
        <f t="shared" si="307"/>
        <v>45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128</v>
      </c>
      <c r="P2815" s="5" t="str">
        <f t="shared" si="302"/>
        <v>$37.21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42693.742604166662</v>
      </c>
      <c r="T2815" s="10">
        <f t="shared" si="306"/>
        <v>42718.742604166662</v>
      </c>
      <c r="U2815">
        <f t="shared" si="307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108</v>
      </c>
      <c r="P2816" s="5" t="str">
        <f t="shared" si="302"/>
        <v>$25.25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42103.399479166663</v>
      </c>
      <c r="T2816" s="10">
        <f t="shared" si="306"/>
        <v>42133.399479166663</v>
      </c>
      <c r="U2816">
        <f t="shared" si="307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 s="5" t="str">
        <f t="shared" si="302"/>
        <v>$43.21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42559.776724537034</v>
      </c>
      <c r="T2817" s="10">
        <f t="shared" si="306"/>
        <v>42589.776724537034</v>
      </c>
      <c r="U2817">
        <f t="shared" si="307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142</v>
      </c>
      <c r="P2818" s="5" t="str">
        <f t="shared" si="302"/>
        <v>$25.13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42188.467499999999</v>
      </c>
      <c r="T2818" s="10">
        <f t="shared" si="306"/>
        <v>42218.666666666672</v>
      </c>
      <c r="U2818">
        <f t="shared" si="307"/>
        <v>30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ROUND(E2819/D2819*100,0)</f>
        <v>130</v>
      </c>
      <c r="P2819" s="5" t="str">
        <f t="shared" ref="P2819:P2882" si="309">"$"&amp;ROUND(E2819/L2819,2)</f>
        <v>$23.64</v>
      </c>
      <c r="Q2819" t="str">
        <f t="shared" ref="Q2819:Q2882" si="310">LEFT(N2819,SEARCH("/",N2819)-1)</f>
        <v>theater</v>
      </c>
      <c r="R2819" t="str">
        <f t="shared" ref="R2819:R2882" si="311">RIGHT(N2819,LEN(N2819)-SEARCH("/",N2819))</f>
        <v>plays</v>
      </c>
      <c r="S2819" s="10">
        <f t="shared" ref="S2819:S2882" si="312">(J2819/86400)+DATE(1970, 1, 1)</f>
        <v>42023.634976851856</v>
      </c>
      <c r="T2819" s="10">
        <f t="shared" ref="T2819:T2882" si="313">(I2819/86400)+DATE(1970, 1, 1)</f>
        <v>42063.634976851856</v>
      </c>
      <c r="U2819">
        <f t="shared" ref="U2819:U2882" si="314">ROUND(T2819-S2819,0)</f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</v>
      </c>
      <c r="P2820" s="5" t="str">
        <f t="shared" si="309"/>
        <v>$103.95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42250.598217592589</v>
      </c>
      <c r="T2820" s="10">
        <f t="shared" si="313"/>
        <v>42270.598217592589</v>
      </c>
      <c r="U2820">
        <f t="shared" si="314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105</v>
      </c>
      <c r="P2821" s="5" t="str">
        <f t="shared" si="309"/>
        <v>$50.38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42139.525567129633</v>
      </c>
      <c r="T2821" s="10">
        <f t="shared" si="313"/>
        <v>42169.525567129633</v>
      </c>
      <c r="U2821">
        <f t="shared" si="314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 s="5" t="str">
        <f t="shared" si="309"/>
        <v>$13.6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42401.610983796301</v>
      </c>
      <c r="T2822" s="10">
        <f t="shared" si="313"/>
        <v>42426</v>
      </c>
      <c r="U2822">
        <f t="shared" si="314"/>
        <v>24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 s="5" t="str">
        <f t="shared" si="309"/>
        <v>$28.57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41875.922858796301</v>
      </c>
      <c r="T2823" s="10">
        <f t="shared" si="313"/>
        <v>41905.922858796301</v>
      </c>
      <c r="U2823">
        <f t="shared" si="314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 s="5" t="str">
        <f t="shared" si="309"/>
        <v>$63.83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42060.683935185181</v>
      </c>
      <c r="T2824" s="10">
        <f t="shared" si="313"/>
        <v>42090.642268518517</v>
      </c>
      <c r="U2824">
        <f t="shared" si="314"/>
        <v>30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 s="5" t="str">
        <f t="shared" si="309"/>
        <v>$8.86</v>
      </c>
      <c r="Q2825" t="str">
        <f t="shared" si="310"/>
        <v>theater</v>
      </c>
      <c r="R2825" t="str">
        <f t="shared" si="311"/>
        <v>plays</v>
      </c>
      <c r="S2825" s="10">
        <f t="shared" si="312"/>
        <v>42067.011643518519</v>
      </c>
      <c r="T2825" s="10">
        <f t="shared" si="313"/>
        <v>42094.957638888889</v>
      </c>
      <c r="U2825">
        <f t="shared" si="314"/>
        <v>28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117</v>
      </c>
      <c r="P2826" s="5" t="str">
        <f t="shared" si="309"/>
        <v>$50.67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42136.270787037036</v>
      </c>
      <c r="T2826" s="10">
        <f t="shared" si="313"/>
        <v>42168.071527777778</v>
      </c>
      <c r="U2826">
        <f t="shared" si="314"/>
        <v>32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</v>
      </c>
      <c r="P2827" s="5" t="str">
        <f t="shared" si="309"/>
        <v>$60.78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42312.792662037042</v>
      </c>
      <c r="T2827" s="10">
        <f t="shared" si="313"/>
        <v>42342.792662037042</v>
      </c>
      <c r="U2827">
        <f t="shared" si="314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108</v>
      </c>
      <c r="P2828" s="5" t="str">
        <f t="shared" si="309"/>
        <v>$113.42</v>
      </c>
      <c r="Q2828" t="str">
        <f t="shared" si="310"/>
        <v>theater</v>
      </c>
      <c r="R2828" t="str">
        <f t="shared" si="311"/>
        <v>plays</v>
      </c>
      <c r="S2828" s="10">
        <f t="shared" si="312"/>
        <v>42171.034861111111</v>
      </c>
      <c r="T2828" s="10">
        <f t="shared" si="313"/>
        <v>42195.291666666672</v>
      </c>
      <c r="U2828">
        <f t="shared" si="314"/>
        <v>24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</v>
      </c>
      <c r="P2829" s="5" t="str">
        <f t="shared" si="309"/>
        <v>$104.57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42494.683634259258</v>
      </c>
      <c r="T2829" s="10">
        <f t="shared" si="313"/>
        <v>42524.6875</v>
      </c>
      <c r="U2829">
        <f t="shared" si="314"/>
        <v>30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</v>
      </c>
      <c r="P2830" s="5" t="str">
        <f t="shared" si="309"/>
        <v>$98.31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42254.264687499999</v>
      </c>
      <c r="T2830" s="10">
        <f t="shared" si="313"/>
        <v>42279.958333333328</v>
      </c>
      <c r="U2830">
        <f t="shared" si="314"/>
        <v>26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107</v>
      </c>
      <c r="P2831" s="5" t="str">
        <f t="shared" si="309"/>
        <v>$35.04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42495.434236111112</v>
      </c>
      <c r="T2831" s="10">
        <f t="shared" si="313"/>
        <v>42523.434236111112</v>
      </c>
      <c r="U2831">
        <f t="shared" si="314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 s="5" t="str">
        <f t="shared" si="309"/>
        <v>$272.73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41758.839675925927</v>
      </c>
      <c r="T2832" s="10">
        <f t="shared" si="313"/>
        <v>41771.165972222225</v>
      </c>
      <c r="U2832">
        <f t="shared" si="314"/>
        <v>12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111</v>
      </c>
      <c r="P2833" s="5" t="str">
        <f t="shared" si="309"/>
        <v>$63.85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42171.824884259258</v>
      </c>
      <c r="T2833" s="10">
        <f t="shared" si="313"/>
        <v>42201.824884259258</v>
      </c>
      <c r="U2833">
        <f t="shared" si="314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115</v>
      </c>
      <c r="P2834" s="5" t="str">
        <f t="shared" si="309"/>
        <v>$30.19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41938.709421296298</v>
      </c>
      <c r="T2834" s="10">
        <f t="shared" si="313"/>
        <v>41966.916666666672</v>
      </c>
      <c r="U2834">
        <f t="shared" si="314"/>
        <v>28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</v>
      </c>
      <c r="P2835" s="5" t="str">
        <f t="shared" si="309"/>
        <v>$83.51</v>
      </c>
      <c r="Q2835" t="str">
        <f t="shared" si="310"/>
        <v>theater</v>
      </c>
      <c r="R2835" t="str">
        <f t="shared" si="311"/>
        <v>plays</v>
      </c>
      <c r="S2835" s="10">
        <f t="shared" si="312"/>
        <v>42268.127696759257</v>
      </c>
      <c r="T2835" s="10">
        <f t="shared" si="313"/>
        <v>42288.083333333328</v>
      </c>
      <c r="U2835">
        <f t="shared" si="314"/>
        <v>20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 s="5" t="str">
        <f t="shared" si="309"/>
        <v>$64.76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42019.959837962961</v>
      </c>
      <c r="T2836" s="10">
        <f t="shared" si="313"/>
        <v>42034.959837962961</v>
      </c>
      <c r="U2836">
        <f t="shared" si="314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</v>
      </c>
      <c r="P2837" s="5" t="str">
        <f t="shared" si="309"/>
        <v>$20.12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42313.703900462962</v>
      </c>
      <c r="T2837" s="10">
        <f t="shared" si="313"/>
        <v>42343</v>
      </c>
      <c r="U2837">
        <f t="shared" si="314"/>
        <v>29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108</v>
      </c>
      <c r="P2838" s="5" t="str">
        <f t="shared" si="309"/>
        <v>$44.09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42746.261782407411</v>
      </c>
      <c r="T2838" s="10">
        <f t="shared" si="313"/>
        <v>42784.207638888889</v>
      </c>
      <c r="U2838">
        <f t="shared" si="314"/>
        <v>38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 s="5" t="str">
        <f t="shared" si="309"/>
        <v>$40.48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42307.908379629633</v>
      </c>
      <c r="T2839" s="10">
        <f t="shared" si="313"/>
        <v>42347.950046296297</v>
      </c>
      <c r="U2839">
        <f t="shared" si="314"/>
        <v>40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</v>
      </c>
      <c r="P2840" s="5" t="str">
        <f t="shared" si="309"/>
        <v>$44.54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41842.607592592591</v>
      </c>
      <c r="T2840" s="10">
        <f t="shared" si="313"/>
        <v>41864.916666666664</v>
      </c>
      <c r="U2840">
        <f t="shared" si="314"/>
        <v>22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</v>
      </c>
      <c r="P2841" s="5" t="str">
        <f t="shared" si="309"/>
        <v>$125.81</v>
      </c>
      <c r="Q2841" t="str">
        <f t="shared" si="310"/>
        <v>theater</v>
      </c>
      <c r="R2841" t="str">
        <f t="shared" si="311"/>
        <v>plays</v>
      </c>
      <c r="S2841" s="10">
        <f t="shared" si="312"/>
        <v>41853.240208333329</v>
      </c>
      <c r="T2841" s="10">
        <f t="shared" si="313"/>
        <v>41876.207638888889</v>
      </c>
      <c r="U2841">
        <f t="shared" si="314"/>
        <v>23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 s="5" t="str">
        <f t="shared" si="309"/>
        <v>$19.7</v>
      </c>
      <c r="Q2842" t="str">
        <f t="shared" si="310"/>
        <v>theater</v>
      </c>
      <c r="R2842" t="str">
        <f t="shared" si="311"/>
        <v>plays</v>
      </c>
      <c r="S2842" s="10">
        <f t="shared" si="312"/>
        <v>42060.035636574074</v>
      </c>
      <c r="T2842" s="10">
        <f t="shared" si="313"/>
        <v>42081.708333333328</v>
      </c>
      <c r="U2842">
        <f t="shared" si="314"/>
        <v>22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 s="5" t="str">
        <f t="shared" si="309"/>
        <v>$10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42291.739548611113</v>
      </c>
      <c r="T2843" s="10">
        <f t="shared" si="313"/>
        <v>42351.781215277777</v>
      </c>
      <c r="U2843">
        <f t="shared" si="314"/>
        <v>60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s="5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41784.95248842593</v>
      </c>
      <c r="T2844" s="10">
        <f t="shared" si="313"/>
        <v>41811.458333333336</v>
      </c>
      <c r="U2844">
        <f t="shared" si="314"/>
        <v>27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s="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42492.737847222219</v>
      </c>
      <c r="T2845" s="10">
        <f t="shared" si="313"/>
        <v>42534.166666666672</v>
      </c>
      <c r="U2845">
        <f t="shared" si="314"/>
        <v>41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</v>
      </c>
      <c r="P2846" s="5" t="str">
        <f t="shared" si="309"/>
        <v>$30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42709.546064814815</v>
      </c>
      <c r="T2846" s="10">
        <f t="shared" si="313"/>
        <v>42739.546064814815</v>
      </c>
      <c r="U2846">
        <f t="shared" si="314"/>
        <v>30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32</v>
      </c>
      <c r="P2847" s="5" t="str">
        <f t="shared" si="309"/>
        <v>$60.67</v>
      </c>
      <c r="Q2847" t="str">
        <f t="shared" si="310"/>
        <v>theater</v>
      </c>
      <c r="R2847" t="str">
        <f t="shared" si="311"/>
        <v>plays</v>
      </c>
      <c r="S2847" s="10">
        <f t="shared" si="312"/>
        <v>42103.016585648147</v>
      </c>
      <c r="T2847" s="10">
        <f t="shared" si="313"/>
        <v>42163.016585648147</v>
      </c>
      <c r="U2847">
        <f t="shared" si="314"/>
        <v>60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s="5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42108.692060185189</v>
      </c>
      <c r="T2848" s="10">
        <f t="shared" si="313"/>
        <v>42153.692060185189</v>
      </c>
      <c r="U2848">
        <f t="shared" si="314"/>
        <v>45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s="5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42453.806307870371</v>
      </c>
      <c r="T2849" s="10">
        <f t="shared" si="313"/>
        <v>42513.806307870371</v>
      </c>
      <c r="U2849">
        <f t="shared" si="314"/>
        <v>60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</v>
      </c>
      <c r="P2850" s="5" t="str">
        <f t="shared" si="309"/>
        <v>$23.33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42123.648831018523</v>
      </c>
      <c r="T2850" s="10">
        <f t="shared" si="313"/>
        <v>42153.648831018523</v>
      </c>
      <c r="U2850">
        <f t="shared" si="314"/>
        <v>30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 s="5" t="str">
        <f t="shared" si="309"/>
        <v>$5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42453.428240740745</v>
      </c>
      <c r="T2851" s="10">
        <f t="shared" si="313"/>
        <v>42483.428240740745</v>
      </c>
      <c r="U2851">
        <f t="shared" si="314"/>
        <v>30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4</v>
      </c>
      <c r="P2852" s="5" t="str">
        <f t="shared" si="309"/>
        <v>$23.92</v>
      </c>
      <c r="Q2852" t="str">
        <f t="shared" si="310"/>
        <v>theater</v>
      </c>
      <c r="R2852" t="str">
        <f t="shared" si="311"/>
        <v>plays</v>
      </c>
      <c r="S2852" s="10">
        <f t="shared" si="312"/>
        <v>41858.007071759261</v>
      </c>
      <c r="T2852" s="10">
        <f t="shared" si="313"/>
        <v>41888.007071759261</v>
      </c>
      <c r="U2852">
        <f t="shared" si="314"/>
        <v>30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s="5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42390.002650462964</v>
      </c>
      <c r="T2853" s="10">
        <f t="shared" si="313"/>
        <v>42398.970138888893</v>
      </c>
      <c r="U2853">
        <f t="shared" si="314"/>
        <v>9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2</v>
      </c>
      <c r="P2854" s="5" t="str">
        <f t="shared" si="309"/>
        <v>$15.83</v>
      </c>
      <c r="Q2854" t="str">
        <f t="shared" si="310"/>
        <v>theater</v>
      </c>
      <c r="R2854" t="str">
        <f t="shared" si="311"/>
        <v>plays</v>
      </c>
      <c r="S2854" s="10">
        <f t="shared" si="312"/>
        <v>41781.045173611114</v>
      </c>
      <c r="T2854" s="10">
        <f t="shared" si="313"/>
        <v>41811.045173611114</v>
      </c>
      <c r="U2854">
        <f t="shared" si="314"/>
        <v>30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s="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41836.190937499996</v>
      </c>
      <c r="T2855" s="10">
        <f t="shared" si="313"/>
        <v>41896.190937499996</v>
      </c>
      <c r="U2855">
        <f t="shared" si="314"/>
        <v>60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42</v>
      </c>
      <c r="P2856" s="5" t="str">
        <f t="shared" si="309"/>
        <v>$29.79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42111.71665509259</v>
      </c>
      <c r="T2856" s="10">
        <f t="shared" si="313"/>
        <v>42131.71665509259</v>
      </c>
      <c r="U2856">
        <f t="shared" si="314"/>
        <v>20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 s="5" t="str">
        <f t="shared" si="309"/>
        <v>$60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42370.007766203707</v>
      </c>
      <c r="T2857" s="10">
        <f t="shared" si="313"/>
        <v>42398.981944444444</v>
      </c>
      <c r="U2857">
        <f t="shared" si="314"/>
        <v>29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5</v>
      </c>
      <c r="P2858" s="5" t="str">
        <f t="shared" si="309"/>
        <v>$24.33</v>
      </c>
      <c r="Q2858" t="str">
        <f t="shared" si="310"/>
        <v>theater</v>
      </c>
      <c r="R2858" t="str">
        <f t="shared" si="311"/>
        <v>plays</v>
      </c>
      <c r="S2858" s="10">
        <f t="shared" si="312"/>
        <v>42165.037581018521</v>
      </c>
      <c r="T2858" s="10">
        <f t="shared" si="313"/>
        <v>42224.898611111115</v>
      </c>
      <c r="U2858">
        <f t="shared" si="314"/>
        <v>60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20</v>
      </c>
      <c r="P2859" s="5" t="str">
        <f t="shared" si="309"/>
        <v>$500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42726.920081018514</v>
      </c>
      <c r="T2859" s="10">
        <f t="shared" si="313"/>
        <v>42786.75</v>
      </c>
      <c r="U2859">
        <f t="shared" si="314"/>
        <v>60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s="5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41954.545081018514</v>
      </c>
      <c r="T2860" s="10">
        <f t="shared" si="313"/>
        <v>41978.477777777778</v>
      </c>
      <c r="U2860">
        <f t="shared" si="314"/>
        <v>24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2</v>
      </c>
      <c r="P2861" s="5" t="str">
        <f t="shared" si="309"/>
        <v>$35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42233.362314814818</v>
      </c>
      <c r="T2861" s="10">
        <f t="shared" si="313"/>
        <v>42293.362314814818</v>
      </c>
      <c r="U2861">
        <f t="shared" si="314"/>
        <v>60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7</v>
      </c>
      <c r="P2862" s="5" t="str">
        <f t="shared" si="309"/>
        <v>$29.56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42480.80064814815</v>
      </c>
      <c r="T2862" s="10">
        <f t="shared" si="313"/>
        <v>42540.80064814815</v>
      </c>
      <c r="U2862">
        <f t="shared" si="314"/>
        <v>60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 s="5" t="str">
        <f t="shared" si="309"/>
        <v>$26.67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42257.590833333335</v>
      </c>
      <c r="T2863" s="10">
        <f t="shared" si="313"/>
        <v>42271.590833333335</v>
      </c>
      <c r="U2863">
        <f t="shared" si="314"/>
        <v>14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</v>
      </c>
      <c r="P2864" s="5" t="str">
        <f t="shared" si="309"/>
        <v>$18.33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41784.789687500001</v>
      </c>
      <c r="T2864" s="10">
        <f t="shared" si="313"/>
        <v>41814.789687500001</v>
      </c>
      <c r="U2864">
        <f t="shared" si="314"/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</v>
      </c>
      <c r="P2865" s="5" t="str">
        <f t="shared" si="309"/>
        <v>$20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41831.675034722226</v>
      </c>
      <c r="T2865" s="10">
        <f t="shared" si="313"/>
        <v>41891.675034722226</v>
      </c>
      <c r="U2865">
        <f t="shared" si="314"/>
        <v>60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2</v>
      </c>
      <c r="P2866" s="5" t="str">
        <f t="shared" si="309"/>
        <v>$13.33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42172.613506944443</v>
      </c>
      <c r="T2866" s="10">
        <f t="shared" si="313"/>
        <v>42202.554166666669</v>
      </c>
      <c r="U2866">
        <f t="shared" si="314"/>
        <v>30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s="5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41950.114108796297</v>
      </c>
      <c r="T2867" s="10">
        <f t="shared" si="313"/>
        <v>42010.114108796297</v>
      </c>
      <c r="U2867">
        <f t="shared" si="314"/>
        <v>60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1</v>
      </c>
      <c r="P2868" s="5" t="str">
        <f t="shared" si="309"/>
        <v>$22.5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42627.955104166671</v>
      </c>
      <c r="T2868" s="10">
        <f t="shared" si="313"/>
        <v>42657.916666666672</v>
      </c>
      <c r="U2868">
        <f t="shared" si="314"/>
        <v>30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</v>
      </c>
      <c r="P2869" s="5" t="str">
        <f t="shared" si="309"/>
        <v>$50.4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42531.195277777777</v>
      </c>
      <c r="T2869" s="10">
        <f t="shared" si="313"/>
        <v>42555.166666666672</v>
      </c>
      <c r="U2869">
        <f t="shared" si="314"/>
        <v>24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</v>
      </c>
      <c r="P2870" s="5" t="str">
        <f t="shared" si="309"/>
        <v>$105.03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42618.827013888891</v>
      </c>
      <c r="T2870" s="10">
        <f t="shared" si="313"/>
        <v>42648.827013888891</v>
      </c>
      <c r="U2870">
        <f t="shared" si="314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1</v>
      </c>
      <c r="P2871" s="5" t="str">
        <f t="shared" si="309"/>
        <v>$35.4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42540.593530092592</v>
      </c>
      <c r="T2871" s="10">
        <f t="shared" si="313"/>
        <v>42570.593530092592</v>
      </c>
      <c r="U2871">
        <f t="shared" si="314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 s="5" t="str">
        <f t="shared" si="309"/>
        <v>$83.33</v>
      </c>
      <c r="Q2872" t="str">
        <f t="shared" si="310"/>
        <v>theater</v>
      </c>
      <c r="R2872" t="str">
        <f t="shared" si="311"/>
        <v>plays</v>
      </c>
      <c r="S2872" s="10">
        <f t="shared" si="312"/>
        <v>41746.189409722225</v>
      </c>
      <c r="T2872" s="10">
        <f t="shared" si="313"/>
        <v>41776.189409722225</v>
      </c>
      <c r="U2872">
        <f t="shared" si="314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5</v>
      </c>
      <c r="P2873" s="5" t="str">
        <f t="shared" si="309"/>
        <v>$35.92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41974.738576388889</v>
      </c>
      <c r="T2873" s="10">
        <f t="shared" si="313"/>
        <v>41994.738576388889</v>
      </c>
      <c r="U2873">
        <f t="shared" si="314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s="5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42115.11618055556</v>
      </c>
      <c r="T2874" s="10">
        <f t="shared" si="313"/>
        <v>42175.11618055556</v>
      </c>
      <c r="U2874">
        <f t="shared" si="314"/>
        <v>60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</v>
      </c>
      <c r="P2875" s="5" t="str">
        <f t="shared" si="309"/>
        <v>$119.13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42002.817488425921</v>
      </c>
      <c r="T2875" s="10">
        <f t="shared" si="313"/>
        <v>42032.817488425921</v>
      </c>
      <c r="U2875">
        <f t="shared" si="314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</v>
      </c>
      <c r="P2876" s="5" t="str">
        <f t="shared" si="309"/>
        <v>$90.33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42722.84474537037</v>
      </c>
      <c r="T2876" s="10">
        <f t="shared" si="313"/>
        <v>42752.84474537037</v>
      </c>
      <c r="U2876">
        <f t="shared" si="314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</v>
      </c>
      <c r="P2877" s="5" t="str">
        <f t="shared" si="309"/>
        <v>$2.33</v>
      </c>
      <c r="Q2877" t="str">
        <f t="shared" si="310"/>
        <v>theater</v>
      </c>
      <c r="R2877" t="str">
        <f t="shared" si="311"/>
        <v>plays</v>
      </c>
      <c r="S2877" s="10">
        <f t="shared" si="312"/>
        <v>42465.128391203703</v>
      </c>
      <c r="T2877" s="10">
        <f t="shared" si="313"/>
        <v>42495.128391203703</v>
      </c>
      <c r="U2877">
        <f t="shared" si="314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s="5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42171.743969907402</v>
      </c>
      <c r="T2878" s="10">
        <f t="shared" si="313"/>
        <v>42201.743969907402</v>
      </c>
      <c r="U2878">
        <f t="shared" si="314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11</v>
      </c>
      <c r="P2879" s="5" t="str">
        <f t="shared" si="309"/>
        <v>$108.33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42672.955138888894</v>
      </c>
      <c r="T2879" s="10">
        <f t="shared" si="313"/>
        <v>42704.708333333328</v>
      </c>
      <c r="U2879">
        <f t="shared" si="314"/>
        <v>32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</v>
      </c>
      <c r="P2880" s="5" t="str">
        <f t="shared" si="309"/>
        <v>$15.75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42128.615682870368</v>
      </c>
      <c r="T2880" s="10">
        <f t="shared" si="313"/>
        <v>42188.615682870368</v>
      </c>
      <c r="U2880">
        <f t="shared" si="314"/>
        <v>60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</v>
      </c>
      <c r="P2881" s="5" t="str">
        <f t="shared" si="309"/>
        <v>$29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42359.725243055553</v>
      </c>
      <c r="T2881" s="10">
        <f t="shared" si="313"/>
        <v>42389.725243055553</v>
      </c>
      <c r="U2881">
        <f t="shared" si="314"/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</v>
      </c>
      <c r="P2882" s="5" t="str">
        <f t="shared" si="309"/>
        <v>$96.55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42192.905694444446</v>
      </c>
      <c r="T2882" s="10">
        <f t="shared" si="313"/>
        <v>42236.711805555555</v>
      </c>
      <c r="U2882">
        <f t="shared" si="314"/>
        <v>44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ROUND(E2883/D2883*100,0)</f>
        <v>0</v>
      </c>
      <c r="P2883" s="5" t="e">
        <f t="shared" ref="P2883:P2946" si="316">"$"&amp;ROUND(E2883/L2883,2)</f>
        <v>#DIV/0!</v>
      </c>
      <c r="Q2883" t="str">
        <f t="shared" ref="Q2883:Q2946" si="317">LEFT(N2883,SEARCH("/",N2883)-1)</f>
        <v>theater</v>
      </c>
      <c r="R2883" t="str">
        <f t="shared" ref="R2883:R2946" si="318">RIGHT(N2883,LEN(N2883)-SEARCH("/",N2883))</f>
        <v>plays</v>
      </c>
      <c r="S2883" s="10">
        <f t="shared" ref="S2883:S2946" si="319">(J2883/86400)+DATE(1970, 1, 1)</f>
        <v>41916.597638888888</v>
      </c>
      <c r="T2883" s="10">
        <f t="shared" ref="T2883:T2946" si="320">(I2883/86400)+DATE(1970, 1, 1)</f>
        <v>41976.639305555553</v>
      </c>
      <c r="U2883">
        <f t="shared" ref="U2883:U2946" si="321">ROUND(T2883-S2883,0)</f>
        <v>60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34</v>
      </c>
      <c r="P2884" s="5" t="str">
        <f t="shared" si="316"/>
        <v>$63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42461.596273148149</v>
      </c>
      <c r="T2884" s="10">
        <f t="shared" si="320"/>
        <v>42491.596273148149</v>
      </c>
      <c r="U2884">
        <f t="shared" si="321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</v>
      </c>
      <c r="P2885" s="5" t="str">
        <f t="shared" si="316"/>
        <v>$381.6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42370.90320601852</v>
      </c>
      <c r="T2885" s="10">
        <f t="shared" si="320"/>
        <v>42406.207638888889</v>
      </c>
      <c r="U2885">
        <f t="shared" si="321"/>
        <v>35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</v>
      </c>
      <c r="P2886" s="5" t="str">
        <f t="shared" si="316"/>
        <v>$46.25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41948.727256944447</v>
      </c>
      <c r="T2886" s="10">
        <f t="shared" si="320"/>
        <v>41978.727256944447</v>
      </c>
      <c r="U2886">
        <f t="shared" si="321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33</v>
      </c>
      <c r="P2887" s="5" t="str">
        <f t="shared" si="316"/>
        <v>$26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42047.07640046296</v>
      </c>
      <c r="T2887" s="10">
        <f t="shared" si="320"/>
        <v>42077.034733796296</v>
      </c>
      <c r="U2887">
        <f t="shared" si="321"/>
        <v>30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 s="5" t="str">
        <f t="shared" si="316"/>
        <v>$10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42261.632916666669</v>
      </c>
      <c r="T2888" s="10">
        <f t="shared" si="320"/>
        <v>42266.165972222225</v>
      </c>
      <c r="U2888">
        <f t="shared" si="321"/>
        <v>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</v>
      </c>
      <c r="P2889" s="5" t="str">
        <f t="shared" si="316"/>
        <v>$5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41985.427361111113</v>
      </c>
      <c r="T2889" s="10">
        <f t="shared" si="320"/>
        <v>42015.427361111113</v>
      </c>
      <c r="U2889">
        <f t="shared" si="321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s="5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41922.535185185188</v>
      </c>
      <c r="T2890" s="10">
        <f t="shared" si="320"/>
        <v>41930.207638888889</v>
      </c>
      <c r="U2890">
        <f t="shared" si="321"/>
        <v>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</v>
      </c>
      <c r="P2891" s="5" t="str">
        <f t="shared" si="316"/>
        <v>$81.57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41850.863252314812</v>
      </c>
      <c r="T2891" s="10">
        <f t="shared" si="320"/>
        <v>41880.863252314812</v>
      </c>
      <c r="U2891">
        <f t="shared" si="321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</v>
      </c>
      <c r="P2892" s="5" t="str">
        <f t="shared" si="316"/>
        <v>$7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41831.742962962962</v>
      </c>
      <c r="T2892" s="10">
        <f t="shared" si="320"/>
        <v>41860.125</v>
      </c>
      <c r="U2892">
        <f t="shared" si="321"/>
        <v>28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3</v>
      </c>
      <c r="P2893" s="5" t="str">
        <f t="shared" si="316"/>
        <v>$27.3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42415.883425925931</v>
      </c>
      <c r="T2893" s="10">
        <f t="shared" si="320"/>
        <v>42475.84175925926</v>
      </c>
      <c r="U2893">
        <f t="shared" si="321"/>
        <v>60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</v>
      </c>
      <c r="P2894" s="5" t="str">
        <f t="shared" si="316"/>
        <v>$29.41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41869.714166666665</v>
      </c>
      <c r="T2894" s="10">
        <f t="shared" si="320"/>
        <v>41876.875</v>
      </c>
      <c r="U2894">
        <f t="shared" si="321"/>
        <v>7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1</v>
      </c>
      <c r="P2895" s="5" t="str">
        <f t="shared" si="316"/>
        <v>$12.5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41953.773090277777</v>
      </c>
      <c r="T2895" s="10">
        <f t="shared" si="320"/>
        <v>42013.083333333328</v>
      </c>
      <c r="U2895">
        <f t="shared" si="321"/>
        <v>59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s="5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42037.986284722225</v>
      </c>
      <c r="T2896" s="10">
        <f t="shared" si="320"/>
        <v>42097.944618055553</v>
      </c>
      <c r="U2896">
        <f t="shared" si="321"/>
        <v>60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5</v>
      </c>
      <c r="P2897" s="5" t="str">
        <f t="shared" si="316"/>
        <v>$5.75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41811.555462962962</v>
      </c>
      <c r="T2897" s="10">
        <f t="shared" si="320"/>
        <v>41812.875</v>
      </c>
      <c r="U2897">
        <f t="shared" si="321"/>
        <v>1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21</v>
      </c>
      <c r="P2898" s="5" t="str">
        <f t="shared" si="316"/>
        <v>$52.08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42701.908807870372</v>
      </c>
      <c r="T2898" s="10">
        <f t="shared" si="320"/>
        <v>42716.25</v>
      </c>
      <c r="U2898">
        <f t="shared" si="321"/>
        <v>14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5</v>
      </c>
      <c r="P2899" s="5" t="str">
        <f t="shared" si="316"/>
        <v>$183.33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42258.646504629629</v>
      </c>
      <c r="T2899" s="10">
        <f t="shared" si="320"/>
        <v>42288.645196759258</v>
      </c>
      <c r="U2899">
        <f t="shared" si="321"/>
        <v>30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</v>
      </c>
      <c r="P2900" s="5" t="str">
        <f t="shared" si="316"/>
        <v>$26.33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42278.664965277778</v>
      </c>
      <c r="T2900" s="10">
        <f t="shared" si="320"/>
        <v>42308.664965277778</v>
      </c>
      <c r="U2900">
        <f t="shared" si="321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s="5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42515.078217592592</v>
      </c>
      <c r="T2901" s="10">
        <f t="shared" si="320"/>
        <v>42575.078217592592</v>
      </c>
      <c r="U2901">
        <f t="shared" si="321"/>
        <v>60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62</v>
      </c>
      <c r="P2902" s="5" t="str">
        <f t="shared" si="316"/>
        <v>$486.43</v>
      </c>
      <c r="Q2902" t="str">
        <f t="shared" si="317"/>
        <v>theater</v>
      </c>
      <c r="R2902" t="str">
        <f t="shared" si="318"/>
        <v>plays</v>
      </c>
      <c r="S2902" s="10">
        <f t="shared" si="319"/>
        <v>41830.234166666669</v>
      </c>
      <c r="T2902" s="10">
        <f t="shared" si="320"/>
        <v>41860.234166666669</v>
      </c>
      <c r="U2902">
        <f t="shared" si="321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1</v>
      </c>
      <c r="P2903" s="5" t="str">
        <f t="shared" si="316"/>
        <v>$3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41982.904386574075</v>
      </c>
      <c r="T2903" s="10">
        <f t="shared" si="320"/>
        <v>42042.904386574075</v>
      </c>
      <c r="U2903">
        <f t="shared" si="321"/>
        <v>60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</v>
      </c>
      <c r="P2904" s="5" t="str">
        <f t="shared" si="316"/>
        <v>$25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42210.439768518518</v>
      </c>
      <c r="T2904" s="10">
        <f t="shared" si="320"/>
        <v>42240.439768518518</v>
      </c>
      <c r="U2904">
        <f t="shared" si="321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1</v>
      </c>
      <c r="P2905" s="5" t="str">
        <f t="shared" si="316"/>
        <v>$9.75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42196.166874999995</v>
      </c>
      <c r="T2905" s="10">
        <f t="shared" si="320"/>
        <v>42256.166874999995</v>
      </c>
      <c r="U2905">
        <f t="shared" si="321"/>
        <v>60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 s="5" t="str">
        <f t="shared" si="316"/>
        <v>$18.75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41940.967951388891</v>
      </c>
      <c r="T2906" s="10">
        <f t="shared" si="320"/>
        <v>41952.5</v>
      </c>
      <c r="U2906">
        <f t="shared" si="321"/>
        <v>12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18</v>
      </c>
      <c r="P2907" s="5" t="str">
        <f t="shared" si="316"/>
        <v>$36.59</v>
      </c>
      <c r="Q2907" t="str">
        <f t="shared" si="317"/>
        <v>theater</v>
      </c>
      <c r="R2907" t="str">
        <f t="shared" si="318"/>
        <v>plays</v>
      </c>
      <c r="S2907" s="10">
        <f t="shared" si="319"/>
        <v>42606.056863425925</v>
      </c>
      <c r="T2907" s="10">
        <f t="shared" si="320"/>
        <v>42620.056863425925</v>
      </c>
      <c r="U2907">
        <f t="shared" si="321"/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</v>
      </c>
      <c r="P2908" s="5" t="str">
        <f t="shared" si="316"/>
        <v>$80.71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42199.648912037039</v>
      </c>
      <c r="T2908" s="10">
        <f t="shared" si="320"/>
        <v>42217.041666666672</v>
      </c>
      <c r="U2908">
        <f t="shared" si="321"/>
        <v>17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</v>
      </c>
      <c r="P2909" s="5" t="str">
        <f t="shared" si="316"/>
        <v>$1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42444.877743055556</v>
      </c>
      <c r="T2909" s="10">
        <f t="shared" si="320"/>
        <v>42504.877743055556</v>
      </c>
      <c r="U2909">
        <f t="shared" si="321"/>
        <v>60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3</v>
      </c>
      <c r="P2910" s="5" t="str">
        <f t="shared" si="316"/>
        <v>$52.8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42499.73170138889</v>
      </c>
      <c r="T2910" s="10">
        <f t="shared" si="320"/>
        <v>42529.73170138889</v>
      </c>
      <c r="U2910">
        <f t="shared" si="321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</v>
      </c>
      <c r="P2911" s="5" t="str">
        <f t="shared" si="316"/>
        <v>$20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41929.266215277778</v>
      </c>
      <c r="T2911" s="10">
        <f t="shared" si="320"/>
        <v>41968.823611111111</v>
      </c>
      <c r="U2911">
        <f t="shared" si="321"/>
        <v>40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 s="5" t="str">
        <f t="shared" si="316"/>
        <v>$1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42107.841284722221</v>
      </c>
      <c r="T2912" s="10">
        <f t="shared" si="320"/>
        <v>42167.841284722221</v>
      </c>
      <c r="U2912">
        <f t="shared" si="321"/>
        <v>60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37</v>
      </c>
      <c r="P2913" s="5" t="str">
        <f t="shared" si="316"/>
        <v>$46.93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42142.768819444449</v>
      </c>
      <c r="T2913" s="10">
        <f t="shared" si="320"/>
        <v>42182.768819444449</v>
      </c>
      <c r="U2913">
        <f t="shared" si="321"/>
        <v>40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</v>
      </c>
      <c r="P2914" s="5" t="str">
        <f t="shared" si="316"/>
        <v>$78.08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42354.131643518514</v>
      </c>
      <c r="T2914" s="10">
        <f t="shared" si="320"/>
        <v>42384.131643518514</v>
      </c>
      <c r="U2914">
        <f t="shared" si="321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</v>
      </c>
      <c r="P2915" s="5" t="str">
        <f t="shared" si="316"/>
        <v>$1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41828.922905092593</v>
      </c>
      <c r="T2915" s="10">
        <f t="shared" si="320"/>
        <v>41888.922905092593</v>
      </c>
      <c r="U2915">
        <f t="shared" si="321"/>
        <v>60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 s="5" t="str">
        <f t="shared" si="316"/>
        <v>$1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42017.907337962963</v>
      </c>
      <c r="T2916" s="10">
        <f t="shared" si="320"/>
        <v>42077.865671296298</v>
      </c>
      <c r="U2916">
        <f t="shared" si="321"/>
        <v>60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</v>
      </c>
      <c r="P2917" s="5" t="str">
        <f t="shared" si="316"/>
        <v>$203.67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42415.398032407407</v>
      </c>
      <c r="T2917" s="10">
        <f t="shared" si="320"/>
        <v>42445.356365740736</v>
      </c>
      <c r="U2917">
        <f t="shared" si="321"/>
        <v>30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8</v>
      </c>
      <c r="P2918" s="5" t="str">
        <f t="shared" si="316"/>
        <v>$20.71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41755.476724537039</v>
      </c>
      <c r="T2918" s="10">
        <f t="shared" si="320"/>
        <v>41778.476724537039</v>
      </c>
      <c r="U2918">
        <f t="shared" si="321"/>
        <v>23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22</v>
      </c>
      <c r="P2919" s="5" t="str">
        <f t="shared" si="316"/>
        <v>$48.56</v>
      </c>
      <c r="Q2919" t="str">
        <f t="shared" si="317"/>
        <v>theater</v>
      </c>
      <c r="R2919" t="str">
        <f t="shared" si="318"/>
        <v>plays</v>
      </c>
      <c r="S2919" s="10">
        <f t="shared" si="319"/>
        <v>42245.234340277777</v>
      </c>
      <c r="T2919" s="10">
        <f t="shared" si="320"/>
        <v>42263.234340277777</v>
      </c>
      <c r="U2919">
        <f t="shared" si="321"/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</v>
      </c>
      <c r="P2920" s="5" t="str">
        <f t="shared" si="316"/>
        <v>$68.1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42278.629710648151</v>
      </c>
      <c r="T2920" s="10">
        <f t="shared" si="320"/>
        <v>42306.629710648151</v>
      </c>
      <c r="U2920">
        <f t="shared" si="321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9</v>
      </c>
      <c r="P2921" s="5" t="str">
        <f t="shared" si="316"/>
        <v>$8.5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41826.61954861111</v>
      </c>
      <c r="T2921" s="10">
        <f t="shared" si="320"/>
        <v>41856.61954861111</v>
      </c>
      <c r="U2921">
        <f t="shared" si="321"/>
        <v>30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27</v>
      </c>
      <c r="P2922" s="5" t="str">
        <f t="shared" si="316"/>
        <v>$51.62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42058.792476851857</v>
      </c>
      <c r="T2922" s="10">
        <f t="shared" si="320"/>
        <v>42088.750810185185</v>
      </c>
      <c r="U2922">
        <f t="shared" si="321"/>
        <v>30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 s="5" t="str">
        <f t="shared" si="316"/>
        <v>$43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41877.886620370373</v>
      </c>
      <c r="T2923" s="10">
        <f t="shared" si="320"/>
        <v>41907.886620370373</v>
      </c>
      <c r="U2923">
        <f t="shared" si="321"/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 s="5" t="str">
        <f t="shared" si="316"/>
        <v>$83.33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42097.874155092592</v>
      </c>
      <c r="T2924" s="10">
        <f t="shared" si="320"/>
        <v>42142.874155092592</v>
      </c>
      <c r="U2924">
        <f t="shared" si="321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 s="5" t="str">
        <f t="shared" si="316"/>
        <v>$30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42013.15253472222</v>
      </c>
      <c r="T2925" s="10">
        <f t="shared" si="320"/>
        <v>42028.125</v>
      </c>
      <c r="U2925">
        <f t="shared" si="321"/>
        <v>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</v>
      </c>
      <c r="P2926" s="5" t="str">
        <f t="shared" si="316"/>
        <v>$175.51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42103.556828703702</v>
      </c>
      <c r="T2926" s="10">
        <f t="shared" si="320"/>
        <v>42133.165972222225</v>
      </c>
      <c r="U2926">
        <f t="shared" si="321"/>
        <v>30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</v>
      </c>
      <c r="P2927" s="5" t="str">
        <f t="shared" si="316"/>
        <v>$231.66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41863.584120370375</v>
      </c>
      <c r="T2927" s="10">
        <f t="shared" si="320"/>
        <v>41893.584120370375</v>
      </c>
      <c r="U2927">
        <f t="shared" si="321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 s="5" t="str">
        <f t="shared" si="316"/>
        <v>$75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42044.765960648147</v>
      </c>
      <c r="T2928" s="10">
        <f t="shared" si="320"/>
        <v>42058.765960648147</v>
      </c>
      <c r="U2928">
        <f t="shared" si="321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131</v>
      </c>
      <c r="P2929" s="5" t="str">
        <f t="shared" si="316"/>
        <v>$112.14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41806.669317129628</v>
      </c>
      <c r="T2929" s="10">
        <f t="shared" si="320"/>
        <v>41835.208333333336</v>
      </c>
      <c r="U2929">
        <f t="shared" si="321"/>
        <v>29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 s="5" t="str">
        <f t="shared" si="316"/>
        <v>$41.67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42403.998217592598</v>
      </c>
      <c r="T2930" s="10">
        <f t="shared" si="320"/>
        <v>42433.998217592598</v>
      </c>
      <c r="U2930">
        <f t="shared" si="321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</v>
      </c>
      <c r="P2931" s="5" t="str">
        <f t="shared" si="316"/>
        <v>$255.17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41754.564328703702</v>
      </c>
      <c r="T2931" s="10">
        <f t="shared" si="320"/>
        <v>41784.564328703702</v>
      </c>
      <c r="U2931">
        <f t="shared" si="321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101</v>
      </c>
      <c r="P2932" s="5" t="str">
        <f t="shared" si="316"/>
        <v>$162.77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42101.584074074075</v>
      </c>
      <c r="T2932" s="10">
        <f t="shared" si="320"/>
        <v>42131.584074074075</v>
      </c>
      <c r="U2932">
        <f t="shared" si="321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 s="5" t="str">
        <f t="shared" si="316"/>
        <v>$88.33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41872.291238425925</v>
      </c>
      <c r="T2933" s="10">
        <f t="shared" si="320"/>
        <v>41897.255555555559</v>
      </c>
      <c r="U2933">
        <f t="shared" si="321"/>
        <v>25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</v>
      </c>
      <c r="P2934" s="5" t="str">
        <f t="shared" si="316"/>
        <v>$85.74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42025.164780092593</v>
      </c>
      <c r="T2934" s="10">
        <f t="shared" si="320"/>
        <v>42056.458333333328</v>
      </c>
      <c r="U2934">
        <f t="shared" si="321"/>
        <v>31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103</v>
      </c>
      <c r="P2935" s="5" t="str">
        <f t="shared" si="316"/>
        <v>$47.57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42495.956631944442</v>
      </c>
      <c r="T2935" s="10">
        <f t="shared" si="320"/>
        <v>42525.956631944442</v>
      </c>
      <c r="U2935">
        <f t="shared" si="321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 s="5" t="str">
        <f t="shared" si="316"/>
        <v>$72.97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41775.636157407411</v>
      </c>
      <c r="T2936" s="10">
        <f t="shared" si="320"/>
        <v>41805.636157407411</v>
      </c>
      <c r="U2936">
        <f t="shared" si="321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101</v>
      </c>
      <c r="P2937" s="5" t="str">
        <f t="shared" si="316"/>
        <v>$90.54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42553.583425925928</v>
      </c>
      <c r="T2937" s="10">
        <f t="shared" si="320"/>
        <v>42611.708333333328</v>
      </c>
      <c r="U2937">
        <f t="shared" si="321"/>
        <v>58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 s="5" t="str">
        <f t="shared" si="316"/>
        <v>$37.65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41912.650729166664</v>
      </c>
      <c r="T2938" s="10">
        <f t="shared" si="320"/>
        <v>41925.207638888889</v>
      </c>
      <c r="U2938">
        <f t="shared" si="321"/>
        <v>13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</v>
      </c>
      <c r="P2939" s="5" t="str">
        <f t="shared" si="316"/>
        <v>$36.36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41803.457326388889</v>
      </c>
      <c r="T2939" s="10">
        <f t="shared" si="320"/>
        <v>41833.457326388889</v>
      </c>
      <c r="U2939">
        <f t="shared" si="321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</v>
      </c>
      <c r="P2940" s="5" t="str">
        <f t="shared" si="316"/>
        <v>$126.72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42004.703865740739</v>
      </c>
      <c r="T2940" s="10">
        <f t="shared" si="320"/>
        <v>42034.703865740739</v>
      </c>
      <c r="U2940">
        <f t="shared" si="321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103</v>
      </c>
      <c r="P2941" s="5" t="str">
        <f t="shared" si="316"/>
        <v>$329.2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41845.809166666666</v>
      </c>
      <c r="T2941" s="10">
        <f t="shared" si="320"/>
        <v>41879.041666666664</v>
      </c>
      <c r="U2941">
        <f t="shared" si="321"/>
        <v>33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</v>
      </c>
      <c r="P2942" s="5" t="str">
        <f t="shared" si="316"/>
        <v>$81.24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41982.773356481484</v>
      </c>
      <c r="T2942" s="10">
        <f t="shared" si="320"/>
        <v>42022.773356481484</v>
      </c>
      <c r="U2942">
        <f t="shared" si="321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 s="5" t="str">
        <f t="shared" si="316"/>
        <v>$1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42034.960127314815</v>
      </c>
      <c r="T2943" s="10">
        <f t="shared" si="320"/>
        <v>42064.960127314815</v>
      </c>
      <c r="U2943">
        <f t="shared" si="321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</v>
      </c>
      <c r="P2944" s="5" t="str">
        <f t="shared" si="316"/>
        <v>$202.23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42334.803923611107</v>
      </c>
      <c r="T2944" s="10">
        <f t="shared" si="320"/>
        <v>42354.845833333333</v>
      </c>
      <c r="U2944">
        <f t="shared" si="321"/>
        <v>20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s="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42077.129398148143</v>
      </c>
      <c r="T2945" s="10">
        <f t="shared" si="320"/>
        <v>42107.129398148143</v>
      </c>
      <c r="U2945">
        <f t="shared" si="321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 s="5" t="str">
        <f t="shared" si="316"/>
        <v>$100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42132.9143287037</v>
      </c>
      <c r="T2946" s="10">
        <f t="shared" si="320"/>
        <v>42162.9143287037</v>
      </c>
      <c r="U2946">
        <f t="shared" si="321"/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ROUND(E2947/D2947*100,0)</f>
        <v>0</v>
      </c>
      <c r="P2947" s="5" t="e">
        <f t="shared" ref="P2947:P3010" si="323">"$"&amp;ROUND(E2947/L2947,2)</f>
        <v>#DIV/0!</v>
      </c>
      <c r="Q2947" t="str">
        <f t="shared" ref="Q2947:Q3010" si="324">LEFT(N2947,SEARCH("/",N2947)-1)</f>
        <v>theater</v>
      </c>
      <c r="R2947" t="str">
        <f t="shared" ref="R2947:R3010" si="325">RIGHT(N2947,LEN(N2947)-SEARCH("/",N2947))</f>
        <v>spaces</v>
      </c>
      <c r="S2947" s="10">
        <f t="shared" ref="S2947:S3010" si="326">(J2947/86400)+DATE(1970, 1, 1)</f>
        <v>42118.139583333337</v>
      </c>
      <c r="T2947" s="10">
        <f t="shared" ref="T2947:T3010" si="327">(I2947/86400)+DATE(1970, 1, 1)</f>
        <v>42148.139583333337</v>
      </c>
      <c r="U2947">
        <f t="shared" ref="U2947:U3010" si="328">ROUND(T2947-S2947,0)</f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</v>
      </c>
      <c r="P2948" s="5" t="str">
        <f t="shared" si="323"/>
        <v>$1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42567.531157407408</v>
      </c>
      <c r="T2948" s="10">
        <f t="shared" si="327"/>
        <v>42597.531157407408</v>
      </c>
      <c r="U2948">
        <f t="shared" si="328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</v>
      </c>
      <c r="P2949" s="5" t="str">
        <f t="shared" si="323"/>
        <v>$82.46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42649.562118055561</v>
      </c>
      <c r="T2949" s="10">
        <f t="shared" si="327"/>
        <v>42698.71597222222</v>
      </c>
      <c r="U2949">
        <f t="shared" si="328"/>
        <v>49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 s="5" t="str">
        <f t="shared" si="323"/>
        <v>$2.67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42097.649224537032</v>
      </c>
      <c r="T2950" s="10">
        <f t="shared" si="327"/>
        <v>42157.649224537032</v>
      </c>
      <c r="U2950">
        <f t="shared" si="328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3</v>
      </c>
      <c r="P2951" s="5" t="str">
        <f t="shared" si="323"/>
        <v>$12.5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42297.823113425926</v>
      </c>
      <c r="T2951" s="10">
        <f t="shared" si="327"/>
        <v>42327.864780092597</v>
      </c>
      <c r="U2951">
        <f t="shared" si="328"/>
        <v>30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s="5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42362.36518518519</v>
      </c>
      <c r="T2952" s="10">
        <f t="shared" si="327"/>
        <v>42392.36518518519</v>
      </c>
      <c r="U2952">
        <f t="shared" si="328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</v>
      </c>
      <c r="P2953" s="5" t="str">
        <f t="shared" si="323"/>
        <v>$18.9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41872.802928240737</v>
      </c>
      <c r="T2953" s="10">
        <f t="shared" si="327"/>
        <v>41917.802928240737</v>
      </c>
      <c r="U2953">
        <f t="shared" si="328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</v>
      </c>
      <c r="P2954" s="5" t="str">
        <f t="shared" si="323"/>
        <v>$200.63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42628.690266203703</v>
      </c>
      <c r="T2954" s="10">
        <f t="shared" si="327"/>
        <v>42660.166666666672</v>
      </c>
      <c r="U2954">
        <f t="shared" si="328"/>
        <v>31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</v>
      </c>
      <c r="P2955" s="5" t="str">
        <f t="shared" si="323"/>
        <v>$201.67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42255.791909722218</v>
      </c>
      <c r="T2955" s="10">
        <f t="shared" si="327"/>
        <v>42285.791909722218</v>
      </c>
      <c r="U2955">
        <f t="shared" si="328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s="5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42790.583368055552</v>
      </c>
      <c r="T2956" s="10">
        <f t="shared" si="327"/>
        <v>42810.541701388887</v>
      </c>
      <c r="U2956">
        <f t="shared" si="328"/>
        <v>20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60</v>
      </c>
      <c r="P2957" s="5" t="str">
        <f t="shared" si="323"/>
        <v>$65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42141.741307870368</v>
      </c>
      <c r="T2957" s="10">
        <f t="shared" si="327"/>
        <v>42171.741307870368</v>
      </c>
      <c r="U2957">
        <f t="shared" si="328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17</v>
      </c>
      <c r="P2958" s="5" t="str">
        <f t="shared" si="323"/>
        <v>$66.1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42464.958912037036</v>
      </c>
      <c r="T2958" s="10">
        <f t="shared" si="327"/>
        <v>42494.958912037036</v>
      </c>
      <c r="U2958">
        <f t="shared" si="328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2</v>
      </c>
      <c r="P2959" s="5" t="str">
        <f t="shared" si="323"/>
        <v>$93.33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42031.011249999996</v>
      </c>
      <c r="T2959" s="10">
        <f t="shared" si="327"/>
        <v>42090.969583333332</v>
      </c>
      <c r="U2959">
        <f t="shared" si="328"/>
        <v>60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s="5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42438.779131944444</v>
      </c>
      <c r="T2960" s="10">
        <f t="shared" si="327"/>
        <v>42498.73746527778</v>
      </c>
      <c r="U2960">
        <f t="shared" si="328"/>
        <v>60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s="5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42498.008391203708</v>
      </c>
      <c r="T2961" s="10">
        <f t="shared" si="327"/>
        <v>42528.008391203708</v>
      </c>
      <c r="U2961">
        <f t="shared" si="328"/>
        <v>30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s="5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41863.757210648146</v>
      </c>
      <c r="T2962" s="10">
        <f t="shared" si="327"/>
        <v>41893.757210648146</v>
      </c>
      <c r="U2962">
        <f t="shared" si="328"/>
        <v>30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110</v>
      </c>
      <c r="P2963" s="5" t="str">
        <f t="shared" si="323"/>
        <v>$50.75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42061.212488425925</v>
      </c>
      <c r="T2963" s="10">
        <f t="shared" si="327"/>
        <v>42089.166666666672</v>
      </c>
      <c r="U2963">
        <f t="shared" si="328"/>
        <v>28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122</v>
      </c>
      <c r="P2964" s="5" t="str">
        <f t="shared" si="323"/>
        <v>$60.9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42036.24428240741</v>
      </c>
      <c r="T2964" s="10">
        <f t="shared" si="327"/>
        <v>42064.290972222225</v>
      </c>
      <c r="U2964">
        <f t="shared" si="328"/>
        <v>28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107</v>
      </c>
      <c r="P2965" s="5" t="str">
        <f t="shared" si="323"/>
        <v>$109.03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42157.470185185186</v>
      </c>
      <c r="T2965" s="10">
        <f t="shared" si="327"/>
        <v>42187.470185185186</v>
      </c>
      <c r="U2965">
        <f t="shared" si="328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101</v>
      </c>
      <c r="P2966" s="5" t="str">
        <f t="shared" si="323"/>
        <v>$25.69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41827.909942129627</v>
      </c>
      <c r="T2966" s="10">
        <f t="shared" si="327"/>
        <v>41857.897222222222</v>
      </c>
      <c r="U2966">
        <f t="shared" si="328"/>
        <v>30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</v>
      </c>
      <c r="P2967" s="5" t="str">
        <f t="shared" si="323"/>
        <v>$41.92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42162.729548611111</v>
      </c>
      <c r="T2967" s="10">
        <f t="shared" si="327"/>
        <v>42192.729548611111</v>
      </c>
      <c r="U2967">
        <f t="shared" si="328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114</v>
      </c>
      <c r="P2968" s="5" t="str">
        <f t="shared" si="323"/>
        <v>$88.77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42233.738564814819</v>
      </c>
      <c r="T2968" s="10">
        <f t="shared" si="327"/>
        <v>42263.738564814819</v>
      </c>
      <c r="U2968">
        <f t="shared" si="328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114</v>
      </c>
      <c r="P2969" s="5" t="str">
        <f t="shared" si="323"/>
        <v>$80.23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42042.197824074072</v>
      </c>
      <c r="T2969" s="10">
        <f t="shared" si="327"/>
        <v>42072.156157407408</v>
      </c>
      <c r="U2969">
        <f t="shared" si="328"/>
        <v>30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 s="5" t="str">
        <f t="shared" si="323"/>
        <v>$78.94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42585.523842592593</v>
      </c>
      <c r="T2970" s="10">
        <f t="shared" si="327"/>
        <v>42599.165972222225</v>
      </c>
      <c r="U2970">
        <f t="shared" si="328"/>
        <v>14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163</v>
      </c>
      <c r="P2971" s="5" t="str">
        <f t="shared" si="323"/>
        <v>$95.59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42097.786493055552</v>
      </c>
      <c r="T2971" s="10">
        <f t="shared" si="327"/>
        <v>42127.952083333337</v>
      </c>
      <c r="U2971">
        <f t="shared" si="328"/>
        <v>30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 s="5" t="str">
        <f t="shared" si="323"/>
        <v>$69.89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41808.669571759259</v>
      </c>
      <c r="T2972" s="10">
        <f t="shared" si="327"/>
        <v>41838.669571759259</v>
      </c>
      <c r="U2972">
        <f t="shared" si="328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</v>
      </c>
      <c r="P2973" s="5" t="str">
        <f t="shared" si="323"/>
        <v>$74.53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41852.658310185187</v>
      </c>
      <c r="T2973" s="10">
        <f t="shared" si="327"/>
        <v>41882.658310185187</v>
      </c>
      <c r="U2973">
        <f t="shared" si="328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</v>
      </c>
      <c r="P2974" s="5" t="str">
        <f t="shared" si="323"/>
        <v>$123.94</v>
      </c>
      <c r="Q2974" t="str">
        <f t="shared" si="324"/>
        <v>theater</v>
      </c>
      <c r="R2974" t="str">
        <f t="shared" si="325"/>
        <v>plays</v>
      </c>
      <c r="S2974" s="10">
        <f t="shared" si="326"/>
        <v>42694.110185185185</v>
      </c>
      <c r="T2974" s="10">
        <f t="shared" si="327"/>
        <v>42709.041666666672</v>
      </c>
      <c r="U2974">
        <f t="shared" si="328"/>
        <v>15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175</v>
      </c>
      <c r="P2975" s="5" t="str">
        <f t="shared" si="323"/>
        <v>$264.85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42341.818379629629</v>
      </c>
      <c r="T2975" s="10">
        <f t="shared" si="327"/>
        <v>42370.166666666672</v>
      </c>
      <c r="U2975">
        <f t="shared" si="328"/>
        <v>28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 s="5" t="str">
        <f t="shared" si="323"/>
        <v>$58.62</v>
      </c>
      <c r="Q2976" t="str">
        <f t="shared" si="324"/>
        <v>theater</v>
      </c>
      <c r="R2976" t="str">
        <f t="shared" si="325"/>
        <v>plays</v>
      </c>
      <c r="S2976" s="10">
        <f t="shared" si="326"/>
        <v>41880.061006944445</v>
      </c>
      <c r="T2976" s="10">
        <f t="shared" si="327"/>
        <v>41908.065972222219</v>
      </c>
      <c r="U2976">
        <f t="shared" si="328"/>
        <v>28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</v>
      </c>
      <c r="P2977" s="5" t="str">
        <f t="shared" si="323"/>
        <v>$70.88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41941.683865740742</v>
      </c>
      <c r="T2977" s="10">
        <f t="shared" si="327"/>
        <v>41970.125</v>
      </c>
      <c r="U2977">
        <f t="shared" si="328"/>
        <v>28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</v>
      </c>
      <c r="P2978" s="5" t="str">
        <f t="shared" si="323"/>
        <v>$8.57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42425.730671296296</v>
      </c>
      <c r="T2978" s="10">
        <f t="shared" si="327"/>
        <v>42442.5</v>
      </c>
      <c r="U2978">
        <f t="shared" si="328"/>
        <v>17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114</v>
      </c>
      <c r="P2979" s="5" t="str">
        <f t="shared" si="323"/>
        <v>$113.57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42026.88118055556</v>
      </c>
      <c r="T2979" s="10">
        <f t="shared" si="327"/>
        <v>42086.093055555553</v>
      </c>
      <c r="U2979">
        <f t="shared" si="328"/>
        <v>59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</v>
      </c>
      <c r="P2980" s="5" t="str">
        <f t="shared" si="323"/>
        <v>$60.69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41922.640590277777</v>
      </c>
      <c r="T2980" s="10">
        <f t="shared" si="327"/>
        <v>41932.249305555553</v>
      </c>
      <c r="U2980">
        <f t="shared" si="328"/>
        <v>10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</v>
      </c>
      <c r="P2981" s="5" t="str">
        <f t="shared" si="323"/>
        <v>$110.22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41993.824340277773</v>
      </c>
      <c r="T2981" s="10">
        <f t="shared" si="327"/>
        <v>42010.25</v>
      </c>
      <c r="U2981">
        <f t="shared" si="328"/>
        <v>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</v>
      </c>
      <c r="P2982" s="5" t="str">
        <f t="shared" si="323"/>
        <v>$136.46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42219.915856481486</v>
      </c>
      <c r="T2982" s="10">
        <f t="shared" si="327"/>
        <v>42240.083333333328</v>
      </c>
      <c r="U2982">
        <f t="shared" si="328"/>
        <v>20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129</v>
      </c>
      <c r="P2983" s="5" t="str">
        <f t="shared" si="323"/>
        <v>$53.16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42225.559675925921</v>
      </c>
      <c r="T2983" s="10">
        <f t="shared" si="327"/>
        <v>42270.559675925921</v>
      </c>
      <c r="U2983">
        <f t="shared" si="328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</v>
      </c>
      <c r="P2984" s="5" t="str">
        <f t="shared" si="323"/>
        <v>$86.49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42381.686840277776</v>
      </c>
      <c r="T2984" s="10">
        <f t="shared" si="327"/>
        <v>42411.686840277776</v>
      </c>
      <c r="U2984">
        <f t="shared" si="328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147</v>
      </c>
      <c r="P2985" s="5" t="str">
        <f t="shared" si="323"/>
        <v>$155.24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41894.632361111115</v>
      </c>
      <c r="T2985" s="10">
        <f t="shared" si="327"/>
        <v>41954.674027777779</v>
      </c>
      <c r="U2985">
        <f t="shared" si="328"/>
        <v>60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</v>
      </c>
      <c r="P2986" s="5" t="str">
        <f t="shared" si="323"/>
        <v>$115.08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42576.278715277775</v>
      </c>
      <c r="T2986" s="10">
        <f t="shared" si="327"/>
        <v>42606.278715277775</v>
      </c>
      <c r="U2986">
        <f t="shared" si="328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122</v>
      </c>
      <c r="P2987" s="5" t="str">
        <f t="shared" si="323"/>
        <v>$109.59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42654.973703703705</v>
      </c>
      <c r="T2987" s="10">
        <f t="shared" si="327"/>
        <v>42674.166666666672</v>
      </c>
      <c r="U2987">
        <f t="shared" si="328"/>
        <v>19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106</v>
      </c>
      <c r="P2988" s="5" t="str">
        <f t="shared" si="323"/>
        <v>$45.21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42431.500069444446</v>
      </c>
      <c r="T2988" s="10">
        <f t="shared" si="327"/>
        <v>42491.458402777775</v>
      </c>
      <c r="U2988">
        <f t="shared" si="328"/>
        <v>60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</v>
      </c>
      <c r="P2989" s="5" t="str">
        <f t="shared" si="323"/>
        <v>$104.15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42627.307303240741</v>
      </c>
      <c r="T2989" s="10">
        <f t="shared" si="327"/>
        <v>42656</v>
      </c>
      <c r="U2989">
        <f t="shared" si="328"/>
        <v>29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 s="5" t="str">
        <f t="shared" si="323"/>
        <v>$35.71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42511.36204861111</v>
      </c>
      <c r="T2990" s="10">
        <f t="shared" si="327"/>
        <v>42541.36204861111</v>
      </c>
      <c r="U2990">
        <f t="shared" si="328"/>
        <v>30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177</v>
      </c>
      <c r="P2991" s="5" t="str">
        <f t="shared" si="323"/>
        <v>$97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42337.02039351852</v>
      </c>
      <c r="T2991" s="10">
        <f t="shared" si="327"/>
        <v>42359.207638888889</v>
      </c>
      <c r="U2991">
        <f t="shared" si="328"/>
        <v>22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 s="5" t="str">
        <f t="shared" si="323"/>
        <v>$370.37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42341.57430555555</v>
      </c>
      <c r="T2992" s="10">
        <f t="shared" si="327"/>
        <v>42376.57430555555</v>
      </c>
      <c r="U2992">
        <f t="shared" si="328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</v>
      </c>
      <c r="P2993" s="5" t="str">
        <f t="shared" si="323"/>
        <v>$94.41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42740.837152777778</v>
      </c>
      <c r="T2993" s="10">
        <f t="shared" si="327"/>
        <v>42762.837152777778</v>
      </c>
      <c r="U2993">
        <f t="shared" si="328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105</v>
      </c>
      <c r="P2994" s="5" t="str">
        <f t="shared" si="323"/>
        <v>$48.98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42622.767476851848</v>
      </c>
      <c r="T2994" s="10">
        <f t="shared" si="327"/>
        <v>42652.767476851848</v>
      </c>
      <c r="U2994">
        <f t="shared" si="328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</v>
      </c>
      <c r="P2995" s="5" t="str">
        <f t="shared" si="323"/>
        <v>$45.59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42390.838738425926</v>
      </c>
      <c r="T2995" s="10">
        <f t="shared" si="327"/>
        <v>42420.838738425926</v>
      </c>
      <c r="U2995">
        <f t="shared" si="328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458</v>
      </c>
      <c r="P2996" s="5" t="str">
        <f t="shared" si="323"/>
        <v>$23.28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41885.478842592594</v>
      </c>
      <c r="T2996" s="10">
        <f t="shared" si="327"/>
        <v>41915.478842592594</v>
      </c>
      <c r="U2996">
        <f t="shared" si="328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105</v>
      </c>
      <c r="P2997" s="5" t="str">
        <f t="shared" si="323"/>
        <v>$63.23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42724.665173611109</v>
      </c>
      <c r="T2997" s="10">
        <f t="shared" si="327"/>
        <v>42754.665173611109</v>
      </c>
      <c r="U2997">
        <f t="shared" si="328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172</v>
      </c>
      <c r="P2998" s="5" t="str">
        <f t="shared" si="323"/>
        <v>$153.52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42090.912499999999</v>
      </c>
      <c r="T2998" s="10">
        <f t="shared" si="327"/>
        <v>42150.912499999999</v>
      </c>
      <c r="U2998">
        <f t="shared" si="328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104</v>
      </c>
      <c r="P2999" s="5" t="str">
        <f t="shared" si="323"/>
        <v>$90.2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42775.733715277776</v>
      </c>
      <c r="T2999" s="10">
        <f t="shared" si="327"/>
        <v>42793.207638888889</v>
      </c>
      <c r="U2999">
        <f t="shared" si="328"/>
        <v>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</v>
      </c>
      <c r="P3000" s="5" t="str">
        <f t="shared" si="323"/>
        <v>$118.97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41778.193622685183</v>
      </c>
      <c r="T3000" s="10">
        <f t="shared" si="327"/>
        <v>41806.184027777781</v>
      </c>
      <c r="U3000">
        <f t="shared" si="328"/>
        <v>28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119</v>
      </c>
      <c r="P3001" s="5" t="str">
        <f t="shared" si="323"/>
        <v>$80.25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42780.740277777775</v>
      </c>
      <c r="T3001" s="10">
        <f t="shared" si="327"/>
        <v>42795.083333333328</v>
      </c>
      <c r="U3001">
        <f t="shared" si="328"/>
        <v>14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 s="5" t="str">
        <f t="shared" si="323"/>
        <v>$62.5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42752.827199074076</v>
      </c>
      <c r="T3002" s="10">
        <f t="shared" si="327"/>
        <v>42766.75</v>
      </c>
      <c r="U3002">
        <f t="shared" si="328"/>
        <v>14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319</v>
      </c>
      <c r="P3003" s="5" t="str">
        <f t="shared" si="323"/>
        <v>$131.38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42534.895625000005</v>
      </c>
      <c r="T3003" s="10">
        <f t="shared" si="327"/>
        <v>42564.895625000005</v>
      </c>
      <c r="U3003">
        <f t="shared" si="328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109</v>
      </c>
      <c r="P3004" s="5" t="str">
        <f t="shared" si="323"/>
        <v>$73.03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41239.83625</v>
      </c>
      <c r="T3004" s="10">
        <f t="shared" si="327"/>
        <v>41269.83625</v>
      </c>
      <c r="U3004">
        <f t="shared" si="328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</v>
      </c>
      <c r="P3005" s="5" t="str">
        <f t="shared" si="323"/>
        <v>$178.53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42398.849259259259</v>
      </c>
      <c r="T3005" s="10">
        <f t="shared" si="327"/>
        <v>42430.249305555553</v>
      </c>
      <c r="U3005">
        <f t="shared" si="328"/>
        <v>31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113</v>
      </c>
      <c r="P3006" s="5" t="str">
        <f t="shared" si="323"/>
        <v>$162.91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41928.881064814814</v>
      </c>
      <c r="T3006" s="10">
        <f t="shared" si="327"/>
        <v>41958.922731481478</v>
      </c>
      <c r="U3006">
        <f t="shared" si="328"/>
        <v>30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</v>
      </c>
      <c r="P3007" s="5" t="str">
        <f t="shared" si="323"/>
        <v>$108.24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41888.674826388888</v>
      </c>
      <c r="T3007" s="10">
        <f t="shared" si="327"/>
        <v>41918.674826388888</v>
      </c>
      <c r="U3007">
        <f t="shared" si="328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108</v>
      </c>
      <c r="P3008" s="5" t="str">
        <f t="shared" si="323"/>
        <v>$88.87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41957.756840277776</v>
      </c>
      <c r="T3008" s="10">
        <f t="shared" si="327"/>
        <v>41987.756840277776</v>
      </c>
      <c r="U3008">
        <f t="shared" si="328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 s="5" t="str">
        <f t="shared" si="323"/>
        <v>$54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42098.216238425928</v>
      </c>
      <c r="T3009" s="10">
        <f t="shared" si="327"/>
        <v>42119.216238425928</v>
      </c>
      <c r="U3009">
        <f t="shared" si="328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</v>
      </c>
      <c r="P3010" s="5" t="str">
        <f t="shared" si="323"/>
        <v>$116.73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42360.212025462963</v>
      </c>
      <c r="T3010" s="10">
        <f t="shared" si="327"/>
        <v>42390.212025462963</v>
      </c>
      <c r="U3010">
        <f t="shared" si="328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ROUND(E3011/D3011*100,0)</f>
        <v>120</v>
      </c>
      <c r="P3011" s="5" t="str">
        <f t="shared" ref="P3011:P3074" si="330">"$"&amp;ROUND(E3011/L3011,2)</f>
        <v>$233.9</v>
      </c>
      <c r="Q3011" t="str">
        <f t="shared" ref="Q3011:Q3074" si="331">LEFT(N3011,SEARCH("/",N3011)-1)</f>
        <v>theater</v>
      </c>
      <c r="R3011" t="str">
        <f t="shared" ref="R3011:R3074" si="332">RIGHT(N3011,LEN(N3011)-SEARCH("/",N3011))</f>
        <v>spaces</v>
      </c>
      <c r="S3011" s="10">
        <f t="shared" ref="S3011:S3074" si="333">(J3011/86400)+DATE(1970, 1, 1)</f>
        <v>41939.569907407407</v>
      </c>
      <c r="T3011" s="10">
        <f t="shared" ref="T3011:T3074" si="334">(I3011/86400)+DATE(1970, 1, 1)</f>
        <v>41969.611574074079</v>
      </c>
      <c r="U3011">
        <f t="shared" ref="U3011:U3074" si="335">ROUND(T3011-S3011,0)</f>
        <v>30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 s="5" t="str">
        <f t="shared" si="330"/>
        <v>$158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41996.832395833335</v>
      </c>
      <c r="T3012" s="10">
        <f t="shared" si="334"/>
        <v>42056.832395833335</v>
      </c>
      <c r="U3012">
        <f t="shared" si="335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124</v>
      </c>
      <c r="P3013" s="5" t="str">
        <f t="shared" si="330"/>
        <v>$14.84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42334.468935185185</v>
      </c>
      <c r="T3013" s="10">
        <f t="shared" si="334"/>
        <v>42361.957638888889</v>
      </c>
      <c r="U3013">
        <f t="shared" si="335"/>
        <v>27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</v>
      </c>
      <c r="P3014" s="5" t="str">
        <f t="shared" si="330"/>
        <v>$85.18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42024.702893518523</v>
      </c>
      <c r="T3014" s="10">
        <f t="shared" si="334"/>
        <v>42045.702893518523</v>
      </c>
      <c r="U3014">
        <f t="shared" si="335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157</v>
      </c>
      <c r="P3015" s="5" t="str">
        <f t="shared" si="330"/>
        <v>$146.69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42146.836215277777</v>
      </c>
      <c r="T3015" s="10">
        <f t="shared" si="334"/>
        <v>42176.836215277777</v>
      </c>
      <c r="U3015">
        <f t="shared" si="335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</v>
      </c>
      <c r="P3016" s="5" t="str">
        <f t="shared" si="330"/>
        <v>$50.76</v>
      </c>
      <c r="Q3016" t="str">
        <f t="shared" si="331"/>
        <v>theater</v>
      </c>
      <c r="R3016" t="str">
        <f t="shared" si="332"/>
        <v>spaces</v>
      </c>
      <c r="S3016" s="10">
        <f t="shared" si="333"/>
        <v>41920.123611111107</v>
      </c>
      <c r="T3016" s="10">
        <f t="shared" si="334"/>
        <v>41948.208333333336</v>
      </c>
      <c r="U3016">
        <f t="shared" si="335"/>
        <v>28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</v>
      </c>
      <c r="P3017" s="5" t="str">
        <f t="shared" si="330"/>
        <v>$87.7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41785.72729166667</v>
      </c>
      <c r="T3017" s="10">
        <f t="shared" si="334"/>
        <v>41801.166666666664</v>
      </c>
      <c r="U3017">
        <f t="shared" si="335"/>
        <v>15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103</v>
      </c>
      <c r="P3018" s="5" t="str">
        <f t="shared" si="330"/>
        <v>$242.28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41778.548055555555</v>
      </c>
      <c r="T3018" s="10">
        <f t="shared" si="334"/>
        <v>41838.548055555555</v>
      </c>
      <c r="U3018">
        <f t="shared" si="335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106</v>
      </c>
      <c r="P3019" s="5" t="str">
        <f t="shared" si="330"/>
        <v>$146.45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41841.850034722222</v>
      </c>
      <c r="T3019" s="10">
        <f t="shared" si="334"/>
        <v>41871.850034722222</v>
      </c>
      <c r="U3019">
        <f t="shared" si="335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101</v>
      </c>
      <c r="P3020" s="5" t="str">
        <f t="shared" si="330"/>
        <v>$103.17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42163.298333333332</v>
      </c>
      <c r="T3020" s="10">
        <f t="shared" si="334"/>
        <v>42205.916666666672</v>
      </c>
      <c r="U3020">
        <f t="shared" si="335"/>
        <v>43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</v>
      </c>
      <c r="P3021" s="5" t="str">
        <f t="shared" si="330"/>
        <v>$80.46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41758.833564814813</v>
      </c>
      <c r="T3021" s="10">
        <f t="shared" si="334"/>
        <v>41786.125</v>
      </c>
      <c r="U3021">
        <f t="shared" si="335"/>
        <v>27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101</v>
      </c>
      <c r="P3022" s="5" t="str">
        <f t="shared" si="330"/>
        <v>$234.67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42170.846446759257</v>
      </c>
      <c r="T3022" s="10">
        <f t="shared" si="334"/>
        <v>42230.846446759257</v>
      </c>
      <c r="U3022">
        <f t="shared" si="335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</v>
      </c>
      <c r="P3023" s="5" t="str">
        <f t="shared" si="330"/>
        <v>$50.69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42660.618854166663</v>
      </c>
      <c r="T3023" s="10">
        <f t="shared" si="334"/>
        <v>42696.249305555553</v>
      </c>
      <c r="U3023">
        <f t="shared" si="335"/>
        <v>36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101</v>
      </c>
      <c r="P3024" s="5" t="str">
        <f t="shared" si="330"/>
        <v>$162.71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42564.95380787037</v>
      </c>
      <c r="T3024" s="10">
        <f t="shared" si="334"/>
        <v>42609.95380787037</v>
      </c>
      <c r="U3024">
        <f t="shared" si="335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 s="5" t="str">
        <f t="shared" si="330"/>
        <v>$120.17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42121.675763888888</v>
      </c>
      <c r="T3025" s="10">
        <f t="shared" si="334"/>
        <v>42166.675763888888</v>
      </c>
      <c r="U3025">
        <f t="shared" si="335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</v>
      </c>
      <c r="P3026" s="5" t="str">
        <f t="shared" si="330"/>
        <v>$67.7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41158.993923611109</v>
      </c>
      <c r="T3026" s="10">
        <f t="shared" si="334"/>
        <v>41188.993923611109</v>
      </c>
      <c r="U3026">
        <f t="shared" si="335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</v>
      </c>
      <c r="P3027" s="5" t="str">
        <f t="shared" si="330"/>
        <v>$52.1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41761.509409722225</v>
      </c>
      <c r="T3027" s="10">
        <f t="shared" si="334"/>
        <v>41789.666666666664</v>
      </c>
      <c r="U3027">
        <f t="shared" si="335"/>
        <v>28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</v>
      </c>
      <c r="P3028" s="5" t="str">
        <f t="shared" si="330"/>
        <v>$51.6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42783.459398148145</v>
      </c>
      <c r="T3028" s="10">
        <f t="shared" si="334"/>
        <v>42797.459398148145</v>
      </c>
      <c r="U3028">
        <f t="shared" si="335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</v>
      </c>
      <c r="P3029" s="5" t="str">
        <f t="shared" si="330"/>
        <v>$164.3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42053.704293981486</v>
      </c>
      <c r="T3029" s="10">
        <f t="shared" si="334"/>
        <v>42083.662627314814</v>
      </c>
      <c r="U3029">
        <f t="shared" si="335"/>
        <v>30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</v>
      </c>
      <c r="P3030" s="5" t="str">
        <f t="shared" si="330"/>
        <v>$84.86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42567.264178240745</v>
      </c>
      <c r="T3030" s="10">
        <f t="shared" si="334"/>
        <v>42597.264178240745</v>
      </c>
      <c r="U3030">
        <f t="shared" si="335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110</v>
      </c>
      <c r="P3031" s="5" t="str">
        <f t="shared" si="330"/>
        <v>$94.55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41932.708877314813</v>
      </c>
      <c r="T3031" s="10">
        <f t="shared" si="334"/>
        <v>41961.190972222219</v>
      </c>
      <c r="U3031">
        <f t="shared" si="335"/>
        <v>28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107</v>
      </c>
      <c r="P3032" s="5" t="str">
        <f t="shared" si="330"/>
        <v>$45.54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42233.747349537036</v>
      </c>
      <c r="T3032" s="10">
        <f t="shared" si="334"/>
        <v>42263.747349537036</v>
      </c>
      <c r="U3032">
        <f t="shared" si="335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 s="5" t="str">
        <f t="shared" si="330"/>
        <v>$51.72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42597.882488425923</v>
      </c>
      <c r="T3033" s="10">
        <f t="shared" si="334"/>
        <v>42657.882488425923</v>
      </c>
      <c r="U3033">
        <f t="shared" si="335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</v>
      </c>
      <c r="P3034" s="5" t="str">
        <f t="shared" si="330"/>
        <v>$50.88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42228.044664351852</v>
      </c>
      <c r="T3034" s="10">
        <f t="shared" si="334"/>
        <v>42258.044664351852</v>
      </c>
      <c r="U3034">
        <f t="shared" si="335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147</v>
      </c>
      <c r="P3035" s="5" t="str">
        <f t="shared" si="330"/>
        <v>$191.13</v>
      </c>
      <c r="Q3035" t="str">
        <f t="shared" si="331"/>
        <v>theater</v>
      </c>
      <c r="R3035" t="str">
        <f t="shared" si="332"/>
        <v>spaces</v>
      </c>
      <c r="S3035" s="10">
        <f t="shared" si="333"/>
        <v>42570.110243055555</v>
      </c>
      <c r="T3035" s="10">
        <f t="shared" si="334"/>
        <v>42600.110243055555</v>
      </c>
      <c r="U3035">
        <f t="shared" si="335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113</v>
      </c>
      <c r="P3036" s="5" t="str">
        <f t="shared" si="330"/>
        <v>$89.31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42644.535358796296</v>
      </c>
      <c r="T3036" s="10">
        <f t="shared" si="334"/>
        <v>42675.165972222225</v>
      </c>
      <c r="U3036">
        <f t="shared" si="335"/>
        <v>31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109</v>
      </c>
      <c r="P3037" s="5" t="str">
        <f t="shared" si="330"/>
        <v>$88.59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41368.560289351852</v>
      </c>
      <c r="T3037" s="10">
        <f t="shared" si="334"/>
        <v>41398.560289351852</v>
      </c>
      <c r="U3037">
        <f t="shared" si="335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127</v>
      </c>
      <c r="P3038" s="5" t="str">
        <f t="shared" si="330"/>
        <v>$96.3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41466.785231481481</v>
      </c>
      <c r="T3038" s="10">
        <f t="shared" si="334"/>
        <v>41502.499305555553</v>
      </c>
      <c r="U3038">
        <f t="shared" si="335"/>
        <v>36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</v>
      </c>
      <c r="P3039" s="5" t="str">
        <f t="shared" si="330"/>
        <v>$33.31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40378.893206018518</v>
      </c>
      <c r="T3039" s="10">
        <f t="shared" si="334"/>
        <v>40453.207638888889</v>
      </c>
      <c r="U3039">
        <f t="shared" si="335"/>
        <v>74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101</v>
      </c>
      <c r="P3040" s="5" t="str">
        <f t="shared" si="330"/>
        <v>$37.22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42373.252280092594</v>
      </c>
      <c r="T3040" s="10">
        <f t="shared" si="334"/>
        <v>42433.252280092594</v>
      </c>
      <c r="U3040">
        <f t="shared" si="335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109</v>
      </c>
      <c r="P3041" s="5" t="str">
        <f t="shared" si="330"/>
        <v>$92.13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41610.794421296298</v>
      </c>
      <c r="T3041" s="10">
        <f t="shared" si="334"/>
        <v>41637.332638888889</v>
      </c>
      <c r="U3041">
        <f t="shared" si="335"/>
        <v>27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108</v>
      </c>
      <c r="P3042" s="5" t="str">
        <f t="shared" si="330"/>
        <v>$76.79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42177.791909722218</v>
      </c>
      <c r="T3042" s="10">
        <f t="shared" si="334"/>
        <v>42181.958333333328</v>
      </c>
      <c r="U3042">
        <f t="shared" si="335"/>
        <v>4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</v>
      </c>
      <c r="P3043" s="5" t="str">
        <f t="shared" si="330"/>
        <v>$96.53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42359.868611111116</v>
      </c>
      <c r="T3043" s="10">
        <f t="shared" si="334"/>
        <v>42389.868611111116</v>
      </c>
      <c r="U3043">
        <f t="shared" si="335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 s="5" t="str">
        <f t="shared" si="330"/>
        <v>$51.89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42253.688043981485</v>
      </c>
      <c r="T3044" s="10">
        <f t="shared" si="334"/>
        <v>42283.688043981485</v>
      </c>
      <c r="U3044">
        <f t="shared" si="335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</v>
      </c>
      <c r="P3045" s="5" t="str">
        <f t="shared" si="330"/>
        <v>$128.91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42083.070590277777</v>
      </c>
      <c r="T3045" s="10">
        <f t="shared" si="334"/>
        <v>42110.118055555555</v>
      </c>
      <c r="U3045">
        <f t="shared" si="335"/>
        <v>27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</v>
      </c>
      <c r="P3046" s="5" t="str">
        <f t="shared" si="330"/>
        <v>$84.11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42387.7268287037</v>
      </c>
      <c r="T3046" s="10">
        <f t="shared" si="334"/>
        <v>42402.7268287037</v>
      </c>
      <c r="U3046">
        <f t="shared" si="335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133</v>
      </c>
      <c r="P3047" s="5" t="str">
        <f t="shared" si="330"/>
        <v>$82.94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41843.155729166669</v>
      </c>
      <c r="T3047" s="10">
        <f t="shared" si="334"/>
        <v>41873.155729166669</v>
      </c>
      <c r="U3047">
        <f t="shared" si="335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191</v>
      </c>
      <c r="P3048" s="5" t="str">
        <f t="shared" si="330"/>
        <v>$259.95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41862.803078703706</v>
      </c>
      <c r="T3048" s="10">
        <f t="shared" si="334"/>
        <v>41892.202777777777</v>
      </c>
      <c r="U3048">
        <f t="shared" si="335"/>
        <v>29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 s="5" t="str">
        <f t="shared" si="330"/>
        <v>$37.25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42443.989050925928</v>
      </c>
      <c r="T3049" s="10">
        <f t="shared" si="334"/>
        <v>42487.552777777775</v>
      </c>
      <c r="U3049">
        <f t="shared" si="335"/>
        <v>44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</v>
      </c>
      <c r="P3050" s="5" t="str">
        <f t="shared" si="330"/>
        <v>$177.02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41975.901180555556</v>
      </c>
      <c r="T3050" s="10">
        <f t="shared" si="334"/>
        <v>42004.890277777777</v>
      </c>
      <c r="U3050">
        <f t="shared" si="335"/>
        <v>29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107</v>
      </c>
      <c r="P3051" s="5" t="str">
        <f t="shared" si="330"/>
        <v>$74.07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42139.014525462961</v>
      </c>
      <c r="T3051" s="10">
        <f t="shared" si="334"/>
        <v>42169.014525462961</v>
      </c>
      <c r="U3051">
        <f t="shared" si="335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 s="5" t="str">
        <f t="shared" si="330"/>
        <v>$70.67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42465.16851851852</v>
      </c>
      <c r="T3052" s="10">
        <f t="shared" si="334"/>
        <v>42495.16851851852</v>
      </c>
      <c r="U3052">
        <f t="shared" si="335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24</v>
      </c>
      <c r="P3053" s="5" t="str">
        <f t="shared" si="330"/>
        <v>$23.63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42744.416030092594</v>
      </c>
      <c r="T3053" s="10">
        <f t="shared" si="334"/>
        <v>42774.416030092594</v>
      </c>
      <c r="U3053">
        <f t="shared" si="335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</v>
      </c>
      <c r="P3054" s="5" t="str">
        <f t="shared" si="330"/>
        <v>$37.5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42122.670069444444</v>
      </c>
      <c r="T3054" s="10">
        <f t="shared" si="334"/>
        <v>42152.665972222225</v>
      </c>
      <c r="U3054">
        <f t="shared" si="335"/>
        <v>30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</v>
      </c>
      <c r="P3055" s="5" t="str">
        <f t="shared" si="330"/>
        <v>$13.33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41862.761724537035</v>
      </c>
      <c r="T3055" s="10">
        <f t="shared" si="334"/>
        <v>41914.165972222225</v>
      </c>
      <c r="U3055">
        <f t="shared" si="335"/>
        <v>51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s="5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42027.832800925928</v>
      </c>
      <c r="T3056" s="10">
        <f t="shared" si="334"/>
        <v>42065.044444444444</v>
      </c>
      <c r="U3056">
        <f t="shared" si="335"/>
        <v>37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</v>
      </c>
      <c r="P3057" s="5" t="str">
        <f t="shared" si="330"/>
        <v>$1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41953.95821759259</v>
      </c>
      <c r="T3057" s="10">
        <f t="shared" si="334"/>
        <v>42013.95821759259</v>
      </c>
      <c r="U3057">
        <f t="shared" si="335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s="5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41851.636388888888</v>
      </c>
      <c r="T3058" s="10">
        <f t="shared" si="334"/>
        <v>41911.636388888888</v>
      </c>
      <c r="U3058">
        <f t="shared" si="335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s="5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42433.650590277779</v>
      </c>
      <c r="T3059" s="10">
        <f t="shared" si="334"/>
        <v>42463.608923611115</v>
      </c>
      <c r="U3059">
        <f t="shared" si="335"/>
        <v>30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</v>
      </c>
      <c r="P3060" s="5" t="str">
        <f t="shared" si="330"/>
        <v>$1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42460.374305555553</v>
      </c>
      <c r="T3060" s="10">
        <f t="shared" si="334"/>
        <v>42510.374305555553</v>
      </c>
      <c r="U3060">
        <f t="shared" si="335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</v>
      </c>
      <c r="P3061" s="5" t="str">
        <f t="shared" si="330"/>
        <v>$41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41829.935717592591</v>
      </c>
      <c r="T3061" s="10">
        <f t="shared" si="334"/>
        <v>41859.935717592591</v>
      </c>
      <c r="U3061">
        <f t="shared" si="335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</v>
      </c>
      <c r="P3062" s="5" t="str">
        <f t="shared" si="330"/>
        <v>$55.83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42245.274699074071</v>
      </c>
      <c r="T3062" s="10">
        <f t="shared" si="334"/>
        <v>42275.274699074071</v>
      </c>
      <c r="U3062">
        <f t="shared" si="335"/>
        <v>30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s="5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41834.784120370372</v>
      </c>
      <c r="T3063" s="10">
        <f t="shared" si="334"/>
        <v>41864.784120370372</v>
      </c>
      <c r="U3063">
        <f t="shared" si="335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67</v>
      </c>
      <c r="P3064" s="5" t="str">
        <f t="shared" si="330"/>
        <v>$99.76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42248.535787037035</v>
      </c>
      <c r="T3064" s="10">
        <f t="shared" si="334"/>
        <v>42277.75</v>
      </c>
      <c r="U3064">
        <f t="shared" si="335"/>
        <v>29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20</v>
      </c>
      <c r="P3065" s="5" t="str">
        <f t="shared" si="330"/>
        <v>$25.52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42630.922893518524</v>
      </c>
      <c r="T3065" s="10">
        <f t="shared" si="334"/>
        <v>42665.922893518524</v>
      </c>
      <c r="U3065">
        <f t="shared" si="335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</v>
      </c>
      <c r="P3066" s="5" t="str">
        <f t="shared" si="330"/>
        <v>$117.65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42299.130162037036</v>
      </c>
      <c r="T3066" s="10">
        <f t="shared" si="334"/>
        <v>42330.290972222225</v>
      </c>
      <c r="U3066">
        <f t="shared" si="335"/>
        <v>31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</v>
      </c>
      <c r="P3067" s="5" t="str">
        <f t="shared" si="330"/>
        <v>$5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41825.055231481485</v>
      </c>
      <c r="T3067" s="10">
        <f t="shared" si="334"/>
        <v>41850.055231481485</v>
      </c>
      <c r="U3067">
        <f t="shared" si="335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12</v>
      </c>
      <c r="P3068" s="5" t="str">
        <f t="shared" si="330"/>
        <v>$2796.67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42531.228437500002</v>
      </c>
      <c r="T3068" s="10">
        <f t="shared" si="334"/>
        <v>42561.228437500002</v>
      </c>
      <c r="U3068">
        <f t="shared" si="335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3</v>
      </c>
      <c r="P3069" s="5" t="str">
        <f t="shared" si="330"/>
        <v>$200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42226.938414351855</v>
      </c>
      <c r="T3069" s="10">
        <f t="shared" si="334"/>
        <v>42256.938414351855</v>
      </c>
      <c r="U3069">
        <f t="shared" si="335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0</v>
      </c>
      <c r="P3070" s="5" t="str">
        <f t="shared" si="330"/>
        <v>$87.5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42263.691574074073</v>
      </c>
      <c r="T3070" s="10">
        <f t="shared" si="334"/>
        <v>42293.691574074073</v>
      </c>
      <c r="U3070">
        <f t="shared" si="335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</v>
      </c>
      <c r="P3071" s="5" t="str">
        <f t="shared" si="330"/>
        <v>$20.14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41957.833726851852</v>
      </c>
      <c r="T3071" s="10">
        <f t="shared" si="334"/>
        <v>41987.833726851852</v>
      </c>
      <c r="U3071">
        <f t="shared" si="335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</v>
      </c>
      <c r="P3072" s="5" t="str">
        <f t="shared" si="330"/>
        <v>$20.88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42690.733437499999</v>
      </c>
      <c r="T3072" s="10">
        <f t="shared" si="334"/>
        <v>42711.733437499999</v>
      </c>
      <c r="U3072">
        <f t="shared" si="335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60</v>
      </c>
      <c r="P3073" s="5" t="str">
        <f t="shared" si="330"/>
        <v>$61.31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42097.732418981483</v>
      </c>
      <c r="T3073" s="10">
        <f t="shared" si="334"/>
        <v>42115.249305555553</v>
      </c>
      <c r="U3073">
        <f t="shared" si="335"/>
        <v>18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0</v>
      </c>
      <c r="P3074" s="5" t="str">
        <f t="shared" si="330"/>
        <v>$1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42658.690532407403</v>
      </c>
      <c r="T3074" s="10">
        <f t="shared" si="334"/>
        <v>42673.073611111111</v>
      </c>
      <c r="U3074">
        <f t="shared" si="335"/>
        <v>14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ROUND(E3075/D3075*100,0)</f>
        <v>0</v>
      </c>
      <c r="P3075" s="5" t="str">
        <f t="shared" ref="P3075:P3138" si="337">"$"&amp;ROUND(E3075/L3075,2)</f>
        <v>$92.14</v>
      </c>
      <c r="Q3075" t="str">
        <f t="shared" ref="Q3075:Q3138" si="338">LEFT(N3075,SEARCH("/",N3075)-1)</f>
        <v>theater</v>
      </c>
      <c r="R3075" t="str">
        <f t="shared" ref="R3075:R3138" si="339">RIGHT(N3075,LEN(N3075)-SEARCH("/",N3075))</f>
        <v>spaces</v>
      </c>
      <c r="S3075" s="10">
        <f t="shared" ref="S3075:S3138" si="340">(J3075/86400)+DATE(1970, 1, 1)</f>
        <v>42111.684027777781</v>
      </c>
      <c r="T3075" s="10">
        <f t="shared" ref="T3075:T3138" si="341">(I3075/86400)+DATE(1970, 1, 1)</f>
        <v>42169.804861111115</v>
      </c>
      <c r="U3075">
        <f t="shared" ref="U3075:U3138" si="342">ROUND(T3075-S3075,0)</f>
        <v>58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</v>
      </c>
      <c r="P3076" s="5" t="str">
        <f t="shared" si="337"/>
        <v>$7.33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42409.571284722224</v>
      </c>
      <c r="T3076" s="10">
        <f t="shared" si="341"/>
        <v>42439.571284722224</v>
      </c>
      <c r="U3076">
        <f t="shared" si="342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9</v>
      </c>
      <c r="P3077" s="5" t="str">
        <f t="shared" si="337"/>
        <v>$64.8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42551.102314814816</v>
      </c>
      <c r="T3077" s="10">
        <f t="shared" si="341"/>
        <v>42601.102314814816</v>
      </c>
      <c r="U3077">
        <f t="shared" si="342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</v>
      </c>
      <c r="P3078" s="5" t="str">
        <f t="shared" si="337"/>
        <v>$30.12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42226.651886574073</v>
      </c>
      <c r="T3078" s="10">
        <f t="shared" si="341"/>
        <v>42286.651886574073</v>
      </c>
      <c r="U3078">
        <f t="shared" si="342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</v>
      </c>
      <c r="P3079" s="5" t="str">
        <f t="shared" si="337"/>
        <v>$52.5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42766.956921296296</v>
      </c>
      <c r="T3079" s="10">
        <f t="shared" si="341"/>
        <v>42796.956921296296</v>
      </c>
      <c r="U3079">
        <f t="shared" si="342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</v>
      </c>
      <c r="P3080" s="5" t="str">
        <f t="shared" si="337"/>
        <v>$23.67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42031.138831018514</v>
      </c>
      <c r="T3080" s="10">
        <f t="shared" si="341"/>
        <v>42061.138831018514</v>
      </c>
      <c r="U3080">
        <f t="shared" si="342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1</v>
      </c>
      <c r="P3081" s="5" t="str">
        <f t="shared" si="337"/>
        <v>$415.78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42055.713368055556</v>
      </c>
      <c r="T3081" s="10">
        <f t="shared" si="341"/>
        <v>42085.671701388885</v>
      </c>
      <c r="U3081">
        <f t="shared" si="342"/>
        <v>30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</v>
      </c>
      <c r="P3082" s="5" t="str">
        <f t="shared" si="337"/>
        <v>$53.71</v>
      </c>
      <c r="Q3082" t="str">
        <f t="shared" si="338"/>
        <v>theater</v>
      </c>
      <c r="R3082" t="str">
        <f t="shared" si="339"/>
        <v>spaces</v>
      </c>
      <c r="S3082" s="10">
        <f t="shared" si="340"/>
        <v>41940.028287037036</v>
      </c>
      <c r="T3082" s="10">
        <f t="shared" si="341"/>
        <v>42000.0699537037</v>
      </c>
      <c r="U3082">
        <f t="shared" si="342"/>
        <v>60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</v>
      </c>
      <c r="P3083" s="5" t="str">
        <f t="shared" si="337"/>
        <v>$420.6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42237.181608796294</v>
      </c>
      <c r="T3083" s="10">
        <f t="shared" si="341"/>
        <v>42267.181608796294</v>
      </c>
      <c r="U3083">
        <f t="shared" si="342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s="5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42293.922986111109</v>
      </c>
      <c r="T3084" s="10">
        <f t="shared" si="341"/>
        <v>42323.96465277778</v>
      </c>
      <c r="U3084">
        <f t="shared" si="342"/>
        <v>30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</v>
      </c>
      <c r="P3085" s="5" t="str">
        <f t="shared" si="337"/>
        <v>$18.67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41853.563402777778</v>
      </c>
      <c r="T3085" s="10">
        <f t="shared" si="341"/>
        <v>41883.208333333336</v>
      </c>
      <c r="U3085">
        <f t="shared" si="342"/>
        <v>30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12</v>
      </c>
      <c r="P3086" s="5" t="str">
        <f t="shared" si="337"/>
        <v>$78.33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42100.723738425921</v>
      </c>
      <c r="T3086" s="10">
        <f t="shared" si="341"/>
        <v>42129.783333333333</v>
      </c>
      <c r="U3086">
        <f t="shared" si="342"/>
        <v>29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</v>
      </c>
      <c r="P3087" s="5" t="str">
        <f t="shared" si="337"/>
        <v>$67.78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42246.883784722224</v>
      </c>
      <c r="T3087" s="10">
        <f t="shared" si="341"/>
        <v>42276.883784722224</v>
      </c>
      <c r="U3087">
        <f t="shared" si="342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</v>
      </c>
      <c r="P3088" s="5" t="str">
        <f t="shared" si="337"/>
        <v>$16.67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42173.67082175926</v>
      </c>
      <c r="T3088" s="10">
        <f t="shared" si="341"/>
        <v>42233.67082175926</v>
      </c>
      <c r="U3088">
        <f t="shared" si="342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1</v>
      </c>
      <c r="P3089" s="5" t="str">
        <f t="shared" si="337"/>
        <v>$62.5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42665.150347222225</v>
      </c>
      <c r="T3089" s="10">
        <f t="shared" si="341"/>
        <v>42725.192013888889</v>
      </c>
      <c r="U3089">
        <f t="shared" si="342"/>
        <v>60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</v>
      </c>
      <c r="P3090" s="5" t="str">
        <f t="shared" si="337"/>
        <v>$42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41981.57230324074</v>
      </c>
      <c r="T3090" s="10">
        <f t="shared" si="341"/>
        <v>42012.570138888885</v>
      </c>
      <c r="U3090">
        <f t="shared" si="342"/>
        <v>31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</v>
      </c>
      <c r="P3091" s="5" t="str">
        <f t="shared" si="337"/>
        <v>$130.09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42528.542627314819</v>
      </c>
      <c r="T3091" s="10">
        <f t="shared" si="341"/>
        <v>42560.082638888889</v>
      </c>
      <c r="U3091">
        <f t="shared" si="342"/>
        <v>32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</v>
      </c>
      <c r="P3092" s="5" t="str">
        <f t="shared" si="337"/>
        <v>$1270.22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42065.818807870368</v>
      </c>
      <c r="T3092" s="10">
        <f t="shared" si="341"/>
        <v>42125.777141203704</v>
      </c>
      <c r="U3092">
        <f t="shared" si="342"/>
        <v>60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16</v>
      </c>
      <c r="P3093" s="5" t="str">
        <f t="shared" si="337"/>
        <v>$88.44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42566.948414351849</v>
      </c>
      <c r="T3093" s="10">
        <f t="shared" si="341"/>
        <v>42596.948414351849</v>
      </c>
      <c r="U3093">
        <f t="shared" si="342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</v>
      </c>
      <c r="P3094" s="5" t="str">
        <f t="shared" si="337"/>
        <v>$56.34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42255.619351851856</v>
      </c>
      <c r="T3094" s="10">
        <f t="shared" si="341"/>
        <v>42292.916666666672</v>
      </c>
      <c r="U3094">
        <f t="shared" si="342"/>
        <v>37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23</v>
      </c>
      <c r="P3095" s="5" t="str">
        <f t="shared" si="337"/>
        <v>$53.53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41760.909039351856</v>
      </c>
      <c r="T3095" s="10">
        <f t="shared" si="341"/>
        <v>41791.165972222225</v>
      </c>
      <c r="U3095">
        <f t="shared" si="342"/>
        <v>30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</v>
      </c>
      <c r="P3096" s="5" t="str">
        <f t="shared" si="337"/>
        <v>$25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42207.795787037037</v>
      </c>
      <c r="T3096" s="10">
        <f t="shared" si="341"/>
        <v>42267.795787037037</v>
      </c>
      <c r="U3096">
        <f t="shared" si="342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</v>
      </c>
      <c r="P3097" s="5" t="str">
        <f t="shared" si="337"/>
        <v>$50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42523.025231481486</v>
      </c>
      <c r="T3097" s="10">
        <f t="shared" si="341"/>
        <v>42583.025231481486</v>
      </c>
      <c r="U3097">
        <f t="shared" si="342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4</v>
      </c>
      <c r="P3098" s="5" t="str">
        <f t="shared" si="337"/>
        <v>$56.79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42114.825532407413</v>
      </c>
      <c r="T3098" s="10">
        <f t="shared" si="341"/>
        <v>42144.825532407413</v>
      </c>
      <c r="U3098">
        <f t="shared" si="342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</v>
      </c>
      <c r="P3099" s="5" t="str">
        <f t="shared" si="337"/>
        <v>$40.83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42629.503483796296</v>
      </c>
      <c r="T3099" s="10">
        <f t="shared" si="341"/>
        <v>42650.583333333328</v>
      </c>
      <c r="U3099">
        <f t="shared" si="342"/>
        <v>21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4</v>
      </c>
      <c r="P3100" s="5" t="str">
        <f t="shared" si="337"/>
        <v>$65.11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42359.792233796295</v>
      </c>
      <c r="T3100" s="10">
        <f t="shared" si="341"/>
        <v>42408.01180555555</v>
      </c>
      <c r="U3100">
        <f t="shared" si="342"/>
        <v>48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14</v>
      </c>
      <c r="P3101" s="5" t="str">
        <f t="shared" si="337"/>
        <v>$55.6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42382.189710648148</v>
      </c>
      <c r="T3101" s="10">
        <f t="shared" si="341"/>
        <v>42412.189710648148</v>
      </c>
      <c r="U3101">
        <f t="shared" si="342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</v>
      </c>
      <c r="P3102" s="5" t="str">
        <f t="shared" si="337"/>
        <v>$140.54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41902.622395833336</v>
      </c>
      <c r="T3102" s="10">
        <f t="shared" si="341"/>
        <v>41932.622395833336</v>
      </c>
      <c r="U3102">
        <f t="shared" si="342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 s="5" t="str">
        <f t="shared" si="337"/>
        <v>$25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42171.383530092593</v>
      </c>
      <c r="T3103" s="10">
        <f t="shared" si="341"/>
        <v>42201.330555555556</v>
      </c>
      <c r="U3103">
        <f t="shared" si="342"/>
        <v>30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</v>
      </c>
      <c r="P3104" s="5" t="str">
        <f t="shared" si="337"/>
        <v>$69.53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42555.340486111112</v>
      </c>
      <c r="T3104" s="10">
        <f t="shared" si="341"/>
        <v>42605.340486111112</v>
      </c>
      <c r="U3104">
        <f t="shared" si="342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</v>
      </c>
      <c r="P3105" s="5" t="str">
        <f t="shared" si="337"/>
        <v>$5.5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42107.156319444446</v>
      </c>
      <c r="T3105" s="10">
        <f t="shared" si="341"/>
        <v>42167.156319444446</v>
      </c>
      <c r="U3105">
        <f t="shared" si="342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30</v>
      </c>
      <c r="P3106" s="5" t="str">
        <f t="shared" si="337"/>
        <v>$237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42006.908692129626</v>
      </c>
      <c r="T3106" s="10">
        <f t="shared" si="341"/>
        <v>42038.083333333328</v>
      </c>
      <c r="U3106">
        <f t="shared" si="342"/>
        <v>31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</v>
      </c>
      <c r="P3107" s="5" t="str">
        <f t="shared" si="337"/>
        <v>$79.87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41876.718935185185</v>
      </c>
      <c r="T3107" s="10">
        <f t="shared" si="341"/>
        <v>41931.208333333336</v>
      </c>
      <c r="U3107">
        <f t="shared" si="342"/>
        <v>54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</v>
      </c>
      <c r="P3108" s="5" t="str">
        <f t="shared" si="337"/>
        <v>$10.25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42241.429120370369</v>
      </c>
      <c r="T3108" s="10">
        <f t="shared" si="341"/>
        <v>42263.916666666672</v>
      </c>
      <c r="U3108">
        <f t="shared" si="342"/>
        <v>22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20</v>
      </c>
      <c r="P3109" s="5" t="str">
        <f t="shared" si="337"/>
        <v>$272.59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42128.814247685186</v>
      </c>
      <c r="T3109" s="10">
        <f t="shared" si="341"/>
        <v>42135.814247685186</v>
      </c>
      <c r="U3109">
        <f t="shared" si="342"/>
        <v>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</v>
      </c>
      <c r="P3110" s="5" t="str">
        <f t="shared" si="337"/>
        <v>$13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42062.680486111116</v>
      </c>
      <c r="T3110" s="10">
        <f t="shared" si="341"/>
        <v>42122.638819444444</v>
      </c>
      <c r="U3110">
        <f t="shared" si="342"/>
        <v>60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</v>
      </c>
      <c r="P3111" s="5" t="str">
        <f t="shared" si="337"/>
        <v>$58.18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41844.125115740739</v>
      </c>
      <c r="T3111" s="10">
        <f t="shared" si="341"/>
        <v>41879.125115740739</v>
      </c>
      <c r="U3111">
        <f t="shared" si="342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</v>
      </c>
      <c r="P3112" s="5" t="str">
        <f t="shared" si="337"/>
        <v>$10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42745.031469907408</v>
      </c>
      <c r="T3112" s="10">
        <f t="shared" si="341"/>
        <v>42785.031469907408</v>
      </c>
      <c r="U3112">
        <f t="shared" si="342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27</v>
      </c>
      <c r="P3113" s="5" t="str">
        <f t="shared" si="337"/>
        <v>$70.11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41885.595138888893</v>
      </c>
      <c r="T3113" s="10">
        <f t="shared" si="341"/>
        <v>41916.595138888893</v>
      </c>
      <c r="U3113">
        <f t="shared" si="342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5</v>
      </c>
      <c r="P3114" s="5" t="str">
        <f t="shared" si="337"/>
        <v>$57.89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42615.121921296297</v>
      </c>
      <c r="T3114" s="10">
        <f t="shared" si="341"/>
        <v>42675.121921296297</v>
      </c>
      <c r="U3114">
        <f t="shared" si="342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</v>
      </c>
      <c r="P3115" s="5" t="str">
        <f t="shared" si="337"/>
        <v>$125.27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42081.731273148151</v>
      </c>
      <c r="T3115" s="10">
        <f t="shared" si="341"/>
        <v>42111.731273148151</v>
      </c>
      <c r="U3115">
        <f t="shared" si="342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s="5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41843.632523148146</v>
      </c>
      <c r="T3116" s="10">
        <f t="shared" si="341"/>
        <v>41903.632523148146</v>
      </c>
      <c r="U3116">
        <f t="shared" si="342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 s="5" t="str">
        <f t="shared" si="337"/>
        <v>$300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42496.447071759263</v>
      </c>
      <c r="T3117" s="10">
        <f t="shared" si="341"/>
        <v>42526.447071759263</v>
      </c>
      <c r="U3117">
        <f t="shared" si="342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</v>
      </c>
      <c r="P3118" s="5" t="str">
        <f t="shared" si="337"/>
        <v>$43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42081.515335648146</v>
      </c>
      <c r="T3118" s="10">
        <f t="shared" si="341"/>
        <v>42095.515335648146</v>
      </c>
      <c r="U3118">
        <f t="shared" si="342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</v>
      </c>
      <c r="P3119" s="5" t="str">
        <f t="shared" si="337"/>
        <v>$1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42509.374537037038</v>
      </c>
      <c r="T3119" s="10">
        <f t="shared" si="341"/>
        <v>42517.55</v>
      </c>
      <c r="U3119">
        <f t="shared" si="342"/>
        <v>8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</v>
      </c>
      <c r="P3120" s="5" t="str">
        <f t="shared" si="337"/>
        <v>$775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42534.649571759262</v>
      </c>
      <c r="T3120" s="10">
        <f t="shared" si="341"/>
        <v>42553.649571759262</v>
      </c>
      <c r="U3120">
        <f t="shared" si="342"/>
        <v>19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</v>
      </c>
      <c r="P3121" s="5" t="str">
        <f t="shared" si="337"/>
        <v>$5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42060.04550925926</v>
      </c>
      <c r="T3121" s="10">
        <f t="shared" si="341"/>
        <v>42090.003842592589</v>
      </c>
      <c r="U3121">
        <f t="shared" si="342"/>
        <v>30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</v>
      </c>
      <c r="P3122" s="5" t="str">
        <f t="shared" si="337"/>
        <v>$12.8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42435.942083333328</v>
      </c>
      <c r="T3122" s="10">
        <f t="shared" si="341"/>
        <v>42495.900416666671</v>
      </c>
      <c r="U3122">
        <f t="shared" si="342"/>
        <v>60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1</v>
      </c>
      <c r="P3123" s="5" t="str">
        <f t="shared" si="337"/>
        <v>$10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41848.679803240739</v>
      </c>
      <c r="T3123" s="10">
        <f t="shared" si="341"/>
        <v>41908.679803240739</v>
      </c>
      <c r="U3123">
        <f t="shared" si="342"/>
        <v>60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</v>
      </c>
      <c r="P3124" s="5" t="str">
        <f t="shared" si="337"/>
        <v>$58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42678.932083333333</v>
      </c>
      <c r="T3124" s="10">
        <f t="shared" si="341"/>
        <v>42683.973750000005</v>
      </c>
      <c r="U3124">
        <f t="shared" si="342"/>
        <v>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</v>
      </c>
      <c r="P3125" s="5" t="str">
        <f t="shared" si="337"/>
        <v>$244.8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42530.993032407408</v>
      </c>
      <c r="T3125" s="10">
        <f t="shared" si="341"/>
        <v>42560.993032407408</v>
      </c>
      <c r="U3125">
        <f t="shared" si="342"/>
        <v>30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 s="5" t="str">
        <f t="shared" si="337"/>
        <v>$6.5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41977.780104166668</v>
      </c>
      <c r="T3126" s="10">
        <f t="shared" si="341"/>
        <v>42037.780104166668</v>
      </c>
      <c r="U3126">
        <f t="shared" si="342"/>
        <v>60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s="5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42346.20685185185</v>
      </c>
      <c r="T3127" s="10">
        <f t="shared" si="341"/>
        <v>42376.20685185185</v>
      </c>
      <c r="U3127">
        <f t="shared" si="342"/>
        <v>30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</v>
      </c>
      <c r="P3128" s="5" t="str">
        <f t="shared" si="337"/>
        <v>$61.18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42427.018078703702</v>
      </c>
      <c r="T3128" s="10">
        <f t="shared" si="341"/>
        <v>42456.976412037038</v>
      </c>
      <c r="U3128">
        <f t="shared" si="342"/>
        <v>30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s="5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42034.856817129628</v>
      </c>
      <c r="T3129" s="10">
        <f t="shared" si="341"/>
        <v>42064.856817129628</v>
      </c>
      <c r="U3129">
        <f t="shared" si="342"/>
        <v>30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109</v>
      </c>
      <c r="P3130" s="5" t="str">
        <f t="shared" si="337"/>
        <v>$139.24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42780.825706018513</v>
      </c>
      <c r="T3130" s="10">
        <f t="shared" si="341"/>
        <v>42810.784039351856</v>
      </c>
      <c r="U3130">
        <f t="shared" si="342"/>
        <v>30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1</v>
      </c>
      <c r="P3131" s="5" t="str">
        <f t="shared" si="337"/>
        <v>$10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42803.842812499999</v>
      </c>
      <c r="T3131" s="10">
        <f t="shared" si="341"/>
        <v>42843.801145833335</v>
      </c>
      <c r="U3131">
        <f t="shared" si="342"/>
        <v>40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4</v>
      </c>
      <c r="P3132" s="5" t="str">
        <f t="shared" si="337"/>
        <v>$93.75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42808.640231481477</v>
      </c>
      <c r="T3132" s="10">
        <f t="shared" si="341"/>
        <v>42839.207638888889</v>
      </c>
      <c r="U3132">
        <f t="shared" si="342"/>
        <v>31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16</v>
      </c>
      <c r="P3133" s="5" t="str">
        <f t="shared" si="337"/>
        <v>$53.75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42803.579224537039</v>
      </c>
      <c r="T3133" s="10">
        <f t="shared" si="341"/>
        <v>42833.537557870368</v>
      </c>
      <c r="U3133">
        <f t="shared" si="342"/>
        <v>30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</v>
      </c>
      <c r="P3134" s="5" t="str">
        <f t="shared" si="337"/>
        <v>$10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42786.350231481483</v>
      </c>
      <c r="T3134" s="10">
        <f t="shared" si="341"/>
        <v>42846.308564814812</v>
      </c>
      <c r="U3134">
        <f t="shared" si="342"/>
        <v>60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 s="5" t="str">
        <f t="shared" si="337"/>
        <v>$33.75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42788.565208333333</v>
      </c>
      <c r="T3135" s="10">
        <f t="shared" si="341"/>
        <v>42818.523541666669</v>
      </c>
      <c r="U3135">
        <f t="shared" si="342"/>
        <v>30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23</v>
      </c>
      <c r="P3136" s="5" t="str">
        <f t="shared" si="337"/>
        <v>$18.75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42800.720127314809</v>
      </c>
      <c r="T3136" s="10">
        <f t="shared" si="341"/>
        <v>42821.678460648152</v>
      </c>
      <c r="U3136">
        <f t="shared" si="342"/>
        <v>21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21</v>
      </c>
      <c r="P3137" s="5" t="str">
        <f t="shared" si="337"/>
        <v>$23.14</v>
      </c>
      <c r="Q3137" t="str">
        <f t="shared" si="338"/>
        <v>theater</v>
      </c>
      <c r="R3137" t="str">
        <f t="shared" si="339"/>
        <v>plays</v>
      </c>
      <c r="S3137" s="10">
        <f t="shared" si="340"/>
        <v>42807.151863425926</v>
      </c>
      <c r="T3137" s="10">
        <f t="shared" si="341"/>
        <v>42829.151863425926</v>
      </c>
      <c r="U3137">
        <f t="shared" si="342"/>
        <v>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128</v>
      </c>
      <c r="P3138" s="5" t="str">
        <f t="shared" si="337"/>
        <v>$29.05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42789.462430555555</v>
      </c>
      <c r="T3138" s="10">
        <f t="shared" si="341"/>
        <v>42825.957638888889</v>
      </c>
      <c r="U3138">
        <f t="shared" si="342"/>
        <v>36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ROUND(E3139/D3139*100,0)</f>
        <v>3</v>
      </c>
      <c r="P3139" s="5" t="str">
        <f t="shared" ref="P3139:P3202" si="344">"$"&amp;ROUND(E3139/L3139,2)</f>
        <v>$50</v>
      </c>
      <c r="Q3139" t="str">
        <f t="shared" ref="Q3139:Q3202" si="345">LEFT(N3139,SEARCH("/",N3139)-1)</f>
        <v>theater</v>
      </c>
      <c r="R3139" t="str">
        <f t="shared" ref="R3139:R3202" si="346">RIGHT(N3139,LEN(N3139)-SEARCH("/",N3139))</f>
        <v>plays</v>
      </c>
      <c r="S3139" s="10">
        <f t="shared" ref="S3139:S3202" si="347">(J3139/86400)+DATE(1970, 1, 1)</f>
        <v>42807.885057870371</v>
      </c>
      <c r="T3139" s="10">
        <f t="shared" ref="T3139:T3202" si="348">(I3139/86400)+DATE(1970, 1, 1)</f>
        <v>42858.8</v>
      </c>
      <c r="U3139">
        <f t="shared" ref="U3139:U3202" si="349">ROUND(T3139-S3139,0)</f>
        <v>51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s="5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42809.645914351851</v>
      </c>
      <c r="T3140" s="10">
        <f t="shared" si="348"/>
        <v>42828.645914351851</v>
      </c>
      <c r="U3140">
        <f t="shared" si="349"/>
        <v>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</v>
      </c>
      <c r="P3141" s="5" t="str">
        <f t="shared" si="344"/>
        <v>$450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42785.270370370374</v>
      </c>
      <c r="T3141" s="10">
        <f t="shared" si="348"/>
        <v>42819.189583333333</v>
      </c>
      <c r="U3141">
        <f t="shared" si="349"/>
        <v>34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1</v>
      </c>
      <c r="P3142" s="5" t="str">
        <f t="shared" si="344"/>
        <v>$24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42802.718784722223</v>
      </c>
      <c r="T3142" s="10">
        <f t="shared" si="348"/>
        <v>42832.677118055552</v>
      </c>
      <c r="U3142">
        <f t="shared" si="349"/>
        <v>30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52</v>
      </c>
      <c r="P3143" s="5" t="str">
        <f t="shared" si="344"/>
        <v>$32.25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42800.753333333334</v>
      </c>
      <c r="T3143" s="10">
        <f t="shared" si="348"/>
        <v>42841.833333333328</v>
      </c>
      <c r="U3143">
        <f t="shared" si="349"/>
        <v>41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2</v>
      </c>
      <c r="P3144" s="5" t="str">
        <f t="shared" si="344"/>
        <v>$15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42783.513182870374</v>
      </c>
      <c r="T3144" s="10">
        <f t="shared" si="348"/>
        <v>42813.471516203703</v>
      </c>
      <c r="U3144">
        <f t="shared" si="349"/>
        <v>30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s="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42808.358287037037</v>
      </c>
      <c r="T3145" s="10">
        <f t="shared" si="348"/>
        <v>42834.358287037037</v>
      </c>
      <c r="U3145">
        <f t="shared" si="349"/>
        <v>26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</v>
      </c>
      <c r="P3146" s="5" t="str">
        <f t="shared" si="344"/>
        <v>$251.33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42796.538275462968</v>
      </c>
      <c r="T3146" s="10">
        <f t="shared" si="348"/>
        <v>42813.25</v>
      </c>
      <c r="U3146">
        <f t="shared" si="349"/>
        <v>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s="5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42762.040902777779</v>
      </c>
      <c r="T3147" s="10">
        <f t="shared" si="348"/>
        <v>42821.999236111107</v>
      </c>
      <c r="U3147">
        <f t="shared" si="349"/>
        <v>60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11</v>
      </c>
      <c r="P3148" s="5" t="str">
        <f t="shared" si="344"/>
        <v>$437.5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42796.682476851856</v>
      </c>
      <c r="T3148" s="10">
        <f t="shared" si="348"/>
        <v>42841.640810185185</v>
      </c>
      <c r="U3148">
        <f t="shared" si="349"/>
        <v>45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118</v>
      </c>
      <c r="P3149" s="5" t="str">
        <f t="shared" si="344"/>
        <v>$110.35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41909.96938657407</v>
      </c>
      <c r="T3149" s="10">
        <f t="shared" si="348"/>
        <v>41950.011053240742</v>
      </c>
      <c r="U3149">
        <f t="shared" si="349"/>
        <v>40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</v>
      </c>
      <c r="P3150" s="5" t="str">
        <f t="shared" si="344"/>
        <v>$41.42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41891.665324074071</v>
      </c>
      <c r="T3150" s="10">
        <f t="shared" si="348"/>
        <v>41913.166666666664</v>
      </c>
      <c r="U3150">
        <f t="shared" si="349"/>
        <v>22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 s="5" t="str">
        <f t="shared" si="344"/>
        <v>$52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41226.017361111109</v>
      </c>
      <c r="T3151" s="10">
        <f t="shared" si="348"/>
        <v>41250.083333333336</v>
      </c>
      <c r="U3151">
        <f t="shared" si="349"/>
        <v>24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 s="5" t="str">
        <f t="shared" si="344"/>
        <v>$33.99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40478.263923611114</v>
      </c>
      <c r="T3152" s="10">
        <f t="shared" si="348"/>
        <v>40568.166666666664</v>
      </c>
      <c r="U3152">
        <f t="shared" si="349"/>
        <v>90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</v>
      </c>
      <c r="P3153" s="5" t="str">
        <f t="shared" si="344"/>
        <v>$103.35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41862.83997685185</v>
      </c>
      <c r="T3153" s="10">
        <f t="shared" si="348"/>
        <v>41892.83997685185</v>
      </c>
      <c r="U3153">
        <f t="shared" si="349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106</v>
      </c>
      <c r="P3154" s="5" t="str">
        <f t="shared" si="344"/>
        <v>$34.79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41550.867673611108</v>
      </c>
      <c r="T3154" s="10">
        <f t="shared" si="348"/>
        <v>41580.867673611108</v>
      </c>
      <c r="U3154">
        <f t="shared" si="349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336</v>
      </c>
      <c r="P3155" s="5" t="str">
        <f t="shared" si="344"/>
        <v>$41.77</v>
      </c>
      <c r="Q3155" t="str">
        <f t="shared" si="345"/>
        <v>theater</v>
      </c>
      <c r="R3155" t="str">
        <f t="shared" si="346"/>
        <v>plays</v>
      </c>
      <c r="S3155" s="10">
        <f t="shared" si="347"/>
        <v>40633.154363425929</v>
      </c>
      <c r="T3155" s="10">
        <f t="shared" si="348"/>
        <v>40664.207638888889</v>
      </c>
      <c r="U3155">
        <f t="shared" si="349"/>
        <v>31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113</v>
      </c>
      <c r="P3156" s="5" t="str">
        <f t="shared" si="344"/>
        <v>$64.27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40970.875671296293</v>
      </c>
      <c r="T3156" s="10">
        <f t="shared" si="348"/>
        <v>41000.834004629629</v>
      </c>
      <c r="U3156">
        <f t="shared" si="349"/>
        <v>30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189</v>
      </c>
      <c r="P3157" s="5" t="str">
        <f t="shared" si="344"/>
        <v>$31.21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41233.499131944445</v>
      </c>
      <c r="T3157" s="10">
        <f t="shared" si="348"/>
        <v>41263.499131944445</v>
      </c>
      <c r="U3157">
        <f t="shared" si="349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102</v>
      </c>
      <c r="P3158" s="5" t="str">
        <f t="shared" si="344"/>
        <v>$62.92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41026.953055555554</v>
      </c>
      <c r="T3158" s="10">
        <f t="shared" si="348"/>
        <v>41061.953055555554</v>
      </c>
      <c r="U3158">
        <f t="shared" si="349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 s="5" t="str">
        <f t="shared" si="344"/>
        <v>$98.54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41829.788252314815</v>
      </c>
      <c r="T3159" s="10">
        <f t="shared" si="348"/>
        <v>41839.208333333336</v>
      </c>
      <c r="U3159">
        <f t="shared" si="349"/>
        <v>9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114</v>
      </c>
      <c r="P3160" s="5" t="str">
        <f t="shared" si="344"/>
        <v>$82.61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41447.839722222227</v>
      </c>
      <c r="T3160" s="10">
        <f t="shared" si="348"/>
        <v>41477.839722222227</v>
      </c>
      <c r="U3160">
        <f t="shared" si="349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</v>
      </c>
      <c r="P3161" s="5" t="str">
        <f t="shared" si="344"/>
        <v>$38.5</v>
      </c>
      <c r="Q3161" t="str">
        <f t="shared" si="345"/>
        <v>theater</v>
      </c>
      <c r="R3161" t="str">
        <f t="shared" si="346"/>
        <v>plays</v>
      </c>
      <c r="S3161" s="10">
        <f t="shared" si="347"/>
        <v>40884.066678240742</v>
      </c>
      <c r="T3161" s="10">
        <f t="shared" si="348"/>
        <v>40926.958333333336</v>
      </c>
      <c r="U3161">
        <f t="shared" si="349"/>
        <v>43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102</v>
      </c>
      <c r="P3162" s="5" t="str">
        <f t="shared" si="344"/>
        <v>$80.16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41841.26489583333</v>
      </c>
      <c r="T3162" s="10">
        <f t="shared" si="348"/>
        <v>41864.207638888889</v>
      </c>
      <c r="U3162">
        <f t="shared" si="349"/>
        <v>23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</v>
      </c>
      <c r="P3163" s="5" t="str">
        <f t="shared" si="344"/>
        <v>$28.41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41897.536134259259</v>
      </c>
      <c r="T3163" s="10">
        <f t="shared" si="348"/>
        <v>41927.536134259259</v>
      </c>
      <c r="U3163">
        <f t="shared" si="349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</v>
      </c>
      <c r="P3164" s="5" t="str">
        <f t="shared" si="344"/>
        <v>$80.73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41799.685902777775</v>
      </c>
      <c r="T3164" s="10">
        <f t="shared" si="348"/>
        <v>41827.083333333336</v>
      </c>
      <c r="U3164">
        <f t="shared" si="349"/>
        <v>27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</v>
      </c>
      <c r="P3165" s="5" t="str">
        <f t="shared" si="344"/>
        <v>$200.69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41775.753761574073</v>
      </c>
      <c r="T3165" s="10">
        <f t="shared" si="348"/>
        <v>41805.753761574073</v>
      </c>
      <c r="U3165">
        <f t="shared" si="349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107</v>
      </c>
      <c r="P3166" s="5" t="str">
        <f t="shared" si="344"/>
        <v>$37.59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41766.805729166663</v>
      </c>
      <c r="T3166" s="10">
        <f t="shared" si="348"/>
        <v>41799.805729166663</v>
      </c>
      <c r="U3166">
        <f t="shared" si="349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163</v>
      </c>
      <c r="P3167" s="5" t="str">
        <f t="shared" si="344"/>
        <v>$58.1</v>
      </c>
      <c r="Q3167" t="str">
        <f t="shared" si="345"/>
        <v>theater</v>
      </c>
      <c r="R3167" t="str">
        <f t="shared" si="346"/>
        <v>plays</v>
      </c>
      <c r="S3167" s="10">
        <f t="shared" si="347"/>
        <v>40644.159259259257</v>
      </c>
      <c r="T3167" s="10">
        <f t="shared" si="348"/>
        <v>40666.165972222225</v>
      </c>
      <c r="U3167">
        <f t="shared" si="349"/>
        <v>22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</v>
      </c>
      <c r="P3168" s="5" t="str">
        <f t="shared" si="344"/>
        <v>$60.3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41940.69158564815</v>
      </c>
      <c r="T3168" s="10">
        <f t="shared" si="348"/>
        <v>41969.332638888889</v>
      </c>
      <c r="U3168">
        <f t="shared" si="349"/>
        <v>29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</v>
      </c>
      <c r="P3169" s="5" t="str">
        <f t="shared" si="344"/>
        <v>$63.36</v>
      </c>
      <c r="Q3169" t="str">
        <f t="shared" si="345"/>
        <v>theater</v>
      </c>
      <c r="R3169" t="str">
        <f t="shared" si="346"/>
        <v>plays</v>
      </c>
      <c r="S3169" s="10">
        <f t="shared" si="347"/>
        <v>41839.175706018519</v>
      </c>
      <c r="T3169" s="10">
        <f t="shared" si="348"/>
        <v>41853.175706018519</v>
      </c>
      <c r="U3169">
        <f t="shared" si="349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</v>
      </c>
      <c r="P3170" s="5" t="str">
        <f t="shared" si="344"/>
        <v>$50.9</v>
      </c>
      <c r="Q3170" t="str">
        <f t="shared" si="345"/>
        <v>theater</v>
      </c>
      <c r="R3170" t="str">
        <f t="shared" si="346"/>
        <v>plays</v>
      </c>
      <c r="S3170" s="10">
        <f t="shared" si="347"/>
        <v>41772.105937500004</v>
      </c>
      <c r="T3170" s="10">
        <f t="shared" si="348"/>
        <v>41803.916666666664</v>
      </c>
      <c r="U3170">
        <f t="shared" si="349"/>
        <v>32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</v>
      </c>
      <c r="P3171" s="5" t="str">
        <f t="shared" si="344"/>
        <v>$100.5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41591.737974537034</v>
      </c>
      <c r="T3171" s="10">
        <f t="shared" si="348"/>
        <v>41621.207638888889</v>
      </c>
      <c r="U3171">
        <f t="shared" si="349"/>
        <v>29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</v>
      </c>
      <c r="P3172" s="5" t="str">
        <f t="shared" si="344"/>
        <v>$31.62</v>
      </c>
      <c r="Q3172" t="str">
        <f t="shared" si="345"/>
        <v>theater</v>
      </c>
      <c r="R3172" t="str">
        <f t="shared" si="346"/>
        <v>plays</v>
      </c>
      <c r="S3172" s="10">
        <f t="shared" si="347"/>
        <v>41789.080370370371</v>
      </c>
      <c r="T3172" s="10">
        <f t="shared" si="348"/>
        <v>41822.166666666664</v>
      </c>
      <c r="U3172">
        <f t="shared" si="349"/>
        <v>33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109</v>
      </c>
      <c r="P3173" s="5" t="str">
        <f t="shared" si="344"/>
        <v>$65.1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42466.608310185184</v>
      </c>
      <c r="T3173" s="10">
        <f t="shared" si="348"/>
        <v>42496.608310185184</v>
      </c>
      <c r="U3173">
        <f t="shared" si="349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115</v>
      </c>
      <c r="P3174" s="5" t="str">
        <f t="shared" si="344"/>
        <v>$79.31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40923.729953703703</v>
      </c>
      <c r="T3174" s="10">
        <f t="shared" si="348"/>
        <v>40953.729953703703</v>
      </c>
      <c r="U3174">
        <f t="shared" si="349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 s="5" t="str">
        <f t="shared" si="344"/>
        <v>$139.19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41878.878379629634</v>
      </c>
      <c r="T3175" s="10">
        <f t="shared" si="348"/>
        <v>41908.878379629634</v>
      </c>
      <c r="U3175">
        <f t="shared" si="349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</v>
      </c>
      <c r="P3176" s="5" t="str">
        <f t="shared" si="344"/>
        <v>$131.91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41862.864675925928</v>
      </c>
      <c r="T3176" s="10">
        <f t="shared" si="348"/>
        <v>41876.864675925928</v>
      </c>
      <c r="U3176">
        <f t="shared" si="349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110</v>
      </c>
      <c r="P3177" s="5" t="str">
        <f t="shared" si="344"/>
        <v>$91.3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40531.886886574073</v>
      </c>
      <c r="T3177" s="10">
        <f t="shared" si="348"/>
        <v>40591.886886574073</v>
      </c>
      <c r="U3177">
        <f t="shared" si="349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115</v>
      </c>
      <c r="P3178" s="5" t="str">
        <f t="shared" si="344"/>
        <v>$39.67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41477.930914351848</v>
      </c>
      <c r="T3178" s="10">
        <f t="shared" si="348"/>
        <v>41504.625</v>
      </c>
      <c r="U3178">
        <f t="shared" si="349"/>
        <v>27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</v>
      </c>
      <c r="P3179" s="5" t="str">
        <f t="shared" si="344"/>
        <v>$57.55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41781.666770833333</v>
      </c>
      <c r="T3179" s="10">
        <f t="shared" si="348"/>
        <v>41811.666770833333</v>
      </c>
      <c r="U3179">
        <f t="shared" si="349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172</v>
      </c>
      <c r="P3180" s="5" t="str">
        <f t="shared" si="344"/>
        <v>$33.03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41806.605034722219</v>
      </c>
      <c r="T3180" s="10">
        <f t="shared" si="348"/>
        <v>41836.605034722219</v>
      </c>
      <c r="U3180">
        <f t="shared" si="349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</v>
      </c>
      <c r="P3181" s="5" t="str">
        <f t="shared" si="344"/>
        <v>$77.34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41375.702210648145</v>
      </c>
      <c r="T3181" s="10">
        <f t="shared" si="348"/>
        <v>41400.702210648145</v>
      </c>
      <c r="U3181">
        <f t="shared" si="349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120</v>
      </c>
      <c r="P3182" s="5" t="str">
        <f t="shared" si="344"/>
        <v>$31.93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41780.412604166668</v>
      </c>
      <c r="T3182" s="10">
        <f t="shared" si="348"/>
        <v>41810.412604166668</v>
      </c>
      <c r="U3182">
        <f t="shared" si="349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</v>
      </c>
      <c r="P3183" s="5" t="str">
        <f t="shared" si="344"/>
        <v>$36.33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41779.310034722221</v>
      </c>
      <c r="T3183" s="10">
        <f t="shared" si="348"/>
        <v>41805.666666666664</v>
      </c>
      <c r="U3183">
        <f t="shared" si="349"/>
        <v>26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101</v>
      </c>
      <c r="P3184" s="5" t="str">
        <f t="shared" si="344"/>
        <v>$46.77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40883.949317129627</v>
      </c>
      <c r="T3184" s="10">
        <f t="shared" si="348"/>
        <v>40939.708333333336</v>
      </c>
      <c r="U3184">
        <f t="shared" si="349"/>
        <v>56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</v>
      </c>
      <c r="P3185" s="5" t="str">
        <f t="shared" si="344"/>
        <v>$40.07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41491.79478009259</v>
      </c>
      <c r="T3185" s="10">
        <f t="shared" si="348"/>
        <v>41509.79478009259</v>
      </c>
      <c r="U3185">
        <f t="shared" si="349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</v>
      </c>
      <c r="P3186" s="5" t="str">
        <f t="shared" si="344"/>
        <v>$100.22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41791.993414351848</v>
      </c>
      <c r="T3186" s="10">
        <f t="shared" si="348"/>
        <v>41821.993414351848</v>
      </c>
      <c r="U3186">
        <f t="shared" si="349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 s="5" t="str">
        <f t="shared" si="344"/>
        <v>$41.67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41829.977326388893</v>
      </c>
      <c r="T3187" s="10">
        <f t="shared" si="348"/>
        <v>41836.977326388893</v>
      </c>
      <c r="U3187">
        <f t="shared" si="349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</v>
      </c>
      <c r="P3188" s="5" t="str">
        <f t="shared" si="344"/>
        <v>$46.71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41868.924050925925</v>
      </c>
      <c r="T3188" s="10">
        <f t="shared" si="348"/>
        <v>41898.875</v>
      </c>
      <c r="U3188">
        <f t="shared" si="349"/>
        <v>30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</v>
      </c>
      <c r="P3189" s="5" t="str">
        <f t="shared" si="344"/>
        <v>$71.49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41835.666354166664</v>
      </c>
      <c r="T3189" s="10">
        <f t="shared" si="348"/>
        <v>41855.666354166664</v>
      </c>
      <c r="U3189">
        <f t="shared" si="349"/>
        <v>20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 s="5" t="str">
        <f t="shared" si="344"/>
        <v>$14.44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42144.415532407409</v>
      </c>
      <c r="T3190" s="10">
        <f t="shared" si="348"/>
        <v>42165.415532407409</v>
      </c>
      <c r="U3190">
        <f t="shared" si="349"/>
        <v>21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</v>
      </c>
      <c r="P3191" s="5" t="str">
        <f t="shared" si="344"/>
        <v>$356.84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42118.346435185187</v>
      </c>
      <c r="T3191" s="10">
        <f t="shared" si="348"/>
        <v>42148.346435185187</v>
      </c>
      <c r="U3191">
        <f t="shared" si="349"/>
        <v>30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s="5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42683.151331018518</v>
      </c>
      <c r="T3192" s="10">
        <f t="shared" si="348"/>
        <v>42713.192997685182</v>
      </c>
      <c r="U3192">
        <f t="shared" si="349"/>
        <v>30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</v>
      </c>
      <c r="P3193" s="5" t="str">
        <f t="shared" si="344"/>
        <v>$37.75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42538.755428240736</v>
      </c>
      <c r="T3193" s="10">
        <f t="shared" si="348"/>
        <v>42598.755428240736</v>
      </c>
      <c r="U3193">
        <f t="shared" si="349"/>
        <v>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</v>
      </c>
      <c r="P3194" s="5" t="str">
        <f t="shared" si="344"/>
        <v>$12.75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42018.94049768518</v>
      </c>
      <c r="T3194" s="10">
        <f t="shared" si="348"/>
        <v>42063.916666666672</v>
      </c>
      <c r="U3194">
        <f t="shared" si="349"/>
        <v>45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12</v>
      </c>
      <c r="P3195" s="5" t="str">
        <f t="shared" si="344"/>
        <v>$24.46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42010.968240740738</v>
      </c>
      <c r="T3195" s="10">
        <f t="shared" si="348"/>
        <v>42055.968240740738</v>
      </c>
      <c r="U3195">
        <f t="shared" si="349"/>
        <v>45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s="5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42182.062476851846</v>
      </c>
      <c r="T3196" s="10">
        <f t="shared" si="348"/>
        <v>42212.062476851846</v>
      </c>
      <c r="U3196">
        <f t="shared" si="349"/>
        <v>30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</v>
      </c>
      <c r="P3197" s="5" t="str">
        <f t="shared" si="344"/>
        <v>$53.08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42017.594236111108</v>
      </c>
      <c r="T3197" s="10">
        <f t="shared" si="348"/>
        <v>42047.594236111108</v>
      </c>
      <c r="U3197">
        <f t="shared" si="349"/>
        <v>30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</v>
      </c>
      <c r="P3198" s="5" t="str">
        <f t="shared" si="344"/>
        <v>$300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42157.598090277781</v>
      </c>
      <c r="T3198" s="10">
        <f t="shared" si="348"/>
        <v>42217.583333333328</v>
      </c>
      <c r="U3198">
        <f t="shared" si="349"/>
        <v>60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</v>
      </c>
      <c r="P3199" s="5" t="str">
        <f t="shared" si="344"/>
        <v>$286.25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42009.493263888886</v>
      </c>
      <c r="T3199" s="10">
        <f t="shared" si="348"/>
        <v>42039.493263888886</v>
      </c>
      <c r="U3199">
        <f t="shared" si="349"/>
        <v>30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</v>
      </c>
      <c r="P3200" s="5" t="str">
        <f t="shared" si="344"/>
        <v>$36.67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42013.424502314811</v>
      </c>
      <c r="T3200" s="10">
        <f t="shared" si="348"/>
        <v>42051.424502314811</v>
      </c>
      <c r="U3200">
        <f t="shared" si="349"/>
        <v>38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</v>
      </c>
      <c r="P3201" s="5" t="str">
        <f t="shared" si="344"/>
        <v>$49.21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41858.761782407411</v>
      </c>
      <c r="T3201" s="10">
        <f t="shared" si="348"/>
        <v>41888.875</v>
      </c>
      <c r="U3201">
        <f t="shared" si="349"/>
        <v>30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0</v>
      </c>
      <c r="P3202" s="5" t="str">
        <f t="shared" si="344"/>
        <v>$1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42460.320613425924</v>
      </c>
      <c r="T3202" s="10">
        <f t="shared" si="348"/>
        <v>42490.231944444444</v>
      </c>
      <c r="U3202">
        <f t="shared" si="349"/>
        <v>30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ROUND(E3203/D3203*100,0)</f>
        <v>1</v>
      </c>
      <c r="P3203" s="5" t="str">
        <f t="shared" ref="P3203:P3266" si="351">"$"&amp;ROUND(E3203/L3203,2)</f>
        <v>$12.5</v>
      </c>
      <c r="Q3203" t="str">
        <f t="shared" ref="Q3203:Q3266" si="352">LEFT(N3203,SEARCH("/",N3203)-1)</f>
        <v>theater</v>
      </c>
      <c r="R3203" t="str">
        <f t="shared" ref="R3203:R3266" si="353">RIGHT(N3203,LEN(N3203)-SEARCH("/",N3203))</f>
        <v>musical</v>
      </c>
      <c r="S3203" s="10">
        <f t="shared" ref="S3203:S3266" si="354">(J3203/86400)+DATE(1970, 1, 1)</f>
        <v>41861.767094907409</v>
      </c>
      <c r="T3203" s="10">
        <f t="shared" ref="T3203:T3266" si="355">(I3203/86400)+DATE(1970, 1, 1)</f>
        <v>41882.767094907409</v>
      </c>
      <c r="U3203">
        <f t="shared" ref="U3203:U3266" si="356">ROUND(T3203-S3203,0)</f>
        <v>21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55</v>
      </c>
      <c r="P3204" s="5" t="str">
        <f t="shared" si="351"/>
        <v>$109.04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42293.853541666671</v>
      </c>
      <c r="T3204" s="10">
        <f t="shared" si="355"/>
        <v>42352.249305555553</v>
      </c>
      <c r="U3204">
        <f t="shared" si="356"/>
        <v>58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 s="5" t="str">
        <f t="shared" si="351"/>
        <v>$41.67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42242.988680555558</v>
      </c>
      <c r="T3205" s="10">
        <f t="shared" si="355"/>
        <v>42272.988680555558</v>
      </c>
      <c r="U3205">
        <f t="shared" si="356"/>
        <v>30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s="5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42172.686099537037</v>
      </c>
      <c r="T3206" s="10">
        <f t="shared" si="355"/>
        <v>42202.676388888889</v>
      </c>
      <c r="U3206">
        <f t="shared" si="356"/>
        <v>30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</v>
      </c>
      <c r="P3207" s="5" t="str">
        <f t="shared" si="351"/>
        <v>$22.75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42095.374675925923</v>
      </c>
      <c r="T3207" s="10">
        <f t="shared" si="355"/>
        <v>42125.374675925923</v>
      </c>
      <c r="U3207">
        <f t="shared" si="356"/>
        <v>30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s="5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42236.276053240741</v>
      </c>
      <c r="T3208" s="10">
        <f t="shared" si="355"/>
        <v>42266.276053240741</v>
      </c>
      <c r="U3208">
        <f t="shared" si="356"/>
        <v>30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</v>
      </c>
      <c r="P3209" s="5" t="str">
        <f t="shared" si="351"/>
        <v>$70.83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42057.277858796297</v>
      </c>
      <c r="T3209" s="10">
        <f t="shared" si="355"/>
        <v>42117.236192129625</v>
      </c>
      <c r="U3209">
        <f t="shared" si="356"/>
        <v>60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104</v>
      </c>
      <c r="P3210" s="5" t="str">
        <f t="shared" si="351"/>
        <v>$63.11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41827.605057870373</v>
      </c>
      <c r="T3210" s="10">
        <f t="shared" si="355"/>
        <v>41848.605057870373</v>
      </c>
      <c r="U3210">
        <f t="shared" si="356"/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</v>
      </c>
      <c r="P3211" s="5" t="str">
        <f t="shared" si="351"/>
        <v>$50.16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41778.637245370366</v>
      </c>
      <c r="T3211" s="10">
        <f t="shared" si="355"/>
        <v>41810.958333333336</v>
      </c>
      <c r="U3211">
        <f t="shared" si="356"/>
        <v>32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126</v>
      </c>
      <c r="P3212" s="5" t="str">
        <f t="shared" si="351"/>
        <v>$62.88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41013.936562499999</v>
      </c>
      <c r="T3212" s="10">
        <f t="shared" si="355"/>
        <v>41061.165972222225</v>
      </c>
      <c r="U3212">
        <f t="shared" si="356"/>
        <v>47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120</v>
      </c>
      <c r="P3213" s="5" t="str">
        <f t="shared" si="351"/>
        <v>$85.53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41834.58657407407</v>
      </c>
      <c r="T3213" s="10">
        <f t="shared" si="355"/>
        <v>41866.083333333336</v>
      </c>
      <c r="U3213">
        <f t="shared" si="356"/>
        <v>31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</v>
      </c>
      <c r="P3214" s="5" t="str">
        <f t="shared" si="351"/>
        <v>$53.72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41829.795729166668</v>
      </c>
      <c r="T3214" s="10">
        <f t="shared" si="355"/>
        <v>41859.795729166668</v>
      </c>
      <c r="U3214">
        <f t="shared" si="356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</v>
      </c>
      <c r="P3215" s="5" t="str">
        <f t="shared" si="351"/>
        <v>$127.81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42171.763414351852</v>
      </c>
      <c r="T3215" s="10">
        <f t="shared" si="355"/>
        <v>42211.763414351852</v>
      </c>
      <c r="U3215">
        <f t="shared" si="356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</v>
      </c>
      <c r="P3216" s="5" t="str">
        <f t="shared" si="351"/>
        <v>$106.57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42337.792511574073</v>
      </c>
      <c r="T3216" s="10">
        <f t="shared" si="355"/>
        <v>42374.996527777781</v>
      </c>
      <c r="U3216">
        <f t="shared" si="356"/>
        <v>37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</v>
      </c>
      <c r="P3217" s="5" t="str">
        <f t="shared" si="351"/>
        <v>$262.11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42219.665173611109</v>
      </c>
      <c r="T3217" s="10">
        <f t="shared" si="355"/>
        <v>42257.165972222225</v>
      </c>
      <c r="U3217">
        <f t="shared" si="356"/>
        <v>38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</v>
      </c>
      <c r="P3218" s="5" t="str">
        <f t="shared" si="351"/>
        <v>$57.17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42165.462627314817</v>
      </c>
      <c r="T3218" s="10">
        <f t="shared" si="355"/>
        <v>42196.604166666672</v>
      </c>
      <c r="U3218">
        <f t="shared" si="356"/>
        <v>31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</v>
      </c>
      <c r="P3219" s="5" t="str">
        <f t="shared" si="351"/>
        <v>$50.2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42648.546111111107</v>
      </c>
      <c r="T3219" s="10">
        <f t="shared" si="355"/>
        <v>42678.546111111107</v>
      </c>
      <c r="U3219">
        <f t="shared" si="356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</v>
      </c>
      <c r="P3220" s="5" t="str">
        <f t="shared" si="351"/>
        <v>$66.59</v>
      </c>
      <c r="Q3220" t="str">
        <f t="shared" si="352"/>
        <v>theater</v>
      </c>
      <c r="R3220" t="str">
        <f t="shared" si="353"/>
        <v>plays</v>
      </c>
      <c r="S3220" s="10">
        <f t="shared" si="354"/>
        <v>41971.002152777779</v>
      </c>
      <c r="T3220" s="10">
        <f t="shared" si="355"/>
        <v>42004</v>
      </c>
      <c r="U3220">
        <f t="shared" si="356"/>
        <v>33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</v>
      </c>
      <c r="P3221" s="5" t="str">
        <f t="shared" si="351"/>
        <v>$168.25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42050.983182870375</v>
      </c>
      <c r="T3221" s="10">
        <f t="shared" si="355"/>
        <v>42085.941516203704</v>
      </c>
      <c r="U3221">
        <f t="shared" si="356"/>
        <v>35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101</v>
      </c>
      <c r="P3222" s="5" t="str">
        <f t="shared" si="351"/>
        <v>$256.37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42772.833379629628</v>
      </c>
      <c r="T3222" s="10">
        <f t="shared" si="355"/>
        <v>42806.875</v>
      </c>
      <c r="U3222">
        <f t="shared" si="356"/>
        <v>34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</v>
      </c>
      <c r="P3223" s="5" t="str">
        <f t="shared" si="351"/>
        <v>$36.61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42155.696793981479</v>
      </c>
      <c r="T3223" s="10">
        <f t="shared" si="355"/>
        <v>42190.696793981479</v>
      </c>
      <c r="U3223">
        <f t="shared" si="356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125</v>
      </c>
      <c r="P3224" s="5" t="str">
        <f t="shared" si="351"/>
        <v>$37.14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42270.582141203704</v>
      </c>
      <c r="T3224" s="10">
        <f t="shared" si="355"/>
        <v>42301.895138888889</v>
      </c>
      <c r="U3224">
        <f t="shared" si="356"/>
        <v>31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110</v>
      </c>
      <c r="P3225" s="5" t="str">
        <f t="shared" si="351"/>
        <v>$45.88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42206.835370370369</v>
      </c>
      <c r="T3225" s="10">
        <f t="shared" si="355"/>
        <v>42236.835370370369</v>
      </c>
      <c r="U3225">
        <f t="shared" si="356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</v>
      </c>
      <c r="P3226" s="5" t="str">
        <f t="shared" si="351"/>
        <v>$141.71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42697.850844907407</v>
      </c>
      <c r="T3226" s="10">
        <f t="shared" si="355"/>
        <v>42745.208333333328</v>
      </c>
      <c r="U3226">
        <f t="shared" si="356"/>
        <v>47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</v>
      </c>
      <c r="P3227" s="5" t="str">
        <f t="shared" si="351"/>
        <v>$52.49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42503.559467592597</v>
      </c>
      <c r="T3227" s="10">
        <f t="shared" si="355"/>
        <v>42524.875</v>
      </c>
      <c r="U3227">
        <f t="shared" si="356"/>
        <v>21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</v>
      </c>
      <c r="P3228" s="5" t="str">
        <f t="shared" si="351"/>
        <v>$59.52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42277.583472222221</v>
      </c>
      <c r="T3228" s="10">
        <f t="shared" si="355"/>
        <v>42307.583472222221</v>
      </c>
      <c r="U3228">
        <f t="shared" si="356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 s="5" t="str">
        <f t="shared" si="351"/>
        <v>$50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42722.882361111115</v>
      </c>
      <c r="T3229" s="10">
        <f t="shared" si="355"/>
        <v>42752.882361111115</v>
      </c>
      <c r="U3229">
        <f t="shared" si="356"/>
        <v>30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</v>
      </c>
      <c r="P3230" s="5" t="str">
        <f t="shared" si="351"/>
        <v>$193.62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42323.70930555556</v>
      </c>
      <c r="T3230" s="10">
        <f t="shared" si="355"/>
        <v>42355.207638888889</v>
      </c>
      <c r="U3230">
        <f t="shared" si="356"/>
        <v>31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108</v>
      </c>
      <c r="P3231" s="5" t="str">
        <f t="shared" si="351"/>
        <v>$106.8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41933.291643518518</v>
      </c>
      <c r="T3231" s="10">
        <f t="shared" si="355"/>
        <v>41963.333310185189</v>
      </c>
      <c r="U3231">
        <f t="shared" si="356"/>
        <v>30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110</v>
      </c>
      <c r="P3232" s="5" t="str">
        <f t="shared" si="351"/>
        <v>$77.22</v>
      </c>
      <c r="Q3232" t="str">
        <f t="shared" si="352"/>
        <v>theater</v>
      </c>
      <c r="R3232" t="str">
        <f t="shared" si="353"/>
        <v>plays</v>
      </c>
      <c r="S3232" s="10">
        <f t="shared" si="354"/>
        <v>41898.168124999997</v>
      </c>
      <c r="T3232" s="10">
        <f t="shared" si="355"/>
        <v>41913.165972222225</v>
      </c>
      <c r="U3232">
        <f t="shared" si="356"/>
        <v>15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 s="5" t="str">
        <f t="shared" si="351"/>
        <v>$57.5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42446.943831018521</v>
      </c>
      <c r="T3233" s="10">
        <f t="shared" si="355"/>
        <v>42476.943831018521</v>
      </c>
      <c r="U3233">
        <f t="shared" si="356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</v>
      </c>
      <c r="P3234" s="5" t="str">
        <f t="shared" si="351"/>
        <v>$50.46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42463.81385416667</v>
      </c>
      <c r="T3234" s="10">
        <f t="shared" si="355"/>
        <v>42494.165972222225</v>
      </c>
      <c r="U3234">
        <f t="shared" si="356"/>
        <v>30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119</v>
      </c>
      <c r="P3235" s="5" t="str">
        <f t="shared" si="351"/>
        <v>$97.38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42766.805034722223</v>
      </c>
      <c r="T3235" s="10">
        <f t="shared" si="355"/>
        <v>42796.805034722223</v>
      </c>
      <c r="U3235">
        <f t="shared" si="356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</v>
      </c>
      <c r="P3236" s="5" t="str">
        <f t="shared" si="351"/>
        <v>$34.92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42734.789444444439</v>
      </c>
      <c r="T3236" s="10">
        <f t="shared" si="355"/>
        <v>42767.979861111111</v>
      </c>
      <c r="U3236">
        <f t="shared" si="356"/>
        <v>33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</v>
      </c>
      <c r="P3237" s="5" t="str">
        <f t="shared" si="351"/>
        <v>$85.53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42522.347812499997</v>
      </c>
      <c r="T3237" s="10">
        <f t="shared" si="355"/>
        <v>42552.347812499997</v>
      </c>
      <c r="U3237">
        <f t="shared" si="356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101</v>
      </c>
      <c r="P3238" s="5" t="str">
        <f t="shared" si="351"/>
        <v>$182.91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42702.917048611111</v>
      </c>
      <c r="T3238" s="10">
        <f t="shared" si="355"/>
        <v>42732.917048611111</v>
      </c>
      <c r="U3238">
        <f t="shared" si="356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101</v>
      </c>
      <c r="P3239" s="5" t="str">
        <f t="shared" si="351"/>
        <v>$131.14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42252.474351851852</v>
      </c>
      <c r="T3239" s="10">
        <f t="shared" si="355"/>
        <v>42276.165972222225</v>
      </c>
      <c r="U3239">
        <f t="shared" si="356"/>
        <v>24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</v>
      </c>
      <c r="P3240" s="5" t="str">
        <f t="shared" si="351"/>
        <v>$39.81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42156.510393518518</v>
      </c>
      <c r="T3240" s="10">
        <f t="shared" si="355"/>
        <v>42186.510393518518</v>
      </c>
      <c r="U3240">
        <f t="shared" si="356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106</v>
      </c>
      <c r="P3241" s="5" t="str">
        <f t="shared" si="351"/>
        <v>$59.7</v>
      </c>
      <c r="Q3241" t="str">
        <f t="shared" si="352"/>
        <v>theater</v>
      </c>
      <c r="R3241" t="str">
        <f t="shared" si="353"/>
        <v>plays</v>
      </c>
      <c r="S3241" s="10">
        <f t="shared" si="354"/>
        <v>42278.089039351849</v>
      </c>
      <c r="T3241" s="10">
        <f t="shared" si="355"/>
        <v>42302.999305555553</v>
      </c>
      <c r="U3241">
        <f t="shared" si="356"/>
        <v>25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101</v>
      </c>
      <c r="P3242" s="5" t="str">
        <f t="shared" si="351"/>
        <v>$88.74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42754.693842592591</v>
      </c>
      <c r="T3242" s="10">
        <f t="shared" si="355"/>
        <v>42782.958333333328</v>
      </c>
      <c r="U3242">
        <f t="shared" si="356"/>
        <v>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</v>
      </c>
      <c r="P3243" s="5" t="str">
        <f t="shared" si="351"/>
        <v>$58.69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41893.324884259258</v>
      </c>
      <c r="T3243" s="10">
        <f t="shared" si="355"/>
        <v>41926.290972222225</v>
      </c>
      <c r="U3243">
        <f t="shared" si="356"/>
        <v>33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</v>
      </c>
      <c r="P3244" s="5" t="str">
        <f t="shared" si="351"/>
        <v>$69.57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41871.755694444444</v>
      </c>
      <c r="T3244" s="10">
        <f t="shared" si="355"/>
        <v>41901.755694444444</v>
      </c>
      <c r="U3244">
        <f t="shared" si="356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103</v>
      </c>
      <c r="P3245" s="5" t="str">
        <f t="shared" si="351"/>
        <v>$115.87</v>
      </c>
      <c r="Q3245" t="str">
        <f t="shared" si="352"/>
        <v>theater</v>
      </c>
      <c r="R3245" t="str">
        <f t="shared" si="353"/>
        <v>plays</v>
      </c>
      <c r="S3245" s="10">
        <f t="shared" si="354"/>
        <v>42262.096782407403</v>
      </c>
      <c r="T3245" s="10">
        <f t="shared" si="355"/>
        <v>42286</v>
      </c>
      <c r="U3245">
        <f t="shared" si="356"/>
        <v>24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103</v>
      </c>
      <c r="P3246" s="5" t="str">
        <f t="shared" si="351"/>
        <v>$23.87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42675.694236111114</v>
      </c>
      <c r="T3246" s="10">
        <f t="shared" si="355"/>
        <v>42705.735902777778</v>
      </c>
      <c r="U3246">
        <f t="shared" si="356"/>
        <v>30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</v>
      </c>
      <c r="P3247" s="5" t="str">
        <f t="shared" si="351"/>
        <v>$81.13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42135.60020833333</v>
      </c>
      <c r="T3247" s="10">
        <f t="shared" si="355"/>
        <v>42167.083333333328</v>
      </c>
      <c r="U3247">
        <f t="shared" si="356"/>
        <v>31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</v>
      </c>
      <c r="P3248" s="5" t="str">
        <f t="shared" si="351"/>
        <v>$57.63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42230.472222222219</v>
      </c>
      <c r="T3248" s="10">
        <f t="shared" si="355"/>
        <v>42259.165972222225</v>
      </c>
      <c r="U3248">
        <f t="shared" si="356"/>
        <v>29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106</v>
      </c>
      <c r="P3249" s="5" t="str">
        <f t="shared" si="351"/>
        <v>$46.43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42167.434166666666</v>
      </c>
      <c r="T3249" s="10">
        <f t="shared" si="355"/>
        <v>42197.434166666666</v>
      </c>
      <c r="U3249">
        <f t="shared" si="356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101</v>
      </c>
      <c r="P3250" s="5" t="str">
        <f t="shared" si="351"/>
        <v>$60.48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42068.888391203705</v>
      </c>
      <c r="T3250" s="10">
        <f t="shared" si="355"/>
        <v>42098.846724537041</v>
      </c>
      <c r="U3250">
        <f t="shared" si="356"/>
        <v>30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105</v>
      </c>
      <c r="P3251" s="5" t="str">
        <f t="shared" si="351"/>
        <v>$65.58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42145.746689814812</v>
      </c>
      <c r="T3251" s="10">
        <f t="shared" si="355"/>
        <v>42175.746689814812</v>
      </c>
      <c r="U3251">
        <f t="shared" si="356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102</v>
      </c>
      <c r="P3252" s="5" t="str">
        <f t="shared" si="351"/>
        <v>$119.19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41918.742175925923</v>
      </c>
      <c r="T3252" s="10">
        <f t="shared" si="355"/>
        <v>41948.783842592595</v>
      </c>
      <c r="U3252">
        <f t="shared" si="356"/>
        <v>30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111</v>
      </c>
      <c r="P3253" s="5" t="str">
        <f t="shared" si="351"/>
        <v>$83.05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42146.731087962966</v>
      </c>
      <c r="T3253" s="10">
        <f t="shared" si="355"/>
        <v>42176.731087962966</v>
      </c>
      <c r="U3253">
        <f t="shared" si="356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128</v>
      </c>
      <c r="P3254" s="5" t="str">
        <f t="shared" si="351"/>
        <v>$57.52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42590.472685185188</v>
      </c>
      <c r="T3254" s="10">
        <f t="shared" si="355"/>
        <v>42620.472685185188</v>
      </c>
      <c r="U3254">
        <f t="shared" si="356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102</v>
      </c>
      <c r="P3255" s="5" t="str">
        <f t="shared" si="351"/>
        <v>$177.09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42602.576712962968</v>
      </c>
      <c r="T3255" s="10">
        <f t="shared" si="355"/>
        <v>42621.15625</v>
      </c>
      <c r="U3255">
        <f t="shared" si="356"/>
        <v>19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</v>
      </c>
      <c r="P3256" s="5" t="str">
        <f t="shared" si="351"/>
        <v>$70.77</v>
      </c>
      <c r="Q3256" t="str">
        <f t="shared" si="352"/>
        <v>theater</v>
      </c>
      <c r="R3256" t="str">
        <f t="shared" si="353"/>
        <v>plays</v>
      </c>
      <c r="S3256" s="10">
        <f t="shared" si="354"/>
        <v>42059.085752314815</v>
      </c>
      <c r="T3256" s="10">
        <f t="shared" si="355"/>
        <v>42089.044085648144</v>
      </c>
      <c r="U3256">
        <f t="shared" si="356"/>
        <v>30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 s="5" t="str">
        <f t="shared" si="351"/>
        <v>$29.17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41889.768229166664</v>
      </c>
      <c r="T3257" s="10">
        <f t="shared" si="355"/>
        <v>41919.768229166664</v>
      </c>
      <c r="U3257">
        <f t="shared" si="356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</v>
      </c>
      <c r="P3258" s="5" t="str">
        <f t="shared" si="351"/>
        <v>$72.76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42144.573807870373</v>
      </c>
      <c r="T3258" s="10">
        <f t="shared" si="355"/>
        <v>42166.165972222225</v>
      </c>
      <c r="U3258">
        <f t="shared" si="356"/>
        <v>22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</v>
      </c>
      <c r="P3259" s="5" t="str">
        <f t="shared" si="351"/>
        <v>$51.85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42758.559629629628</v>
      </c>
      <c r="T3259" s="10">
        <f t="shared" si="355"/>
        <v>42788.559629629628</v>
      </c>
      <c r="U3259">
        <f t="shared" si="356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</v>
      </c>
      <c r="P3260" s="5" t="str">
        <f t="shared" si="351"/>
        <v>$98.2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41982.887280092589</v>
      </c>
      <c r="T3260" s="10">
        <f t="shared" si="355"/>
        <v>42012.887280092589</v>
      </c>
      <c r="U3260">
        <f t="shared" si="356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</v>
      </c>
      <c r="P3261" s="5" t="str">
        <f t="shared" si="351"/>
        <v>$251.74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42614.760937500003</v>
      </c>
      <c r="T3261" s="10">
        <f t="shared" si="355"/>
        <v>42644.165972222225</v>
      </c>
      <c r="U3261">
        <f t="shared" si="356"/>
        <v>29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</v>
      </c>
      <c r="P3262" s="5" t="str">
        <f t="shared" si="351"/>
        <v>$74.82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42303.672662037032</v>
      </c>
      <c r="T3262" s="10">
        <f t="shared" si="355"/>
        <v>42338.714328703703</v>
      </c>
      <c r="U3262">
        <f t="shared" si="356"/>
        <v>35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</v>
      </c>
      <c r="P3263" s="5" t="str">
        <f t="shared" si="351"/>
        <v>$67.65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42171.725416666668</v>
      </c>
      <c r="T3263" s="10">
        <f t="shared" si="355"/>
        <v>42201.725416666668</v>
      </c>
      <c r="U3263">
        <f t="shared" si="356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</v>
      </c>
      <c r="P3264" s="5" t="str">
        <f t="shared" si="351"/>
        <v>$93.81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41964.315532407403</v>
      </c>
      <c r="T3264" s="10">
        <f t="shared" si="355"/>
        <v>41995.166666666672</v>
      </c>
      <c r="U3264">
        <f t="shared" si="356"/>
        <v>31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</v>
      </c>
      <c r="P3265" s="5" t="str">
        <f t="shared" si="351"/>
        <v>$41.24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42284.516064814816</v>
      </c>
      <c r="T3265" s="10">
        <f t="shared" si="355"/>
        <v>42307.875</v>
      </c>
      <c r="U3265">
        <f t="shared" si="356"/>
        <v>23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 s="5" t="str">
        <f t="shared" si="351"/>
        <v>$52.55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42016.800208333334</v>
      </c>
      <c r="T3266" s="10">
        <f t="shared" si="355"/>
        <v>42032.916666666672</v>
      </c>
      <c r="U3266">
        <f t="shared" si="356"/>
        <v>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ROUND(E3267/D3267*100,0)</f>
        <v>164</v>
      </c>
      <c r="P3267" s="5" t="str">
        <f t="shared" ref="P3267:P3330" si="358">"$"&amp;ROUND(E3267/L3267,2)</f>
        <v>$70.29</v>
      </c>
      <c r="Q3267" t="str">
        <f t="shared" ref="Q3267:Q3330" si="359">LEFT(N3267,SEARCH("/",N3267)-1)</f>
        <v>theater</v>
      </c>
      <c r="R3267" t="str">
        <f t="shared" ref="R3267:R3330" si="360">RIGHT(N3267,LEN(N3267)-SEARCH("/",N3267))</f>
        <v>plays</v>
      </c>
      <c r="S3267" s="10">
        <f t="shared" ref="S3267:S3330" si="361">(J3267/86400)+DATE(1970, 1, 1)</f>
        <v>42311.711979166663</v>
      </c>
      <c r="T3267" s="10">
        <f t="shared" ref="T3267:T3330" si="362">(I3267/86400)+DATE(1970, 1, 1)</f>
        <v>42341.708333333328</v>
      </c>
      <c r="U3267">
        <f t="shared" ref="U3267:U3330" si="363">ROUND(T3267-S3267,0)</f>
        <v>30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</v>
      </c>
      <c r="P3268" s="5" t="str">
        <f t="shared" si="358"/>
        <v>$48.33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42136.536134259259</v>
      </c>
      <c r="T3268" s="10">
        <f t="shared" si="362"/>
        <v>42167.875</v>
      </c>
      <c r="U3268">
        <f t="shared" si="363"/>
        <v>31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</v>
      </c>
      <c r="P3269" s="5" t="str">
        <f t="shared" si="358"/>
        <v>$53.18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42172.757638888885</v>
      </c>
      <c r="T3269" s="10">
        <f t="shared" si="362"/>
        <v>42202.757638888885</v>
      </c>
      <c r="U3269">
        <f t="shared" si="363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 s="5" t="str">
        <f t="shared" si="358"/>
        <v>$60.95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42590.90425925926</v>
      </c>
      <c r="T3270" s="10">
        <f t="shared" si="362"/>
        <v>42606.90425925926</v>
      </c>
      <c r="U3270">
        <f t="shared" si="363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102</v>
      </c>
      <c r="P3271" s="5" t="str">
        <f t="shared" si="358"/>
        <v>$116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42137.395798611113</v>
      </c>
      <c r="T3271" s="10">
        <f t="shared" si="362"/>
        <v>42171.458333333328</v>
      </c>
      <c r="U3271">
        <f t="shared" si="363"/>
        <v>34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102</v>
      </c>
      <c r="P3272" s="5" t="str">
        <f t="shared" si="358"/>
        <v>$61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42167.533159722225</v>
      </c>
      <c r="T3272" s="10">
        <f t="shared" si="362"/>
        <v>42197.533159722225</v>
      </c>
      <c r="U3272">
        <f t="shared" si="363"/>
        <v>30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 s="5" t="str">
        <f t="shared" si="358"/>
        <v>$38.24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41915.437210648146</v>
      </c>
      <c r="T3273" s="10">
        <f t="shared" si="362"/>
        <v>41945.478877314818</v>
      </c>
      <c r="U3273">
        <f t="shared" si="363"/>
        <v>30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</v>
      </c>
      <c r="P3274" s="5" t="str">
        <f t="shared" si="358"/>
        <v>$106.5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42284.500104166669</v>
      </c>
      <c r="T3274" s="10">
        <f t="shared" si="362"/>
        <v>42314.541770833333</v>
      </c>
      <c r="U3274">
        <f t="shared" si="363"/>
        <v>30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</v>
      </c>
      <c r="P3275" s="5" t="str">
        <f t="shared" si="358"/>
        <v>$204.57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42611.801412037035</v>
      </c>
      <c r="T3275" s="10">
        <f t="shared" si="362"/>
        <v>42627.791666666672</v>
      </c>
      <c r="U3275">
        <f t="shared" si="363"/>
        <v>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</v>
      </c>
      <c r="P3276" s="5" t="str">
        <f t="shared" si="358"/>
        <v>$54.91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42400.704537037032</v>
      </c>
      <c r="T3276" s="10">
        <f t="shared" si="362"/>
        <v>42444.875</v>
      </c>
      <c r="U3276">
        <f t="shared" si="363"/>
        <v>44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</v>
      </c>
      <c r="P3277" s="5" t="str">
        <f t="shared" si="358"/>
        <v>$150.42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42017.88045138889</v>
      </c>
      <c r="T3277" s="10">
        <f t="shared" si="362"/>
        <v>42044.1875</v>
      </c>
      <c r="U3277">
        <f t="shared" si="363"/>
        <v>26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117</v>
      </c>
      <c r="P3278" s="5" t="str">
        <f t="shared" si="358"/>
        <v>$52.58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42426.949988425928</v>
      </c>
      <c r="T3278" s="10">
        <f t="shared" si="362"/>
        <v>42461.165972222225</v>
      </c>
      <c r="U3278">
        <f t="shared" si="363"/>
        <v>34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109</v>
      </c>
      <c r="P3279" s="5" t="str">
        <f t="shared" si="358"/>
        <v>$54.3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41931.682939814811</v>
      </c>
      <c r="T3279" s="10">
        <f t="shared" si="362"/>
        <v>41961.724606481483</v>
      </c>
      <c r="U3279">
        <f t="shared" si="363"/>
        <v>30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</v>
      </c>
      <c r="P3280" s="5" t="str">
        <f t="shared" si="358"/>
        <v>$76.03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42124.848414351851</v>
      </c>
      <c r="T3280" s="10">
        <f t="shared" si="362"/>
        <v>42154.848414351851</v>
      </c>
      <c r="U3280">
        <f t="shared" si="363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</v>
      </c>
      <c r="P3281" s="5" t="str">
        <f t="shared" si="358"/>
        <v>$105.21</v>
      </c>
      <c r="Q3281" t="str">
        <f t="shared" si="359"/>
        <v>theater</v>
      </c>
      <c r="R3281" t="str">
        <f t="shared" si="360"/>
        <v>plays</v>
      </c>
      <c r="S3281" s="10">
        <f t="shared" si="361"/>
        <v>42431.102534722224</v>
      </c>
      <c r="T3281" s="10">
        <f t="shared" si="362"/>
        <v>42461.06086805556</v>
      </c>
      <c r="U3281">
        <f t="shared" si="363"/>
        <v>30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 s="5" t="str">
        <f t="shared" si="358"/>
        <v>$68.67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42121.756921296299</v>
      </c>
      <c r="T3282" s="10">
        <f t="shared" si="362"/>
        <v>42156.208333333328</v>
      </c>
      <c r="U3282">
        <f t="shared" si="363"/>
        <v>34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122</v>
      </c>
      <c r="P3283" s="5" t="str">
        <f t="shared" si="358"/>
        <v>$129.36</v>
      </c>
      <c r="Q3283" t="str">
        <f t="shared" si="359"/>
        <v>theater</v>
      </c>
      <c r="R3283" t="str">
        <f t="shared" si="360"/>
        <v>plays</v>
      </c>
      <c r="S3283" s="10">
        <f t="shared" si="361"/>
        <v>42219.019733796296</v>
      </c>
      <c r="T3283" s="10">
        <f t="shared" si="362"/>
        <v>42249.019733796296</v>
      </c>
      <c r="U3283">
        <f t="shared" si="363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103</v>
      </c>
      <c r="P3284" s="5" t="str">
        <f t="shared" si="358"/>
        <v>$134.26</v>
      </c>
      <c r="Q3284" t="str">
        <f t="shared" si="359"/>
        <v>theater</v>
      </c>
      <c r="R3284" t="str">
        <f t="shared" si="360"/>
        <v>plays</v>
      </c>
      <c r="S3284" s="10">
        <f t="shared" si="361"/>
        <v>42445.19430555556</v>
      </c>
      <c r="T3284" s="10">
        <f t="shared" si="362"/>
        <v>42489.19430555556</v>
      </c>
      <c r="U3284">
        <f t="shared" si="363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105</v>
      </c>
      <c r="P3285" s="5" t="str">
        <f t="shared" si="358"/>
        <v>$17.83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42379.74418981481</v>
      </c>
      <c r="T3285" s="10">
        <f t="shared" si="362"/>
        <v>42410.875</v>
      </c>
      <c r="U3285">
        <f t="shared" si="363"/>
        <v>31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102</v>
      </c>
      <c r="P3286" s="5" t="str">
        <f t="shared" si="358"/>
        <v>$203.2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42380.884872685187</v>
      </c>
      <c r="T3286" s="10">
        <f t="shared" si="362"/>
        <v>42398.249305555553</v>
      </c>
      <c r="U3286">
        <f t="shared" si="363"/>
        <v>17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</v>
      </c>
      <c r="P3287" s="5" t="str">
        <f t="shared" si="358"/>
        <v>$69.19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42762.942430555559</v>
      </c>
      <c r="T3287" s="10">
        <f t="shared" si="362"/>
        <v>42794.208333333328</v>
      </c>
      <c r="U3287">
        <f t="shared" si="363"/>
        <v>31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102</v>
      </c>
      <c r="P3288" s="5" t="str">
        <f t="shared" si="358"/>
        <v>$125.12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42567.840069444443</v>
      </c>
      <c r="T3288" s="10">
        <f t="shared" si="362"/>
        <v>42597.840069444443</v>
      </c>
      <c r="U3288">
        <f t="shared" si="363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 s="5" t="str">
        <f t="shared" si="358"/>
        <v>$73.53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42311.750324074077</v>
      </c>
      <c r="T3289" s="10">
        <f t="shared" si="362"/>
        <v>42336.750324074077</v>
      </c>
      <c r="U3289">
        <f t="shared" si="363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</v>
      </c>
      <c r="P3290" s="5" t="str">
        <f t="shared" si="358"/>
        <v>$48.44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42505.774479166663</v>
      </c>
      <c r="T3290" s="10">
        <f t="shared" si="362"/>
        <v>42541.958333333328</v>
      </c>
      <c r="U3290">
        <f t="shared" si="363"/>
        <v>36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</v>
      </c>
      <c r="P3291" s="5" t="str">
        <f t="shared" si="358"/>
        <v>$26.61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42758.368078703701</v>
      </c>
      <c r="T3291" s="10">
        <f t="shared" si="362"/>
        <v>42786.368078703701</v>
      </c>
      <c r="U3291">
        <f t="shared" si="363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</v>
      </c>
      <c r="P3292" s="5" t="str">
        <f t="shared" si="358"/>
        <v>$33.67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42775.51494212963</v>
      </c>
      <c r="T3292" s="10">
        <f t="shared" si="362"/>
        <v>42805.51494212963</v>
      </c>
      <c r="U3292">
        <f t="shared" si="363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114</v>
      </c>
      <c r="P3293" s="5" t="str">
        <f t="shared" si="358"/>
        <v>$40.71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42232.702546296292</v>
      </c>
      <c r="T3293" s="10">
        <f t="shared" si="362"/>
        <v>42264.165972222225</v>
      </c>
      <c r="U3293">
        <f t="shared" si="363"/>
        <v>31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</v>
      </c>
      <c r="P3294" s="5" t="str">
        <f t="shared" si="358"/>
        <v>$19.27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42282.770231481481</v>
      </c>
      <c r="T3294" s="10">
        <f t="shared" si="362"/>
        <v>42342.811898148153</v>
      </c>
      <c r="U3294">
        <f t="shared" si="363"/>
        <v>60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</v>
      </c>
      <c r="P3295" s="5" t="str">
        <f t="shared" si="358"/>
        <v>$84.29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42768.425370370373</v>
      </c>
      <c r="T3295" s="10">
        <f t="shared" si="362"/>
        <v>42798.425370370373</v>
      </c>
      <c r="U3295">
        <f t="shared" si="363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</v>
      </c>
      <c r="P3296" s="5" t="str">
        <f t="shared" si="358"/>
        <v>$29.58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42141.541134259256</v>
      </c>
      <c r="T3296" s="10">
        <f t="shared" si="362"/>
        <v>42171.541134259256</v>
      </c>
      <c r="U3296">
        <f t="shared" si="363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103</v>
      </c>
      <c r="P3297" s="5" t="str">
        <f t="shared" si="358"/>
        <v>$26.67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42609.442465277782</v>
      </c>
      <c r="T3297" s="10">
        <f t="shared" si="362"/>
        <v>42639.442465277782</v>
      </c>
      <c r="U3297">
        <f t="shared" si="363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</v>
      </c>
      <c r="P3298" s="5" t="str">
        <f t="shared" si="358"/>
        <v>$45.98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42309.756620370375</v>
      </c>
      <c r="T3298" s="10">
        <f t="shared" si="362"/>
        <v>42330.916666666672</v>
      </c>
      <c r="U3298">
        <f t="shared" si="363"/>
        <v>21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</v>
      </c>
      <c r="P3299" s="5" t="str">
        <f t="shared" si="358"/>
        <v>$125.09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42193.771481481483</v>
      </c>
      <c r="T3299" s="10">
        <f t="shared" si="362"/>
        <v>42212.957638888889</v>
      </c>
      <c r="U3299">
        <f t="shared" si="363"/>
        <v>19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102</v>
      </c>
      <c r="P3300" s="5" t="str">
        <f t="shared" si="358"/>
        <v>$141.29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42239.957962962959</v>
      </c>
      <c r="T3300" s="10">
        <f t="shared" si="362"/>
        <v>42260</v>
      </c>
      <c r="U3300">
        <f t="shared" si="363"/>
        <v>20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</v>
      </c>
      <c r="P3301" s="5" t="str">
        <f t="shared" si="358"/>
        <v>$55.33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42261.917395833334</v>
      </c>
      <c r="T3301" s="10">
        <f t="shared" si="362"/>
        <v>42291.917395833334</v>
      </c>
      <c r="U3301">
        <f t="shared" si="363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</v>
      </c>
      <c r="P3302" s="5" t="str">
        <f t="shared" si="358"/>
        <v>$46.42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42102.743773148148</v>
      </c>
      <c r="T3302" s="10">
        <f t="shared" si="362"/>
        <v>42123.743773148148</v>
      </c>
      <c r="U3302">
        <f t="shared" si="363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</v>
      </c>
      <c r="P3303" s="5" t="str">
        <f t="shared" si="358"/>
        <v>$57.2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42538.735833333332</v>
      </c>
      <c r="T3303" s="10">
        <f t="shared" si="362"/>
        <v>42583.290972222225</v>
      </c>
      <c r="U3303">
        <f t="shared" si="363"/>
        <v>45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</v>
      </c>
      <c r="P3304" s="5" t="str">
        <f t="shared" si="358"/>
        <v>$173.7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42681.35157407407</v>
      </c>
      <c r="T3304" s="10">
        <f t="shared" si="362"/>
        <v>42711.35157407407</v>
      </c>
      <c r="U3304">
        <f t="shared" si="363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116</v>
      </c>
      <c r="P3305" s="5" t="str">
        <f t="shared" si="358"/>
        <v>$59.6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42056.65143518518</v>
      </c>
      <c r="T3305" s="10">
        <f t="shared" si="362"/>
        <v>42091.609768518523</v>
      </c>
      <c r="U3305">
        <f t="shared" si="363"/>
        <v>35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105</v>
      </c>
      <c r="P3306" s="5" t="str">
        <f t="shared" si="358"/>
        <v>$89.59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42696.624444444446</v>
      </c>
      <c r="T3306" s="10">
        <f t="shared" si="362"/>
        <v>42726.624444444446</v>
      </c>
      <c r="U3306">
        <f t="shared" si="363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</v>
      </c>
      <c r="P3307" s="5" t="str">
        <f t="shared" si="358"/>
        <v>$204.05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42186.855879629627</v>
      </c>
      <c r="T3307" s="10">
        <f t="shared" si="362"/>
        <v>42216.855879629627</v>
      </c>
      <c r="U3307">
        <f t="shared" si="363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</v>
      </c>
      <c r="P3308" s="5" t="str">
        <f t="shared" si="358"/>
        <v>$48.7</v>
      </c>
      <c r="Q3308" t="str">
        <f t="shared" si="359"/>
        <v>theater</v>
      </c>
      <c r="R3308" t="str">
        <f t="shared" si="360"/>
        <v>plays</v>
      </c>
      <c r="S3308" s="10">
        <f t="shared" si="361"/>
        <v>42493.219236111108</v>
      </c>
      <c r="T3308" s="10">
        <f t="shared" si="362"/>
        <v>42531.125</v>
      </c>
      <c r="U3308">
        <f t="shared" si="363"/>
        <v>38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107</v>
      </c>
      <c r="P3309" s="5" t="str">
        <f t="shared" si="358"/>
        <v>$53.34</v>
      </c>
      <c r="Q3309" t="str">
        <f t="shared" si="359"/>
        <v>theater</v>
      </c>
      <c r="R3309" t="str">
        <f t="shared" si="360"/>
        <v>plays</v>
      </c>
      <c r="S3309" s="10">
        <f t="shared" si="361"/>
        <v>42475.057164351849</v>
      </c>
      <c r="T3309" s="10">
        <f t="shared" si="362"/>
        <v>42505.057164351849</v>
      </c>
      <c r="U3309">
        <f t="shared" si="363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</v>
      </c>
      <c r="P3310" s="5" t="str">
        <f t="shared" si="358"/>
        <v>$75.09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42452.876909722225</v>
      </c>
      <c r="T3310" s="10">
        <f t="shared" si="362"/>
        <v>42473.876909722225</v>
      </c>
      <c r="U3310">
        <f t="shared" si="363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</v>
      </c>
      <c r="P3311" s="5" t="str">
        <f t="shared" si="358"/>
        <v>$18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42628.650208333333</v>
      </c>
      <c r="T3311" s="10">
        <f t="shared" si="362"/>
        <v>42659.650208333333</v>
      </c>
      <c r="U3311">
        <f t="shared" si="363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</v>
      </c>
      <c r="P3312" s="5" t="str">
        <f t="shared" si="358"/>
        <v>$209.84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42253.928530092591</v>
      </c>
      <c r="T3312" s="10">
        <f t="shared" si="362"/>
        <v>42283.928530092591</v>
      </c>
      <c r="U3312">
        <f t="shared" si="363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110</v>
      </c>
      <c r="P3313" s="5" t="str">
        <f t="shared" si="358"/>
        <v>$61.02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42264.29178240741</v>
      </c>
      <c r="T3313" s="10">
        <f t="shared" si="362"/>
        <v>42294.29178240741</v>
      </c>
      <c r="U3313">
        <f t="shared" si="363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</v>
      </c>
      <c r="P3314" s="5" t="str">
        <f t="shared" si="358"/>
        <v>$61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42664.809560185182</v>
      </c>
      <c r="T3314" s="10">
        <f t="shared" si="362"/>
        <v>42685.916666666672</v>
      </c>
      <c r="U3314">
        <f t="shared" si="363"/>
        <v>21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</v>
      </c>
      <c r="P3315" s="5" t="str">
        <f t="shared" si="358"/>
        <v>$80.03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42382.244409722218</v>
      </c>
      <c r="T3315" s="10">
        <f t="shared" si="362"/>
        <v>42396.041666666672</v>
      </c>
      <c r="U3315">
        <f t="shared" si="363"/>
        <v>14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211</v>
      </c>
      <c r="P3316" s="5" t="str">
        <f t="shared" si="358"/>
        <v>$29.07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42105.267488425925</v>
      </c>
      <c r="T3316" s="10">
        <f t="shared" si="362"/>
        <v>42132.836805555555</v>
      </c>
      <c r="U3316">
        <f t="shared" si="363"/>
        <v>28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</v>
      </c>
      <c r="P3317" s="5" t="str">
        <f t="shared" si="358"/>
        <v>$49.44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42466.303715277776</v>
      </c>
      <c r="T3317" s="10">
        <f t="shared" si="362"/>
        <v>42496.303715277776</v>
      </c>
      <c r="U3317">
        <f t="shared" si="363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</v>
      </c>
      <c r="P3318" s="5" t="str">
        <f t="shared" si="358"/>
        <v>$93.98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41826.871238425927</v>
      </c>
      <c r="T3318" s="10">
        <f t="shared" si="362"/>
        <v>41859.579166666663</v>
      </c>
      <c r="U3318">
        <f t="shared" si="363"/>
        <v>33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</v>
      </c>
      <c r="P3319" s="5" t="str">
        <f t="shared" si="358"/>
        <v>$61.94</v>
      </c>
      <c r="Q3319" t="str">
        <f t="shared" si="359"/>
        <v>theater</v>
      </c>
      <c r="R3319" t="str">
        <f t="shared" si="360"/>
        <v>plays</v>
      </c>
      <c r="S3319" s="10">
        <f t="shared" si="361"/>
        <v>42499.039629629631</v>
      </c>
      <c r="T3319" s="10">
        <f t="shared" si="362"/>
        <v>42529.039629629631</v>
      </c>
      <c r="U3319">
        <f t="shared" si="363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126</v>
      </c>
      <c r="P3320" s="5" t="str">
        <f t="shared" si="358"/>
        <v>$78.5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42431.302002314813</v>
      </c>
      <c r="T3320" s="10">
        <f t="shared" si="362"/>
        <v>42471.104166666672</v>
      </c>
      <c r="U3320">
        <f t="shared" si="363"/>
        <v>40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 s="5" t="str">
        <f t="shared" si="358"/>
        <v>$33.75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41990.585486111115</v>
      </c>
      <c r="T3321" s="10">
        <f t="shared" si="362"/>
        <v>42035.585486111115</v>
      </c>
      <c r="U3321">
        <f t="shared" si="363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 s="5" t="str">
        <f t="shared" si="358"/>
        <v>$66.45</v>
      </c>
      <c r="Q3322" t="str">
        <f t="shared" si="359"/>
        <v>theater</v>
      </c>
      <c r="R3322" t="str">
        <f t="shared" si="360"/>
        <v>plays</v>
      </c>
      <c r="S3322" s="10">
        <f t="shared" si="361"/>
        <v>42513.045798611114</v>
      </c>
      <c r="T3322" s="10">
        <f t="shared" si="362"/>
        <v>42543.045798611114</v>
      </c>
      <c r="U3322">
        <f t="shared" si="363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</v>
      </c>
      <c r="P3323" s="5" t="str">
        <f t="shared" si="358"/>
        <v>$35.8</v>
      </c>
      <c r="Q3323" t="str">
        <f t="shared" si="359"/>
        <v>theater</v>
      </c>
      <c r="R3323" t="str">
        <f t="shared" si="360"/>
        <v>plays</v>
      </c>
      <c r="S3323" s="10">
        <f t="shared" si="361"/>
        <v>41914.100289351853</v>
      </c>
      <c r="T3323" s="10">
        <f t="shared" si="362"/>
        <v>41928.165972222225</v>
      </c>
      <c r="U3323">
        <f t="shared" si="363"/>
        <v>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102</v>
      </c>
      <c r="P3324" s="5" t="str">
        <f t="shared" si="358"/>
        <v>$145.65</v>
      </c>
      <c r="Q3324" t="str">
        <f t="shared" si="359"/>
        <v>theater</v>
      </c>
      <c r="R3324" t="str">
        <f t="shared" si="360"/>
        <v>plays</v>
      </c>
      <c r="S3324" s="10">
        <f t="shared" si="361"/>
        <v>42521.010370370372</v>
      </c>
      <c r="T3324" s="10">
        <f t="shared" si="362"/>
        <v>42543.163194444445</v>
      </c>
      <c r="U3324">
        <f t="shared" si="363"/>
        <v>22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126</v>
      </c>
      <c r="P3325" s="5" t="str">
        <f t="shared" si="358"/>
        <v>$25.69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42608.36583333333</v>
      </c>
      <c r="T3325" s="10">
        <f t="shared" si="362"/>
        <v>42638.36583333333</v>
      </c>
      <c r="U3325">
        <f t="shared" si="363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102</v>
      </c>
      <c r="P3326" s="5" t="str">
        <f t="shared" si="358"/>
        <v>$152.5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42512.58321759259</v>
      </c>
      <c r="T3326" s="10">
        <f t="shared" si="362"/>
        <v>42526.58321759259</v>
      </c>
      <c r="U3326">
        <f t="shared" si="363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113</v>
      </c>
      <c r="P3327" s="5" t="str">
        <f t="shared" si="358"/>
        <v>$30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42064.785613425927</v>
      </c>
      <c r="T3327" s="10">
        <f t="shared" si="362"/>
        <v>42099.743946759263</v>
      </c>
      <c r="U3327">
        <f t="shared" si="363"/>
        <v>35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</v>
      </c>
      <c r="P3328" s="5" t="str">
        <f t="shared" si="358"/>
        <v>$142.28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42041.714178240742</v>
      </c>
      <c r="T3328" s="10">
        <f t="shared" si="362"/>
        <v>42071.67251157407</v>
      </c>
      <c r="U3328">
        <f t="shared" si="363"/>
        <v>30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</v>
      </c>
      <c r="P3329" s="5" t="str">
        <f t="shared" si="358"/>
        <v>$24.55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42468.374606481477</v>
      </c>
      <c r="T3329" s="10">
        <f t="shared" si="362"/>
        <v>42498.374606481477</v>
      </c>
      <c r="U3329">
        <f t="shared" si="363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</v>
      </c>
      <c r="P3330" s="5" t="str">
        <f t="shared" si="358"/>
        <v>$292.78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41822.57503472222</v>
      </c>
      <c r="T3330" s="10">
        <f t="shared" si="362"/>
        <v>41825.041666666664</v>
      </c>
      <c r="U3330">
        <f t="shared" si="363"/>
        <v>2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ROUND(E3331/D3331*100,0)</f>
        <v>117</v>
      </c>
      <c r="P3331" s="5" t="str">
        <f t="shared" ref="P3331:P3394" si="365">"$"&amp;ROUND(E3331/L3331,2)</f>
        <v>$44.92</v>
      </c>
      <c r="Q3331" t="str">
        <f t="shared" ref="Q3331:Q3394" si="366">LEFT(N3331,SEARCH("/",N3331)-1)</f>
        <v>theater</v>
      </c>
      <c r="R3331" t="str">
        <f t="shared" ref="R3331:R3394" si="367">RIGHT(N3331,LEN(N3331)-SEARCH("/",N3331))</f>
        <v>plays</v>
      </c>
      <c r="S3331" s="10">
        <f t="shared" ref="S3331:S3394" si="368">(J3331/86400)+DATE(1970, 1, 1)</f>
        <v>41837.323009259257</v>
      </c>
      <c r="T3331" s="10">
        <f t="shared" ref="T3331:T3394" si="369">(I3331/86400)+DATE(1970, 1, 1)</f>
        <v>41847.958333333336</v>
      </c>
      <c r="U3331">
        <f t="shared" ref="U3331:U3394" si="370">ROUND(T3331-S3331,0)</f>
        <v>11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</v>
      </c>
      <c r="P3332" s="5" t="str">
        <f t="shared" si="365"/>
        <v>$23.1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42065.887361111112</v>
      </c>
      <c r="T3332" s="10">
        <f t="shared" si="369"/>
        <v>42095.845694444448</v>
      </c>
      <c r="U3332">
        <f t="shared" si="370"/>
        <v>30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105</v>
      </c>
      <c r="P3333" s="5" t="str">
        <f t="shared" si="365"/>
        <v>$80.4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42248.697754629626</v>
      </c>
      <c r="T3333" s="10">
        <f t="shared" si="369"/>
        <v>42283.697754629626</v>
      </c>
      <c r="U3333">
        <f t="shared" si="370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 s="5" t="str">
        <f t="shared" si="365"/>
        <v>$72.29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41809.860300925924</v>
      </c>
      <c r="T3334" s="10">
        <f t="shared" si="369"/>
        <v>41839.860300925924</v>
      </c>
      <c r="U3334">
        <f t="shared" si="370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105</v>
      </c>
      <c r="P3335" s="5" t="str">
        <f t="shared" si="365"/>
        <v>$32.97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42148.676851851851</v>
      </c>
      <c r="T3335" s="10">
        <f t="shared" si="369"/>
        <v>42170.676851851851</v>
      </c>
      <c r="U3335">
        <f t="shared" si="370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139</v>
      </c>
      <c r="P3336" s="5" t="str">
        <f t="shared" si="365"/>
        <v>$116.65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42185.521087962959</v>
      </c>
      <c r="T3336" s="10">
        <f t="shared" si="369"/>
        <v>42215.521087962959</v>
      </c>
      <c r="U3336">
        <f t="shared" si="370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</v>
      </c>
      <c r="P3337" s="5" t="str">
        <f t="shared" si="365"/>
        <v>$79.62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41827.674143518518</v>
      </c>
      <c r="T3337" s="10">
        <f t="shared" si="369"/>
        <v>41854.958333333336</v>
      </c>
      <c r="U3337">
        <f t="shared" si="370"/>
        <v>27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 s="5" t="str">
        <f t="shared" si="365"/>
        <v>$27.78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42437.398680555554</v>
      </c>
      <c r="T3338" s="10">
        <f t="shared" si="369"/>
        <v>42465.35701388889</v>
      </c>
      <c r="U3338">
        <f t="shared" si="370"/>
        <v>28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</v>
      </c>
      <c r="P3339" s="5" t="str">
        <f t="shared" si="365"/>
        <v>$81.03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41901.282025462962</v>
      </c>
      <c r="T3339" s="10">
        <f t="shared" si="369"/>
        <v>41922.875</v>
      </c>
      <c r="U3339">
        <f t="shared" si="370"/>
        <v>22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</v>
      </c>
      <c r="P3340" s="5" t="str">
        <f t="shared" si="365"/>
        <v>$136.85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42769.574999999997</v>
      </c>
      <c r="T3340" s="10">
        <f t="shared" si="369"/>
        <v>42790.574999999997</v>
      </c>
      <c r="U3340">
        <f t="shared" si="370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</v>
      </c>
      <c r="P3341" s="5" t="str">
        <f t="shared" si="365"/>
        <v>$177.62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42549.665717592594</v>
      </c>
      <c r="T3341" s="10">
        <f t="shared" si="369"/>
        <v>42579.665717592594</v>
      </c>
      <c r="U3341">
        <f t="shared" si="370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</v>
      </c>
      <c r="P3342" s="5" t="str">
        <f t="shared" si="365"/>
        <v>$109.08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42685.974004629628</v>
      </c>
      <c r="T3342" s="10">
        <f t="shared" si="369"/>
        <v>42710.974004629628</v>
      </c>
      <c r="U3342">
        <f t="shared" si="370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 s="5" t="str">
        <f t="shared" si="365"/>
        <v>$119.64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42510.798854166671</v>
      </c>
      <c r="T3343" s="10">
        <f t="shared" si="369"/>
        <v>42533.708333333328</v>
      </c>
      <c r="U3343">
        <f t="shared" si="370"/>
        <v>23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102</v>
      </c>
      <c r="P3344" s="5" t="str">
        <f t="shared" si="365"/>
        <v>$78.21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42062.296412037038</v>
      </c>
      <c r="T3344" s="10">
        <f t="shared" si="369"/>
        <v>42095.207638888889</v>
      </c>
      <c r="U3344">
        <f t="shared" si="370"/>
        <v>33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</v>
      </c>
      <c r="P3345" s="5" t="str">
        <f t="shared" si="365"/>
        <v>$52.17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42452.916481481487</v>
      </c>
      <c r="T3345" s="10">
        <f t="shared" si="369"/>
        <v>42473.554166666669</v>
      </c>
      <c r="U3345">
        <f t="shared" si="370"/>
        <v>21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</v>
      </c>
      <c r="P3346" s="5" t="str">
        <f t="shared" si="365"/>
        <v>$114.13</v>
      </c>
      <c r="Q3346" t="str">
        <f t="shared" si="366"/>
        <v>theater</v>
      </c>
      <c r="R3346" t="str">
        <f t="shared" si="367"/>
        <v>plays</v>
      </c>
      <c r="S3346" s="10">
        <f t="shared" si="368"/>
        <v>41851.200150462959</v>
      </c>
      <c r="T3346" s="10">
        <f t="shared" si="369"/>
        <v>41881.200150462959</v>
      </c>
      <c r="U3346">
        <f t="shared" si="370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 s="5" t="str">
        <f t="shared" si="365"/>
        <v>$50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42053.106111111112</v>
      </c>
      <c r="T3347" s="10">
        <f t="shared" si="369"/>
        <v>42112.025694444441</v>
      </c>
      <c r="U3347">
        <f t="shared" si="370"/>
        <v>59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</v>
      </c>
      <c r="P3348" s="5" t="str">
        <f t="shared" si="365"/>
        <v>$91.67</v>
      </c>
      <c r="Q3348" t="str">
        <f t="shared" si="366"/>
        <v>theater</v>
      </c>
      <c r="R3348" t="str">
        <f t="shared" si="367"/>
        <v>plays</v>
      </c>
      <c r="S3348" s="10">
        <f t="shared" si="368"/>
        <v>42054.024421296301</v>
      </c>
      <c r="T3348" s="10">
        <f t="shared" si="369"/>
        <v>42061.024421296301</v>
      </c>
      <c r="U3348">
        <f t="shared" si="370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</v>
      </c>
      <c r="P3349" s="5" t="str">
        <f t="shared" si="365"/>
        <v>$108.59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42484.551550925928</v>
      </c>
      <c r="T3349" s="10">
        <f t="shared" si="369"/>
        <v>42498.875</v>
      </c>
      <c r="U3349">
        <f t="shared" si="370"/>
        <v>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</v>
      </c>
      <c r="P3350" s="5" t="str">
        <f t="shared" si="365"/>
        <v>$69.82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42466.558796296296</v>
      </c>
      <c r="T3350" s="10">
        <f t="shared" si="369"/>
        <v>42490.165972222225</v>
      </c>
      <c r="U3350">
        <f t="shared" si="370"/>
        <v>24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</v>
      </c>
      <c r="P3351" s="5" t="str">
        <f t="shared" si="365"/>
        <v>$109.57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42513.110787037032</v>
      </c>
      <c r="T3351" s="10">
        <f t="shared" si="369"/>
        <v>42534.708333333328</v>
      </c>
      <c r="U3351">
        <f t="shared" si="370"/>
        <v>22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</v>
      </c>
      <c r="P3352" s="5" t="str">
        <f t="shared" si="365"/>
        <v>$71.67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42302.701516203699</v>
      </c>
      <c r="T3352" s="10">
        <f t="shared" si="369"/>
        <v>42337.958333333328</v>
      </c>
      <c r="U3352">
        <f t="shared" si="370"/>
        <v>35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</v>
      </c>
      <c r="P3353" s="5" t="str">
        <f t="shared" si="365"/>
        <v>$93.61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41806.395428240743</v>
      </c>
      <c r="T3353" s="10">
        <f t="shared" si="369"/>
        <v>41843.458333333336</v>
      </c>
      <c r="U3353">
        <f t="shared" si="370"/>
        <v>37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108</v>
      </c>
      <c r="P3354" s="5" t="str">
        <f t="shared" si="365"/>
        <v>$76.8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42495.992800925931</v>
      </c>
      <c r="T3354" s="10">
        <f t="shared" si="369"/>
        <v>42552.958333333328</v>
      </c>
      <c r="U3354">
        <f t="shared" si="370"/>
        <v>57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 s="5" t="str">
        <f t="shared" si="365"/>
        <v>$35.8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42479.432291666672</v>
      </c>
      <c r="T3355" s="10">
        <f t="shared" si="369"/>
        <v>42492.958333333328</v>
      </c>
      <c r="U3355">
        <f t="shared" si="370"/>
        <v>14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102</v>
      </c>
      <c r="P3356" s="5" t="str">
        <f t="shared" si="365"/>
        <v>$55.6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42270.7269212963</v>
      </c>
      <c r="T3356" s="10">
        <f t="shared" si="369"/>
        <v>42306.167361111111</v>
      </c>
      <c r="U3356">
        <f t="shared" si="370"/>
        <v>35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</v>
      </c>
      <c r="P3357" s="5" t="str">
        <f t="shared" si="365"/>
        <v>$147.33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42489.619525462964</v>
      </c>
      <c r="T3357" s="10">
        <f t="shared" si="369"/>
        <v>42500.470138888893</v>
      </c>
      <c r="U3357">
        <f t="shared" si="370"/>
        <v>11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</v>
      </c>
      <c r="P3358" s="5" t="str">
        <f t="shared" si="365"/>
        <v>$56.33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42536.815648148149</v>
      </c>
      <c r="T3358" s="10">
        <f t="shared" si="369"/>
        <v>42566.815648148149</v>
      </c>
      <c r="U3358">
        <f t="shared" si="370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 s="5" t="str">
        <f t="shared" si="365"/>
        <v>$96.19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41822.417939814812</v>
      </c>
      <c r="T3359" s="10">
        <f t="shared" si="369"/>
        <v>41852.417939814812</v>
      </c>
      <c r="U3359">
        <f t="shared" si="370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103</v>
      </c>
      <c r="P3360" s="5" t="str">
        <f t="shared" si="365"/>
        <v>$63.57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41932.311099537037</v>
      </c>
      <c r="T3360" s="10">
        <f t="shared" si="369"/>
        <v>41962.352766203709</v>
      </c>
      <c r="U3360">
        <f t="shared" si="370"/>
        <v>30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</v>
      </c>
      <c r="P3361" s="5" t="str">
        <f t="shared" si="365"/>
        <v>$184.78</v>
      </c>
      <c r="Q3361" t="str">
        <f t="shared" si="366"/>
        <v>theater</v>
      </c>
      <c r="R3361" t="str">
        <f t="shared" si="367"/>
        <v>plays</v>
      </c>
      <c r="S3361" s="10">
        <f t="shared" si="368"/>
        <v>42746.057106481487</v>
      </c>
      <c r="T3361" s="10">
        <f t="shared" si="369"/>
        <v>42791.057106481487</v>
      </c>
      <c r="U3361">
        <f t="shared" si="370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</v>
      </c>
      <c r="P3362" s="5" t="str">
        <f t="shared" si="365"/>
        <v>$126.72</v>
      </c>
      <c r="Q3362" t="str">
        <f t="shared" si="366"/>
        <v>theater</v>
      </c>
      <c r="R3362" t="str">
        <f t="shared" si="367"/>
        <v>plays</v>
      </c>
      <c r="S3362" s="10">
        <f t="shared" si="368"/>
        <v>42697.082673611112</v>
      </c>
      <c r="T3362" s="10">
        <f t="shared" si="369"/>
        <v>42718.665972222225</v>
      </c>
      <c r="U3362">
        <f t="shared" si="370"/>
        <v>22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</v>
      </c>
      <c r="P3363" s="5" t="str">
        <f t="shared" si="365"/>
        <v>$83.43</v>
      </c>
      <c r="Q3363" t="str">
        <f t="shared" si="366"/>
        <v>theater</v>
      </c>
      <c r="R3363" t="str">
        <f t="shared" si="367"/>
        <v>plays</v>
      </c>
      <c r="S3363" s="10">
        <f t="shared" si="368"/>
        <v>41866.025347222225</v>
      </c>
      <c r="T3363" s="10">
        <f t="shared" si="369"/>
        <v>41883.665972222225</v>
      </c>
      <c r="U3363">
        <f t="shared" si="370"/>
        <v>18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</v>
      </c>
      <c r="P3364" s="5" t="str">
        <f t="shared" si="365"/>
        <v>$54.5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42056.091631944444</v>
      </c>
      <c r="T3364" s="10">
        <f t="shared" si="369"/>
        <v>42070.204861111109</v>
      </c>
      <c r="U3364">
        <f t="shared" si="370"/>
        <v>14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</v>
      </c>
      <c r="P3365" s="5" t="str">
        <f t="shared" si="365"/>
        <v>$302.31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41851.771354166667</v>
      </c>
      <c r="T3365" s="10">
        <f t="shared" si="369"/>
        <v>41870.666666666664</v>
      </c>
      <c r="U3365">
        <f t="shared" si="370"/>
        <v>19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106</v>
      </c>
      <c r="P3366" s="5" t="str">
        <f t="shared" si="365"/>
        <v>$44.14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42422.977418981478</v>
      </c>
      <c r="T3366" s="10">
        <f t="shared" si="369"/>
        <v>42444.875</v>
      </c>
      <c r="U3366">
        <f t="shared" si="370"/>
        <v>22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 s="5" t="str">
        <f t="shared" si="365"/>
        <v>$866.67</v>
      </c>
      <c r="Q3367" t="str">
        <f t="shared" si="366"/>
        <v>theater</v>
      </c>
      <c r="R3367" t="str">
        <f t="shared" si="367"/>
        <v>plays</v>
      </c>
      <c r="S3367" s="10">
        <f t="shared" si="368"/>
        <v>42321.101759259254</v>
      </c>
      <c r="T3367" s="10">
        <f t="shared" si="369"/>
        <v>42351.101759259254</v>
      </c>
      <c r="U3367">
        <f t="shared" si="370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 s="5" t="str">
        <f t="shared" si="365"/>
        <v>$61.39</v>
      </c>
      <c r="Q3368" t="str">
        <f t="shared" si="366"/>
        <v>theater</v>
      </c>
      <c r="R3368" t="str">
        <f t="shared" si="367"/>
        <v>plays</v>
      </c>
      <c r="S3368" s="10">
        <f t="shared" si="368"/>
        <v>42107.067557870367</v>
      </c>
      <c r="T3368" s="10">
        <f t="shared" si="369"/>
        <v>42137.067557870367</v>
      </c>
      <c r="U3368">
        <f t="shared" si="370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119</v>
      </c>
      <c r="P3369" s="5" t="str">
        <f t="shared" si="365"/>
        <v>$29.67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42192.933958333335</v>
      </c>
      <c r="T3369" s="10">
        <f t="shared" si="369"/>
        <v>42217.933958333335</v>
      </c>
      <c r="U3369">
        <f t="shared" si="370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105</v>
      </c>
      <c r="P3370" s="5" t="str">
        <f t="shared" si="365"/>
        <v>$45.48</v>
      </c>
      <c r="Q3370" t="str">
        <f t="shared" si="366"/>
        <v>theater</v>
      </c>
      <c r="R3370" t="str">
        <f t="shared" si="367"/>
        <v>plays</v>
      </c>
      <c r="S3370" s="10">
        <f t="shared" si="368"/>
        <v>41969.199756944443</v>
      </c>
      <c r="T3370" s="10">
        <f t="shared" si="369"/>
        <v>42005.208333333328</v>
      </c>
      <c r="U3370">
        <f t="shared" si="370"/>
        <v>36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104</v>
      </c>
      <c r="P3371" s="5" t="str">
        <f t="shared" si="365"/>
        <v>$96.2</v>
      </c>
      <c r="Q3371" t="str">
        <f t="shared" si="366"/>
        <v>theater</v>
      </c>
      <c r="R3371" t="str">
        <f t="shared" si="367"/>
        <v>plays</v>
      </c>
      <c r="S3371" s="10">
        <f t="shared" si="368"/>
        <v>42690.041435185187</v>
      </c>
      <c r="T3371" s="10">
        <f t="shared" si="369"/>
        <v>42750.041435185187</v>
      </c>
      <c r="U3371">
        <f t="shared" si="370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118</v>
      </c>
      <c r="P3372" s="5" t="str">
        <f t="shared" si="365"/>
        <v>$67.92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42690.334317129629</v>
      </c>
      <c r="T3372" s="10">
        <f t="shared" si="369"/>
        <v>42721.333333333328</v>
      </c>
      <c r="U3372">
        <f t="shared" si="370"/>
        <v>31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139</v>
      </c>
      <c r="P3373" s="5" t="str">
        <f t="shared" si="365"/>
        <v>$30.78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42312.874594907407</v>
      </c>
      <c r="T3373" s="10">
        <f t="shared" si="369"/>
        <v>42340.874594907407</v>
      </c>
      <c r="U3373">
        <f t="shared" si="370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104</v>
      </c>
      <c r="P3374" s="5" t="str">
        <f t="shared" si="365"/>
        <v>$38.33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41855.548101851848</v>
      </c>
      <c r="T3374" s="10">
        <f t="shared" si="369"/>
        <v>41876.207638888889</v>
      </c>
      <c r="U3374">
        <f t="shared" si="370"/>
        <v>21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</v>
      </c>
      <c r="P3375" s="5" t="str">
        <f t="shared" si="365"/>
        <v>$66.83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42179.854629629626</v>
      </c>
      <c r="T3375" s="10">
        <f t="shared" si="369"/>
        <v>42203.666666666672</v>
      </c>
      <c r="U3375">
        <f t="shared" si="370"/>
        <v>24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107</v>
      </c>
      <c r="P3376" s="5" t="str">
        <f t="shared" si="365"/>
        <v>$71.73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42275.731666666667</v>
      </c>
      <c r="T3376" s="10">
        <f t="shared" si="369"/>
        <v>42305.731666666667</v>
      </c>
      <c r="U3376">
        <f t="shared" si="370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 s="5" t="str">
        <f t="shared" si="365"/>
        <v>$176.47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41765.610798611109</v>
      </c>
      <c r="T3377" s="10">
        <f t="shared" si="369"/>
        <v>41777.610798611109</v>
      </c>
      <c r="U3377">
        <f t="shared" si="370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</v>
      </c>
      <c r="P3378" s="5" t="str">
        <f t="shared" si="365"/>
        <v>$421.11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42059.701319444444</v>
      </c>
      <c r="T3378" s="10">
        <f t="shared" si="369"/>
        <v>42119.659652777773</v>
      </c>
      <c r="U3378">
        <f t="shared" si="370"/>
        <v>60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</v>
      </c>
      <c r="P3379" s="5" t="str">
        <f t="shared" si="365"/>
        <v>$104.99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42053.732627314814</v>
      </c>
      <c r="T3379" s="10">
        <f t="shared" si="369"/>
        <v>42083.705555555556</v>
      </c>
      <c r="U3379">
        <f t="shared" si="370"/>
        <v>30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108</v>
      </c>
      <c r="P3380" s="5" t="str">
        <f t="shared" si="365"/>
        <v>$28.19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41858.355393518519</v>
      </c>
      <c r="T3380" s="10">
        <f t="shared" si="369"/>
        <v>41882.547222222223</v>
      </c>
      <c r="U3380">
        <f t="shared" si="370"/>
        <v>24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104</v>
      </c>
      <c r="P3381" s="5" t="str">
        <f t="shared" si="365"/>
        <v>$54.55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42225.513888888891</v>
      </c>
      <c r="T3381" s="10">
        <f t="shared" si="369"/>
        <v>42242.958333333328</v>
      </c>
      <c r="U3381">
        <f t="shared" si="370"/>
        <v>17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</v>
      </c>
      <c r="P3382" s="5" t="str">
        <f t="shared" si="365"/>
        <v>$111.89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41937.953449074077</v>
      </c>
      <c r="T3382" s="10">
        <f t="shared" si="369"/>
        <v>41972.995115740741</v>
      </c>
      <c r="U3382">
        <f t="shared" si="370"/>
        <v>35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</v>
      </c>
      <c r="P3383" s="5" t="str">
        <f t="shared" si="365"/>
        <v>$85.21</v>
      </c>
      <c r="Q3383" t="str">
        <f t="shared" si="366"/>
        <v>theater</v>
      </c>
      <c r="R3383" t="str">
        <f t="shared" si="367"/>
        <v>plays</v>
      </c>
      <c r="S3383" s="10">
        <f t="shared" si="368"/>
        <v>42044.184988425928</v>
      </c>
      <c r="T3383" s="10">
        <f t="shared" si="369"/>
        <v>42074.143321759257</v>
      </c>
      <c r="U3383">
        <f t="shared" si="370"/>
        <v>30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101</v>
      </c>
      <c r="P3384" s="5" t="str">
        <f t="shared" si="365"/>
        <v>$76.65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42559.431203703702</v>
      </c>
      <c r="T3384" s="10">
        <f t="shared" si="369"/>
        <v>42583.957638888889</v>
      </c>
      <c r="U3384">
        <f t="shared" si="370"/>
        <v>25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112</v>
      </c>
      <c r="P3385" s="5" t="str">
        <f t="shared" si="365"/>
        <v>$65.17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42524.782638888893</v>
      </c>
      <c r="T3385" s="10">
        <f t="shared" si="369"/>
        <v>42544.782638888893</v>
      </c>
      <c r="U3385">
        <f t="shared" si="370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</v>
      </c>
      <c r="P3386" s="5" t="str">
        <f t="shared" si="365"/>
        <v>$93.76</v>
      </c>
      <c r="Q3386" t="str">
        <f t="shared" si="366"/>
        <v>theater</v>
      </c>
      <c r="R3386" t="str">
        <f t="shared" si="367"/>
        <v>plays</v>
      </c>
      <c r="S3386" s="10">
        <f t="shared" si="368"/>
        <v>42292.087592592594</v>
      </c>
      <c r="T3386" s="10">
        <f t="shared" si="369"/>
        <v>42329.125</v>
      </c>
      <c r="U3386">
        <f t="shared" si="370"/>
        <v>37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 s="5" t="str">
        <f t="shared" si="365"/>
        <v>$133.33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41953.8675</v>
      </c>
      <c r="T3387" s="10">
        <f t="shared" si="369"/>
        <v>41983.8675</v>
      </c>
      <c r="U3387">
        <f t="shared" si="370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 s="5" t="str">
        <f t="shared" si="365"/>
        <v>$51.22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41946.644745370373</v>
      </c>
      <c r="T3388" s="10">
        <f t="shared" si="369"/>
        <v>41976.644745370373</v>
      </c>
      <c r="U3388">
        <f t="shared" si="370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117</v>
      </c>
      <c r="P3389" s="5" t="str">
        <f t="shared" si="365"/>
        <v>$100.17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41947.762592592597</v>
      </c>
      <c r="T3389" s="10">
        <f t="shared" si="369"/>
        <v>41987.762592592597</v>
      </c>
      <c r="U3389">
        <f t="shared" si="370"/>
        <v>40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104</v>
      </c>
      <c r="P3390" s="5" t="str">
        <f t="shared" si="365"/>
        <v>$34.6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42143.461122685185</v>
      </c>
      <c r="T3390" s="10">
        <f t="shared" si="369"/>
        <v>42173.461122685185</v>
      </c>
      <c r="U3390">
        <f t="shared" si="370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115</v>
      </c>
      <c r="P3391" s="5" t="str">
        <f t="shared" si="365"/>
        <v>$184.68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42494.563449074078</v>
      </c>
      <c r="T3391" s="10">
        <f t="shared" si="369"/>
        <v>42524.563449074078</v>
      </c>
      <c r="U3391">
        <f t="shared" si="370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</v>
      </c>
      <c r="P3392" s="5" t="str">
        <f t="shared" si="365"/>
        <v>$69.82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41815.774826388893</v>
      </c>
      <c r="T3392" s="10">
        <f t="shared" si="369"/>
        <v>41830.774826388893</v>
      </c>
      <c r="U3392">
        <f t="shared" si="370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 s="5" t="str">
        <f t="shared" si="365"/>
        <v>$61.94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41830.545694444445</v>
      </c>
      <c r="T3393" s="10">
        <f t="shared" si="369"/>
        <v>41859.936111111107</v>
      </c>
      <c r="U3393">
        <f t="shared" si="370"/>
        <v>29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 s="5" t="str">
        <f t="shared" si="365"/>
        <v>$41.67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42446.845543981486</v>
      </c>
      <c r="T3394" s="10">
        <f t="shared" si="369"/>
        <v>42496.845543981486</v>
      </c>
      <c r="U3394">
        <f t="shared" si="370"/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ROUND(E3395/D3395*100,0)</f>
        <v>106</v>
      </c>
      <c r="P3395" s="5" t="str">
        <f t="shared" ref="P3395:P3458" si="372">"$"&amp;ROUND(E3395/L3395,2)</f>
        <v>$36.07</v>
      </c>
      <c r="Q3395" t="str">
        <f t="shared" ref="Q3395:Q3458" si="373">LEFT(N3395,SEARCH("/",N3395)-1)</f>
        <v>theater</v>
      </c>
      <c r="R3395" t="str">
        <f t="shared" ref="R3395:R3458" si="374">RIGHT(N3395,LEN(N3395)-SEARCH("/",N3395))</f>
        <v>plays</v>
      </c>
      <c r="S3395" s="10">
        <f t="shared" ref="S3395:S3458" si="375">(J3395/86400)+DATE(1970, 1, 1)</f>
        <v>41923.921643518523</v>
      </c>
      <c r="T3395" s="10">
        <f t="shared" ref="T3395:T3458" si="376">(I3395/86400)+DATE(1970, 1, 1)</f>
        <v>41949.031944444447</v>
      </c>
      <c r="U3395">
        <f t="shared" ref="U3395:U3458" si="377">ROUND(T3395-S3395,0)</f>
        <v>25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</v>
      </c>
      <c r="P3396" s="5" t="str">
        <f t="shared" si="372"/>
        <v>$29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41817.59542824074</v>
      </c>
      <c r="T3396" s="10">
        <f t="shared" si="376"/>
        <v>41847.59542824074</v>
      </c>
      <c r="U3396">
        <f t="shared" si="377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 s="5" t="str">
        <f t="shared" si="372"/>
        <v>$24.21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42140.712314814809</v>
      </c>
      <c r="T3397" s="10">
        <f t="shared" si="376"/>
        <v>42154.756944444445</v>
      </c>
      <c r="U3397">
        <f t="shared" si="377"/>
        <v>14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</v>
      </c>
      <c r="P3398" s="5" t="str">
        <f t="shared" si="372"/>
        <v>$55.89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41764.446631944447</v>
      </c>
      <c r="T3398" s="10">
        <f t="shared" si="376"/>
        <v>41791.165972222225</v>
      </c>
      <c r="U3398">
        <f t="shared" si="377"/>
        <v>27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</v>
      </c>
      <c r="P3399" s="5" t="str">
        <f t="shared" si="372"/>
        <v>$11.67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42378.478344907402</v>
      </c>
      <c r="T3399" s="10">
        <f t="shared" si="376"/>
        <v>42418.916666666672</v>
      </c>
      <c r="U3399">
        <f t="shared" si="377"/>
        <v>40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</v>
      </c>
      <c r="P3400" s="5" t="str">
        <f t="shared" si="372"/>
        <v>$68.35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41941.752037037033</v>
      </c>
      <c r="T3400" s="10">
        <f t="shared" si="376"/>
        <v>41964.708333333328</v>
      </c>
      <c r="U3400">
        <f t="shared" si="377"/>
        <v>23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104</v>
      </c>
      <c r="P3401" s="5" t="str">
        <f t="shared" si="372"/>
        <v>$27.07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42026.920428240745</v>
      </c>
      <c r="T3401" s="10">
        <f t="shared" si="376"/>
        <v>42056.920428240745</v>
      </c>
      <c r="U3401">
        <f t="shared" si="377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</v>
      </c>
      <c r="P3402" s="5" t="str">
        <f t="shared" si="372"/>
        <v>$118.13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41834.953865740739</v>
      </c>
      <c r="T3402" s="10">
        <f t="shared" si="376"/>
        <v>41879.953865740739</v>
      </c>
      <c r="U3402">
        <f t="shared" si="377"/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102</v>
      </c>
      <c r="P3403" s="5" t="str">
        <f t="shared" si="372"/>
        <v>$44.76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42193.723912037036</v>
      </c>
      <c r="T3403" s="10">
        <f t="shared" si="376"/>
        <v>42223.723912037036</v>
      </c>
      <c r="U3403">
        <f t="shared" si="377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110</v>
      </c>
      <c r="P3404" s="5" t="str">
        <f t="shared" si="372"/>
        <v>$99.79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42290.61855324074</v>
      </c>
      <c r="T3404" s="10">
        <f t="shared" si="376"/>
        <v>42320.104861111111</v>
      </c>
      <c r="U3404">
        <f t="shared" si="377"/>
        <v>29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 s="5" t="str">
        <f t="shared" si="372"/>
        <v>$117.65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42150.462083333332</v>
      </c>
      <c r="T3405" s="10">
        <f t="shared" si="376"/>
        <v>42180.462083333332</v>
      </c>
      <c r="U3405">
        <f t="shared" si="377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 s="5" t="str">
        <f t="shared" si="372"/>
        <v>$203.33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42152.503495370373</v>
      </c>
      <c r="T3406" s="10">
        <f t="shared" si="376"/>
        <v>42172.503495370373</v>
      </c>
      <c r="U3406">
        <f t="shared" si="377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138</v>
      </c>
      <c r="P3407" s="5" t="str">
        <f t="shared" si="372"/>
        <v>$28.32</v>
      </c>
      <c r="Q3407" t="str">
        <f t="shared" si="373"/>
        <v>theater</v>
      </c>
      <c r="R3407" t="str">
        <f t="shared" si="374"/>
        <v>plays</v>
      </c>
      <c r="S3407" s="10">
        <f t="shared" si="375"/>
        <v>42410.017199074078</v>
      </c>
      <c r="T3407" s="10">
        <f t="shared" si="376"/>
        <v>42430.999305555553</v>
      </c>
      <c r="U3407">
        <f t="shared" si="377"/>
        <v>21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</v>
      </c>
      <c r="P3408" s="5" t="str">
        <f t="shared" si="372"/>
        <v>$110.23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41791.492777777778</v>
      </c>
      <c r="T3408" s="10">
        <f t="shared" si="376"/>
        <v>41836.492777777778</v>
      </c>
      <c r="U3408">
        <f t="shared" si="377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</v>
      </c>
      <c r="P3409" s="5" t="str">
        <f t="shared" si="372"/>
        <v>$31.97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41796.422326388885</v>
      </c>
      <c r="T3409" s="10">
        <f t="shared" si="376"/>
        <v>41826.422326388885</v>
      </c>
      <c r="U3409">
        <f t="shared" si="377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 s="5" t="str">
        <f t="shared" si="372"/>
        <v>$58.61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41808.991944444446</v>
      </c>
      <c r="T3410" s="10">
        <f t="shared" si="376"/>
        <v>41838.991944444446</v>
      </c>
      <c r="U3410">
        <f t="shared" si="377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124</v>
      </c>
      <c r="P3411" s="5" t="str">
        <f t="shared" si="372"/>
        <v>$29.43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42544.814328703702</v>
      </c>
      <c r="T3411" s="10">
        <f t="shared" si="376"/>
        <v>42582.873611111107</v>
      </c>
      <c r="U3411">
        <f t="shared" si="377"/>
        <v>38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109</v>
      </c>
      <c r="P3412" s="5" t="str">
        <f t="shared" si="372"/>
        <v>$81.38</v>
      </c>
      <c r="Q3412" t="str">
        <f t="shared" si="373"/>
        <v>theater</v>
      </c>
      <c r="R3412" t="str">
        <f t="shared" si="374"/>
        <v>plays</v>
      </c>
      <c r="S3412" s="10">
        <f t="shared" si="375"/>
        <v>42500.041550925926</v>
      </c>
      <c r="T3412" s="10">
        <f t="shared" si="376"/>
        <v>42527.291666666672</v>
      </c>
      <c r="U3412">
        <f t="shared" si="377"/>
        <v>27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104</v>
      </c>
      <c r="P3413" s="5" t="str">
        <f t="shared" si="372"/>
        <v>$199.17</v>
      </c>
      <c r="Q3413" t="str">
        <f t="shared" si="373"/>
        <v>theater</v>
      </c>
      <c r="R3413" t="str">
        <f t="shared" si="374"/>
        <v>plays</v>
      </c>
      <c r="S3413" s="10">
        <f t="shared" si="375"/>
        <v>42265.022824074069</v>
      </c>
      <c r="T3413" s="10">
        <f t="shared" si="376"/>
        <v>42285.022824074069</v>
      </c>
      <c r="U3413">
        <f t="shared" si="377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 s="5" t="str">
        <f t="shared" si="372"/>
        <v>$115.38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41879.959050925929</v>
      </c>
      <c r="T3414" s="10">
        <f t="shared" si="376"/>
        <v>41909.959050925929</v>
      </c>
      <c r="U3414">
        <f t="shared" si="377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 s="5" t="str">
        <f t="shared" si="372"/>
        <v>$46.43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42053.733078703706</v>
      </c>
      <c r="T3415" s="10">
        <f t="shared" si="376"/>
        <v>42063.207638888889</v>
      </c>
      <c r="U3415">
        <f t="shared" si="377"/>
        <v>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104</v>
      </c>
      <c r="P3416" s="5" t="str">
        <f t="shared" si="372"/>
        <v>$70.57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42675.832465277781</v>
      </c>
      <c r="T3416" s="10">
        <f t="shared" si="376"/>
        <v>42705.332638888889</v>
      </c>
      <c r="U3416">
        <f t="shared" si="377"/>
        <v>30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 s="5" t="str">
        <f t="shared" si="372"/>
        <v>$22.22</v>
      </c>
      <c r="Q3417" t="str">
        <f t="shared" si="373"/>
        <v>theater</v>
      </c>
      <c r="R3417" t="str">
        <f t="shared" si="374"/>
        <v>plays</v>
      </c>
      <c r="S3417" s="10">
        <f t="shared" si="375"/>
        <v>42467.144166666665</v>
      </c>
      <c r="T3417" s="10">
        <f t="shared" si="376"/>
        <v>42477.979166666672</v>
      </c>
      <c r="U3417">
        <f t="shared" si="377"/>
        <v>11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120</v>
      </c>
      <c r="P3418" s="5" t="str">
        <f t="shared" si="372"/>
        <v>$159.47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42089.412557870368</v>
      </c>
      <c r="T3418" s="10">
        <f t="shared" si="376"/>
        <v>42117.770833333328</v>
      </c>
      <c r="U3418">
        <f t="shared" si="377"/>
        <v>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 s="5" t="str">
        <f t="shared" si="372"/>
        <v>$37.78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41894.91375</v>
      </c>
      <c r="T3419" s="10">
        <f t="shared" si="376"/>
        <v>41938.029861111107</v>
      </c>
      <c r="U3419">
        <f t="shared" si="377"/>
        <v>43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101</v>
      </c>
      <c r="P3420" s="5" t="str">
        <f t="shared" si="372"/>
        <v>$72.05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41752.83457175926</v>
      </c>
      <c r="T3420" s="10">
        <f t="shared" si="376"/>
        <v>41782.83457175926</v>
      </c>
      <c r="U3420">
        <f t="shared" si="377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107</v>
      </c>
      <c r="P3421" s="5" t="str">
        <f t="shared" si="372"/>
        <v>$63.7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42448.821585648147</v>
      </c>
      <c r="T3421" s="10">
        <f t="shared" si="376"/>
        <v>42466.895833333328</v>
      </c>
      <c r="U3421">
        <f t="shared" si="377"/>
        <v>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 s="5" t="str">
        <f t="shared" si="372"/>
        <v>$28.41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42405.090300925927</v>
      </c>
      <c r="T3422" s="10">
        <f t="shared" si="376"/>
        <v>42414</v>
      </c>
      <c r="U3422">
        <f t="shared" si="377"/>
        <v>9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</v>
      </c>
      <c r="P3423" s="5" t="str">
        <f t="shared" si="372"/>
        <v>$103.21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42037.791238425925</v>
      </c>
      <c r="T3423" s="10">
        <f t="shared" si="376"/>
        <v>42067.791238425925</v>
      </c>
      <c r="U3423">
        <f t="shared" si="377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</v>
      </c>
      <c r="P3424" s="5" t="str">
        <f t="shared" si="372"/>
        <v>$71.15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42323.562222222223</v>
      </c>
      <c r="T3424" s="10">
        <f t="shared" si="376"/>
        <v>42352</v>
      </c>
      <c r="U3424">
        <f t="shared" si="377"/>
        <v>28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 s="5" t="str">
        <f t="shared" si="372"/>
        <v>$35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42088.911354166667</v>
      </c>
      <c r="T3425" s="10">
        <f t="shared" si="376"/>
        <v>42118.911354166667</v>
      </c>
      <c r="U3425">
        <f t="shared" si="377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104</v>
      </c>
      <c r="P3426" s="5" t="str">
        <f t="shared" si="372"/>
        <v>$81.78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42018.676898148144</v>
      </c>
      <c r="T3426" s="10">
        <f t="shared" si="376"/>
        <v>42040.290972222225</v>
      </c>
      <c r="U3426">
        <f t="shared" si="377"/>
        <v>22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103</v>
      </c>
      <c r="P3427" s="5" t="str">
        <f t="shared" si="372"/>
        <v>$297.03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41884.617314814815</v>
      </c>
      <c r="T3427" s="10">
        <f t="shared" si="376"/>
        <v>41916.617314814815</v>
      </c>
      <c r="U3427">
        <f t="shared" si="377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</v>
      </c>
      <c r="P3428" s="5" t="str">
        <f t="shared" si="372"/>
        <v>$46.61</v>
      </c>
      <c r="Q3428" t="str">
        <f t="shared" si="373"/>
        <v>theater</v>
      </c>
      <c r="R3428" t="str">
        <f t="shared" si="374"/>
        <v>plays</v>
      </c>
      <c r="S3428" s="10">
        <f t="shared" si="375"/>
        <v>41884.056747685187</v>
      </c>
      <c r="T3428" s="10">
        <f t="shared" si="376"/>
        <v>41903.083333333336</v>
      </c>
      <c r="U3428">
        <f t="shared" si="377"/>
        <v>19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 s="5" t="str">
        <f t="shared" si="372"/>
        <v>$51.72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41792.645277777774</v>
      </c>
      <c r="T3429" s="10">
        <f t="shared" si="376"/>
        <v>41822.645277777774</v>
      </c>
      <c r="U3429">
        <f t="shared" si="377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103</v>
      </c>
      <c r="P3430" s="5" t="str">
        <f t="shared" si="372"/>
        <v>$40.29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42038.720451388886</v>
      </c>
      <c r="T3430" s="10">
        <f t="shared" si="376"/>
        <v>42063.708333333328</v>
      </c>
      <c r="U3430">
        <f t="shared" si="377"/>
        <v>25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 s="5" t="str">
        <f t="shared" si="372"/>
        <v>$16.25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42662.021539351852</v>
      </c>
      <c r="T3431" s="10">
        <f t="shared" si="376"/>
        <v>42676.021539351852</v>
      </c>
      <c r="U3431">
        <f t="shared" si="377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109</v>
      </c>
      <c r="P3432" s="5" t="str">
        <f t="shared" si="372"/>
        <v>$30.15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41820.945613425924</v>
      </c>
      <c r="T3432" s="10">
        <f t="shared" si="376"/>
        <v>41850.945613425924</v>
      </c>
      <c r="U3432">
        <f t="shared" si="377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 s="5" t="str">
        <f t="shared" si="372"/>
        <v>$95.24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41839.730937500004</v>
      </c>
      <c r="T3433" s="10">
        <f t="shared" si="376"/>
        <v>41869.730937500004</v>
      </c>
      <c r="U3433">
        <f t="shared" si="377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110</v>
      </c>
      <c r="P3434" s="5" t="str">
        <f t="shared" si="372"/>
        <v>$52.21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42380.581180555557</v>
      </c>
      <c r="T3434" s="10">
        <f t="shared" si="376"/>
        <v>42405.916666666672</v>
      </c>
      <c r="U3434">
        <f t="shared" si="377"/>
        <v>25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</v>
      </c>
      <c r="P3435" s="5" t="str">
        <f t="shared" si="372"/>
        <v>$134.15</v>
      </c>
      <c r="Q3435" t="str">
        <f t="shared" si="373"/>
        <v>theater</v>
      </c>
      <c r="R3435" t="str">
        <f t="shared" si="374"/>
        <v>plays</v>
      </c>
      <c r="S3435" s="10">
        <f t="shared" si="375"/>
        <v>41776.06313657407</v>
      </c>
      <c r="T3435" s="10">
        <f t="shared" si="376"/>
        <v>41807.125</v>
      </c>
      <c r="U3435">
        <f t="shared" si="377"/>
        <v>31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106</v>
      </c>
      <c r="P3436" s="5" t="str">
        <f t="shared" si="372"/>
        <v>$62.83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41800.380428240736</v>
      </c>
      <c r="T3436" s="10">
        <f t="shared" si="376"/>
        <v>41830.380428240736</v>
      </c>
      <c r="U3436">
        <f t="shared" si="377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</v>
      </c>
      <c r="P3437" s="5" t="str">
        <f t="shared" si="372"/>
        <v>$58.95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42572.61681712963</v>
      </c>
      <c r="T3437" s="10">
        <f t="shared" si="376"/>
        <v>42589.125</v>
      </c>
      <c r="U3437">
        <f t="shared" si="377"/>
        <v>17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106</v>
      </c>
      <c r="P3438" s="5" t="str">
        <f t="shared" si="372"/>
        <v>$143.11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41851.541585648149</v>
      </c>
      <c r="T3438" s="10">
        <f t="shared" si="376"/>
        <v>41872.686111111107</v>
      </c>
      <c r="U3438">
        <f t="shared" si="377"/>
        <v>21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 s="5" t="str">
        <f t="shared" si="372"/>
        <v>$84.17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42205.710879629631</v>
      </c>
      <c r="T3439" s="10">
        <f t="shared" si="376"/>
        <v>42235.710879629631</v>
      </c>
      <c r="U3439">
        <f t="shared" si="377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</v>
      </c>
      <c r="P3440" s="5" t="str">
        <f t="shared" si="372"/>
        <v>$186.07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42100.927858796298</v>
      </c>
      <c r="T3440" s="10">
        <f t="shared" si="376"/>
        <v>42126.875</v>
      </c>
      <c r="U3440">
        <f t="shared" si="377"/>
        <v>26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135</v>
      </c>
      <c r="P3441" s="5" t="str">
        <f t="shared" si="372"/>
        <v>$89.79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42374.911226851851</v>
      </c>
      <c r="T3441" s="10">
        <f t="shared" si="376"/>
        <v>42388.207638888889</v>
      </c>
      <c r="U3441">
        <f t="shared" si="377"/>
        <v>13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</v>
      </c>
      <c r="P3442" s="5" t="str">
        <f t="shared" si="372"/>
        <v>$64.16</v>
      </c>
      <c r="Q3442" t="str">
        <f t="shared" si="373"/>
        <v>theater</v>
      </c>
      <c r="R3442" t="str">
        <f t="shared" si="374"/>
        <v>plays</v>
      </c>
      <c r="S3442" s="10">
        <f t="shared" si="375"/>
        <v>41809.12300925926</v>
      </c>
      <c r="T3442" s="10">
        <f t="shared" si="376"/>
        <v>41831.677083333336</v>
      </c>
      <c r="U3442">
        <f t="shared" si="377"/>
        <v>23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103</v>
      </c>
      <c r="P3443" s="5" t="str">
        <f t="shared" si="372"/>
        <v>$59.65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42294.429641203707</v>
      </c>
      <c r="T3443" s="10">
        <f t="shared" si="376"/>
        <v>42321.845138888893</v>
      </c>
      <c r="U3443">
        <f t="shared" si="377"/>
        <v>27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 s="5" t="str">
        <f t="shared" si="372"/>
        <v>$31.25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42124.841111111113</v>
      </c>
      <c r="T3444" s="10">
        <f t="shared" si="376"/>
        <v>42154.841111111113</v>
      </c>
      <c r="U3444">
        <f t="shared" si="377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186</v>
      </c>
      <c r="P3445" s="5" t="str">
        <f t="shared" si="372"/>
        <v>$41.22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41861.524837962963</v>
      </c>
      <c r="T3445" s="10">
        <f t="shared" si="376"/>
        <v>41891.524837962963</v>
      </c>
      <c r="U3445">
        <f t="shared" si="377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 s="5" t="str">
        <f t="shared" si="372"/>
        <v>$43.35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42521.291504629626</v>
      </c>
      <c r="T3446" s="10">
        <f t="shared" si="376"/>
        <v>42529.582638888889</v>
      </c>
      <c r="U3446">
        <f t="shared" si="377"/>
        <v>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 s="5" t="str">
        <f t="shared" si="372"/>
        <v>$64.52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42272.530509259261</v>
      </c>
      <c r="T3447" s="10">
        <f t="shared" si="376"/>
        <v>42300.530509259261</v>
      </c>
      <c r="U3447">
        <f t="shared" si="377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</v>
      </c>
      <c r="P3448" s="5" t="str">
        <f t="shared" si="372"/>
        <v>$43.28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42016.832465277781</v>
      </c>
      <c r="T3448" s="10">
        <f t="shared" si="376"/>
        <v>42040.513888888891</v>
      </c>
      <c r="U3448">
        <f t="shared" si="377"/>
        <v>24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108</v>
      </c>
      <c r="P3449" s="5" t="str">
        <f t="shared" si="372"/>
        <v>$77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42402.889027777783</v>
      </c>
      <c r="T3449" s="10">
        <f t="shared" si="376"/>
        <v>42447.847361111111</v>
      </c>
      <c r="U3449">
        <f t="shared" si="377"/>
        <v>45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110</v>
      </c>
      <c r="P3450" s="5" t="str">
        <f t="shared" si="372"/>
        <v>$51.22</v>
      </c>
      <c r="Q3450" t="str">
        <f t="shared" si="373"/>
        <v>theater</v>
      </c>
      <c r="R3450" t="str">
        <f t="shared" si="374"/>
        <v>plays</v>
      </c>
      <c r="S3450" s="10">
        <f t="shared" si="375"/>
        <v>41960.119085648148</v>
      </c>
      <c r="T3450" s="10">
        <f t="shared" si="376"/>
        <v>41990.119085648148</v>
      </c>
      <c r="U3450">
        <f t="shared" si="377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171</v>
      </c>
      <c r="P3451" s="5" t="str">
        <f t="shared" si="372"/>
        <v>$68.25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42532.052523148144</v>
      </c>
      <c r="T3451" s="10">
        <f t="shared" si="376"/>
        <v>42560.166666666672</v>
      </c>
      <c r="U3451">
        <f t="shared" si="377"/>
        <v>28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 s="5" t="str">
        <f t="shared" si="372"/>
        <v>$19.49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42036.704525462963</v>
      </c>
      <c r="T3452" s="10">
        <f t="shared" si="376"/>
        <v>42096.662858796291</v>
      </c>
      <c r="U3452">
        <f t="shared" si="377"/>
        <v>60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</v>
      </c>
      <c r="P3453" s="5" t="str">
        <f t="shared" si="372"/>
        <v>$41.13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42088.723692129628</v>
      </c>
      <c r="T3453" s="10">
        <f t="shared" si="376"/>
        <v>42115.723692129628</v>
      </c>
      <c r="U3453">
        <f t="shared" si="377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</v>
      </c>
      <c r="P3454" s="5" t="str">
        <f t="shared" si="372"/>
        <v>$41.41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41820.639189814814</v>
      </c>
      <c r="T3454" s="10">
        <f t="shared" si="376"/>
        <v>41843.165972222225</v>
      </c>
      <c r="U3454">
        <f t="shared" si="377"/>
        <v>23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</v>
      </c>
      <c r="P3455" s="5" t="str">
        <f t="shared" si="372"/>
        <v>$27.5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42535.97865740741</v>
      </c>
      <c r="T3455" s="10">
        <f t="shared" si="376"/>
        <v>42595.97865740741</v>
      </c>
      <c r="U3455">
        <f t="shared" si="377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101</v>
      </c>
      <c r="P3456" s="5" t="str">
        <f t="shared" si="372"/>
        <v>$33.57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41821.698599537034</v>
      </c>
      <c r="T3456" s="10">
        <f t="shared" si="376"/>
        <v>41851.698599537034</v>
      </c>
      <c r="U3456">
        <f t="shared" si="377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101</v>
      </c>
      <c r="P3457" s="5" t="str">
        <f t="shared" si="372"/>
        <v>$145.87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42626.7503125</v>
      </c>
      <c r="T3457" s="10">
        <f t="shared" si="376"/>
        <v>42656.7503125</v>
      </c>
      <c r="U3457">
        <f t="shared" si="377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</v>
      </c>
      <c r="P3458" s="5" t="str">
        <f t="shared" si="372"/>
        <v>$358.69</v>
      </c>
      <c r="Q3458" t="str">
        <f t="shared" si="373"/>
        <v>theater</v>
      </c>
      <c r="R3458" t="str">
        <f t="shared" si="374"/>
        <v>plays</v>
      </c>
      <c r="S3458" s="10">
        <f t="shared" si="375"/>
        <v>41821.205636574072</v>
      </c>
      <c r="T3458" s="10">
        <f t="shared" si="376"/>
        <v>41852.290972222225</v>
      </c>
      <c r="U3458">
        <f t="shared" si="377"/>
        <v>31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ROUND(E3459/D3459*100,0)</f>
        <v>140</v>
      </c>
      <c r="P3459" s="5" t="str">
        <f t="shared" ref="P3459:P3522" si="379">"$"&amp;ROUND(E3459/L3459,2)</f>
        <v>$50.98</v>
      </c>
      <c r="Q3459" t="str">
        <f t="shared" ref="Q3459:Q3522" si="380">LEFT(N3459,SEARCH("/",N3459)-1)</f>
        <v>theater</v>
      </c>
      <c r="R3459" t="str">
        <f t="shared" ref="R3459:R3522" si="381">RIGHT(N3459,LEN(N3459)-SEARCH("/",N3459))</f>
        <v>plays</v>
      </c>
      <c r="S3459" s="10">
        <f t="shared" ref="S3459:S3522" si="382">(J3459/86400)+DATE(1970, 1, 1)</f>
        <v>42016.706678240742</v>
      </c>
      <c r="T3459" s="10">
        <f t="shared" ref="T3459:T3522" si="383">(I3459/86400)+DATE(1970, 1, 1)</f>
        <v>42047.249305555553</v>
      </c>
      <c r="U3459">
        <f t="shared" ref="U3459:U3522" si="384">ROUND(T3459-S3459,0)</f>
        <v>31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</v>
      </c>
      <c r="P3460" s="5" t="str">
        <f t="shared" si="379"/>
        <v>$45.04</v>
      </c>
      <c r="Q3460" t="str">
        <f t="shared" si="380"/>
        <v>theater</v>
      </c>
      <c r="R3460" t="str">
        <f t="shared" si="381"/>
        <v>plays</v>
      </c>
      <c r="S3460" s="10">
        <f t="shared" si="382"/>
        <v>42011.202581018515</v>
      </c>
      <c r="T3460" s="10">
        <f t="shared" si="383"/>
        <v>42038.185416666667</v>
      </c>
      <c r="U3460">
        <f t="shared" si="384"/>
        <v>27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</v>
      </c>
      <c r="P3461" s="5" t="str">
        <f t="shared" si="379"/>
        <v>$17.53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42480.479861111111</v>
      </c>
      <c r="T3461" s="10">
        <f t="shared" si="383"/>
        <v>42510.479861111111</v>
      </c>
      <c r="U3461">
        <f t="shared" si="384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 s="5" t="str">
        <f t="shared" si="379"/>
        <v>$50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41852.527222222227</v>
      </c>
      <c r="T3462" s="10">
        <f t="shared" si="383"/>
        <v>41866.527222222227</v>
      </c>
      <c r="U3462">
        <f t="shared" si="384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 s="5" t="str">
        <f t="shared" si="379"/>
        <v>$57.92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42643.632858796293</v>
      </c>
      <c r="T3463" s="10">
        <f t="shared" si="383"/>
        <v>42672.125</v>
      </c>
      <c r="U3463">
        <f t="shared" si="384"/>
        <v>28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 s="5" t="str">
        <f t="shared" si="379"/>
        <v>$29.71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42179.898472222223</v>
      </c>
      <c r="T3464" s="10">
        <f t="shared" si="383"/>
        <v>42195.75</v>
      </c>
      <c r="U3464">
        <f t="shared" si="384"/>
        <v>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</v>
      </c>
      <c r="P3465" s="5" t="str">
        <f t="shared" si="379"/>
        <v>$90.68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42612.918807870374</v>
      </c>
      <c r="T3465" s="10">
        <f t="shared" si="383"/>
        <v>42654.165972222225</v>
      </c>
      <c r="U3465">
        <f t="shared" si="384"/>
        <v>41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</v>
      </c>
      <c r="P3466" s="5" t="str">
        <f t="shared" si="379"/>
        <v>$55.01</v>
      </c>
      <c r="Q3466" t="str">
        <f t="shared" si="380"/>
        <v>theater</v>
      </c>
      <c r="R3466" t="str">
        <f t="shared" si="381"/>
        <v>plays</v>
      </c>
      <c r="S3466" s="10">
        <f t="shared" si="382"/>
        <v>42575.130057870367</v>
      </c>
      <c r="T3466" s="10">
        <f t="shared" si="383"/>
        <v>42605.130057870367</v>
      </c>
      <c r="U3466">
        <f t="shared" si="384"/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 s="5" t="str">
        <f t="shared" si="379"/>
        <v>$57.22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42200.625833333332</v>
      </c>
      <c r="T3467" s="10">
        <f t="shared" si="383"/>
        <v>42225.666666666672</v>
      </c>
      <c r="U3467">
        <f t="shared" si="384"/>
        <v>25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</v>
      </c>
      <c r="P3468" s="5" t="str">
        <f t="shared" si="379"/>
        <v>$72.95</v>
      </c>
      <c r="Q3468" t="str">
        <f t="shared" si="380"/>
        <v>theater</v>
      </c>
      <c r="R3468" t="str">
        <f t="shared" si="381"/>
        <v>plays</v>
      </c>
      <c r="S3468" s="10">
        <f t="shared" si="382"/>
        <v>42420.019097222219</v>
      </c>
      <c r="T3468" s="10">
        <f t="shared" si="383"/>
        <v>42479.977430555555</v>
      </c>
      <c r="U3468">
        <f t="shared" si="384"/>
        <v>60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 s="5" t="str">
        <f t="shared" si="379"/>
        <v>$64.47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42053.671666666662</v>
      </c>
      <c r="T3469" s="10">
        <f t="shared" si="383"/>
        <v>42083.630000000005</v>
      </c>
      <c r="U3469">
        <f t="shared" si="384"/>
        <v>30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122</v>
      </c>
      <c r="P3470" s="5" t="str">
        <f t="shared" si="379"/>
        <v>$716.35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42605.765381944446</v>
      </c>
      <c r="T3470" s="10">
        <f t="shared" si="383"/>
        <v>42634.125</v>
      </c>
      <c r="U3470">
        <f t="shared" si="384"/>
        <v>28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</v>
      </c>
      <c r="P3471" s="5" t="str">
        <f t="shared" si="379"/>
        <v>$50.4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42458.641724537039</v>
      </c>
      <c r="T3471" s="10">
        <f t="shared" si="383"/>
        <v>42488.641724537039</v>
      </c>
      <c r="U3471">
        <f t="shared" si="384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 s="5" t="str">
        <f t="shared" si="379"/>
        <v>$41.67</v>
      </c>
      <c r="Q3472" t="str">
        <f t="shared" si="380"/>
        <v>theater</v>
      </c>
      <c r="R3472" t="str">
        <f t="shared" si="381"/>
        <v>plays</v>
      </c>
      <c r="S3472" s="10">
        <f t="shared" si="382"/>
        <v>42529.022013888884</v>
      </c>
      <c r="T3472" s="10">
        <f t="shared" si="383"/>
        <v>42566.901388888888</v>
      </c>
      <c r="U3472">
        <f t="shared" si="384"/>
        <v>38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215</v>
      </c>
      <c r="P3473" s="5" t="str">
        <f t="shared" si="379"/>
        <v>$35.77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41841.820486111115</v>
      </c>
      <c r="T3473" s="10">
        <f t="shared" si="383"/>
        <v>41882.833333333336</v>
      </c>
      <c r="U3473">
        <f t="shared" si="384"/>
        <v>41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</v>
      </c>
      <c r="P3474" s="5" t="str">
        <f t="shared" si="379"/>
        <v>$88.74</v>
      </c>
      <c r="Q3474" t="str">
        <f t="shared" si="380"/>
        <v>theater</v>
      </c>
      <c r="R3474" t="str">
        <f t="shared" si="381"/>
        <v>plays</v>
      </c>
      <c r="S3474" s="10">
        <f t="shared" si="382"/>
        <v>41928.170497685183</v>
      </c>
      <c r="T3474" s="10">
        <f t="shared" si="383"/>
        <v>41949.249305555553</v>
      </c>
      <c r="U3474">
        <f t="shared" si="384"/>
        <v>21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 s="5" t="str">
        <f t="shared" si="379"/>
        <v>$148.48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42062.834444444445</v>
      </c>
      <c r="T3475" s="10">
        <f t="shared" si="383"/>
        <v>42083.852083333331</v>
      </c>
      <c r="U3475">
        <f t="shared" si="384"/>
        <v>21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 s="5" t="str">
        <f t="shared" si="379"/>
        <v>$51.79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42541.501516203702</v>
      </c>
      <c r="T3476" s="10">
        <f t="shared" si="383"/>
        <v>42571.501516203702</v>
      </c>
      <c r="U3476">
        <f t="shared" si="384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</v>
      </c>
      <c r="P3477" s="5" t="str">
        <f t="shared" si="379"/>
        <v>$20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41918.880833333329</v>
      </c>
      <c r="T3477" s="10">
        <f t="shared" si="383"/>
        <v>41946</v>
      </c>
      <c r="U3477">
        <f t="shared" si="384"/>
        <v>27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 s="5" t="str">
        <f t="shared" si="379"/>
        <v>$52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41921.279976851853</v>
      </c>
      <c r="T3478" s="10">
        <f t="shared" si="383"/>
        <v>41939.125</v>
      </c>
      <c r="U3478">
        <f t="shared" si="384"/>
        <v>18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</v>
      </c>
      <c r="P3479" s="5" t="str">
        <f t="shared" si="379"/>
        <v>$53.23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42128.736608796295</v>
      </c>
      <c r="T3479" s="10">
        <f t="shared" si="383"/>
        <v>42141.125</v>
      </c>
      <c r="U3479">
        <f t="shared" si="384"/>
        <v>12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113</v>
      </c>
      <c r="P3480" s="5" t="str">
        <f t="shared" si="379"/>
        <v>$39.6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42053.916921296295</v>
      </c>
      <c r="T3480" s="10">
        <f t="shared" si="383"/>
        <v>42079.875</v>
      </c>
      <c r="U3480">
        <f t="shared" si="384"/>
        <v>26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128</v>
      </c>
      <c r="P3481" s="5" t="str">
        <f t="shared" si="379"/>
        <v>$34.25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41781.855092592596</v>
      </c>
      <c r="T3481" s="10">
        <f t="shared" si="383"/>
        <v>41811.855092592596</v>
      </c>
      <c r="U3481">
        <f t="shared" si="384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143</v>
      </c>
      <c r="P3482" s="5" t="str">
        <f t="shared" si="379"/>
        <v>$164.62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42171.317442129628</v>
      </c>
      <c r="T3482" s="10">
        <f t="shared" si="383"/>
        <v>42195.875</v>
      </c>
      <c r="U3482">
        <f t="shared" si="384"/>
        <v>25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119</v>
      </c>
      <c r="P3483" s="5" t="str">
        <f t="shared" si="379"/>
        <v>$125.05</v>
      </c>
      <c r="Q3483" t="str">
        <f t="shared" si="380"/>
        <v>theater</v>
      </c>
      <c r="R3483" t="str">
        <f t="shared" si="381"/>
        <v>plays</v>
      </c>
      <c r="S3483" s="10">
        <f t="shared" si="382"/>
        <v>41989.247546296298</v>
      </c>
      <c r="T3483" s="10">
        <f t="shared" si="383"/>
        <v>42006.247546296298</v>
      </c>
      <c r="U3483">
        <f t="shared" si="384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</v>
      </c>
      <c r="P3484" s="5" t="str">
        <f t="shared" si="379"/>
        <v>$51.88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41796.771597222221</v>
      </c>
      <c r="T3484" s="10">
        <f t="shared" si="383"/>
        <v>41826.771597222221</v>
      </c>
      <c r="U3484">
        <f t="shared" si="384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160</v>
      </c>
      <c r="P3485" s="5" t="str">
        <f t="shared" si="379"/>
        <v>$40.29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41793.668761574074</v>
      </c>
      <c r="T3485" s="10">
        <f t="shared" si="383"/>
        <v>41823.668761574074</v>
      </c>
      <c r="U3485">
        <f t="shared" si="384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</v>
      </c>
      <c r="P3486" s="5" t="str">
        <f t="shared" si="379"/>
        <v>$64.91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42506.760405092587</v>
      </c>
      <c r="T3486" s="10">
        <f t="shared" si="383"/>
        <v>42536.760405092587</v>
      </c>
      <c r="U3486">
        <f t="shared" si="384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101</v>
      </c>
      <c r="P3487" s="5" t="str">
        <f t="shared" si="379"/>
        <v>$55.33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42372.693055555559</v>
      </c>
      <c r="T3487" s="10">
        <f t="shared" si="383"/>
        <v>42402.693055555559</v>
      </c>
      <c r="U3487">
        <f t="shared" si="384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</v>
      </c>
      <c r="P3488" s="5" t="str">
        <f t="shared" si="379"/>
        <v>$83.14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42126.87501157407</v>
      </c>
      <c r="T3488" s="10">
        <f t="shared" si="383"/>
        <v>42158.290972222225</v>
      </c>
      <c r="U3488">
        <f t="shared" si="384"/>
        <v>31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128</v>
      </c>
      <c r="P3489" s="5" t="str">
        <f t="shared" si="379"/>
        <v>$38.71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42149.940416666665</v>
      </c>
      <c r="T3489" s="10">
        <f t="shared" si="383"/>
        <v>42179.940416666665</v>
      </c>
      <c r="U3489">
        <f t="shared" si="384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</v>
      </c>
      <c r="P3490" s="5" t="str">
        <f t="shared" si="379"/>
        <v>$125.38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42087.768055555556</v>
      </c>
      <c r="T3490" s="10">
        <f t="shared" si="383"/>
        <v>42111.666666666672</v>
      </c>
      <c r="U3490">
        <f t="shared" si="384"/>
        <v>24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113</v>
      </c>
      <c r="P3491" s="5" t="str">
        <f t="shared" si="379"/>
        <v>$78.26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41753.635775462964</v>
      </c>
      <c r="T3491" s="10">
        <f t="shared" si="383"/>
        <v>41783.875</v>
      </c>
      <c r="U3491">
        <f t="shared" si="384"/>
        <v>30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128</v>
      </c>
      <c r="P3492" s="5" t="str">
        <f t="shared" si="379"/>
        <v>$47.22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42443.802361111113</v>
      </c>
      <c r="T3492" s="10">
        <f t="shared" si="383"/>
        <v>42473.802361111113</v>
      </c>
      <c r="U3492">
        <f t="shared" si="384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</v>
      </c>
      <c r="P3493" s="5" t="str">
        <f t="shared" si="379"/>
        <v>$79.1</v>
      </c>
      <c r="Q3493" t="str">
        <f t="shared" si="380"/>
        <v>theater</v>
      </c>
      <c r="R3493" t="str">
        <f t="shared" si="381"/>
        <v>plays</v>
      </c>
      <c r="S3493" s="10">
        <f t="shared" si="382"/>
        <v>42121.249814814815</v>
      </c>
      <c r="T3493" s="10">
        <f t="shared" si="383"/>
        <v>42142.249814814815</v>
      </c>
      <c r="U3493">
        <f t="shared" si="384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</v>
      </c>
      <c r="P3494" s="5" t="str">
        <f t="shared" si="379"/>
        <v>$114.29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42268.009224537032</v>
      </c>
      <c r="T3494" s="10">
        <f t="shared" si="383"/>
        <v>42303.009224537032</v>
      </c>
      <c r="U3494">
        <f t="shared" si="384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 s="5" t="str">
        <f t="shared" si="379"/>
        <v>$51.72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41848.866157407407</v>
      </c>
      <c r="T3495" s="10">
        <f t="shared" si="383"/>
        <v>41868.21597222222</v>
      </c>
      <c r="U3495">
        <f t="shared" si="384"/>
        <v>19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 s="5" t="str">
        <f t="shared" si="379"/>
        <v>$30.77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42689.214988425927</v>
      </c>
      <c r="T3496" s="10">
        <f t="shared" si="383"/>
        <v>42700.25</v>
      </c>
      <c r="U3496">
        <f t="shared" si="384"/>
        <v>11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107</v>
      </c>
      <c r="P3497" s="5" t="str">
        <f t="shared" si="379"/>
        <v>$74.21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41915.762835648144</v>
      </c>
      <c r="T3497" s="10">
        <f t="shared" si="383"/>
        <v>41944.720833333333</v>
      </c>
      <c r="U3497">
        <f t="shared" si="384"/>
        <v>29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</v>
      </c>
      <c r="P3498" s="5" t="str">
        <f t="shared" si="379"/>
        <v>$47.85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42584.846828703703</v>
      </c>
      <c r="T3498" s="10">
        <f t="shared" si="383"/>
        <v>42624.846828703703</v>
      </c>
      <c r="U3498">
        <f t="shared" si="384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109</v>
      </c>
      <c r="P3499" s="5" t="str">
        <f t="shared" si="379"/>
        <v>$34.41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42511.741944444446</v>
      </c>
      <c r="T3499" s="10">
        <f t="shared" si="383"/>
        <v>42523.916666666672</v>
      </c>
      <c r="U3499">
        <f t="shared" si="384"/>
        <v>12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</v>
      </c>
      <c r="P3500" s="5" t="str">
        <f t="shared" si="379"/>
        <v>$40.24</v>
      </c>
      <c r="Q3500" t="str">
        <f t="shared" si="380"/>
        <v>theater</v>
      </c>
      <c r="R3500" t="str">
        <f t="shared" si="381"/>
        <v>plays</v>
      </c>
      <c r="S3500" s="10">
        <f t="shared" si="382"/>
        <v>42459.15861111111</v>
      </c>
      <c r="T3500" s="10">
        <f t="shared" si="383"/>
        <v>42518.905555555553</v>
      </c>
      <c r="U3500">
        <f t="shared" si="384"/>
        <v>60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106</v>
      </c>
      <c r="P3501" s="5" t="str">
        <f t="shared" si="379"/>
        <v>$60.29</v>
      </c>
      <c r="Q3501" t="str">
        <f t="shared" si="380"/>
        <v>theater</v>
      </c>
      <c r="R3501" t="str">
        <f t="shared" si="381"/>
        <v>plays</v>
      </c>
      <c r="S3501" s="10">
        <f t="shared" si="382"/>
        <v>42132.036168981482</v>
      </c>
      <c r="T3501" s="10">
        <f t="shared" si="383"/>
        <v>42186.290972222225</v>
      </c>
      <c r="U3501">
        <f t="shared" si="384"/>
        <v>54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</v>
      </c>
      <c r="P3502" s="5" t="str">
        <f t="shared" si="379"/>
        <v>$25.31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42419.919421296298</v>
      </c>
      <c r="T3502" s="10">
        <f t="shared" si="383"/>
        <v>42436.207638888889</v>
      </c>
      <c r="U3502">
        <f t="shared" si="384"/>
        <v>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101</v>
      </c>
      <c r="P3503" s="5" t="str">
        <f t="shared" si="379"/>
        <v>$35.95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42233.763831018514</v>
      </c>
      <c r="T3503" s="10">
        <f t="shared" si="383"/>
        <v>42258.763831018514</v>
      </c>
      <c r="U3503">
        <f t="shared" si="384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</v>
      </c>
      <c r="P3504" s="5" t="str">
        <f t="shared" si="379"/>
        <v>$136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42430.839398148149</v>
      </c>
      <c r="T3504" s="10">
        <f t="shared" si="383"/>
        <v>42445.165972222225</v>
      </c>
      <c r="U3504">
        <f t="shared" si="384"/>
        <v>14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108</v>
      </c>
      <c r="P3505" s="5" t="str">
        <f t="shared" si="379"/>
        <v>$70.76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42545.478333333333</v>
      </c>
      <c r="T3505" s="10">
        <f t="shared" si="383"/>
        <v>42575.478333333333</v>
      </c>
      <c r="U3505">
        <f t="shared" si="384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 s="5" t="str">
        <f t="shared" si="379"/>
        <v>$125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42297.748738425929</v>
      </c>
      <c r="T3506" s="10">
        <f t="shared" si="383"/>
        <v>42327.790405092594</v>
      </c>
      <c r="U3506">
        <f t="shared" si="384"/>
        <v>30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104</v>
      </c>
      <c r="P3507" s="5" t="str">
        <f t="shared" si="379"/>
        <v>$66.51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41760.935706018521</v>
      </c>
      <c r="T3507" s="10">
        <f t="shared" si="383"/>
        <v>41772.166666666664</v>
      </c>
      <c r="U3507">
        <f t="shared" si="384"/>
        <v>11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102</v>
      </c>
      <c r="P3508" s="5" t="str">
        <f t="shared" si="379"/>
        <v>$105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41829.734259259261</v>
      </c>
      <c r="T3508" s="10">
        <f t="shared" si="383"/>
        <v>41874.734259259261</v>
      </c>
      <c r="U3508">
        <f t="shared" si="384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</v>
      </c>
      <c r="P3509" s="5" t="str">
        <f t="shared" si="379"/>
        <v>$145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42491.92288194444</v>
      </c>
      <c r="T3509" s="10">
        <f t="shared" si="383"/>
        <v>42521.92288194444</v>
      </c>
      <c r="U3509">
        <f t="shared" si="384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 s="5" t="str">
        <f t="shared" si="379"/>
        <v>$12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42477.729780092588</v>
      </c>
      <c r="T3510" s="10">
        <f t="shared" si="383"/>
        <v>42500.875</v>
      </c>
      <c r="U3510">
        <f t="shared" si="384"/>
        <v>23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</v>
      </c>
      <c r="P3511" s="5" t="str">
        <f t="shared" si="379"/>
        <v>$96.67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41950.859560185185</v>
      </c>
      <c r="T3511" s="10">
        <f t="shared" si="383"/>
        <v>41964.204861111109</v>
      </c>
      <c r="U3511">
        <f t="shared" si="384"/>
        <v>13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101</v>
      </c>
      <c r="P3512" s="5" t="str">
        <f t="shared" si="379"/>
        <v>$60.33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41802.62090277778</v>
      </c>
      <c r="T3512" s="10">
        <f t="shared" si="383"/>
        <v>41822.62090277778</v>
      </c>
      <c r="U3512">
        <f t="shared" si="384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</v>
      </c>
      <c r="P3513" s="5" t="str">
        <f t="shared" si="379"/>
        <v>$79.89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41927.873784722222</v>
      </c>
      <c r="T3513" s="10">
        <f t="shared" si="383"/>
        <v>41950.770833333336</v>
      </c>
      <c r="U3513">
        <f t="shared" si="384"/>
        <v>23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 s="5" t="str">
        <f t="shared" si="379"/>
        <v>$58.82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42057.536944444444</v>
      </c>
      <c r="T3514" s="10">
        <f t="shared" si="383"/>
        <v>42117.49527777778</v>
      </c>
      <c r="U3514">
        <f t="shared" si="384"/>
        <v>60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</v>
      </c>
      <c r="P3515" s="5" t="str">
        <f t="shared" si="379"/>
        <v>$75.34</v>
      </c>
      <c r="Q3515" t="str">
        <f t="shared" si="380"/>
        <v>theater</v>
      </c>
      <c r="R3515" t="str">
        <f t="shared" si="381"/>
        <v>plays</v>
      </c>
      <c r="S3515" s="10">
        <f t="shared" si="382"/>
        <v>41781.096203703702</v>
      </c>
      <c r="T3515" s="10">
        <f t="shared" si="383"/>
        <v>41794.207638888889</v>
      </c>
      <c r="U3515">
        <f t="shared" si="384"/>
        <v>13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</v>
      </c>
      <c r="P3516" s="5" t="str">
        <f t="shared" si="379"/>
        <v>$55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42020.846666666665</v>
      </c>
      <c r="T3516" s="10">
        <f t="shared" si="383"/>
        <v>42037.207638888889</v>
      </c>
      <c r="U3516">
        <f t="shared" si="384"/>
        <v>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103</v>
      </c>
      <c r="P3517" s="5" t="str">
        <f t="shared" si="379"/>
        <v>$66.96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42125.772812499999</v>
      </c>
      <c r="T3517" s="10">
        <f t="shared" si="383"/>
        <v>42155.772812499999</v>
      </c>
      <c r="U3517">
        <f t="shared" si="384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 s="5" t="str">
        <f t="shared" si="379"/>
        <v>$227.27</v>
      </c>
      <c r="Q3518" t="str">
        <f t="shared" si="380"/>
        <v>theater</v>
      </c>
      <c r="R3518" t="str">
        <f t="shared" si="381"/>
        <v>plays</v>
      </c>
      <c r="S3518" s="10">
        <f t="shared" si="382"/>
        <v>41856.010069444441</v>
      </c>
      <c r="T3518" s="10">
        <f t="shared" si="383"/>
        <v>41890.125</v>
      </c>
      <c r="U3518">
        <f t="shared" si="384"/>
        <v>34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 s="5" t="str">
        <f t="shared" si="379"/>
        <v>$307.69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41794.817523148144</v>
      </c>
      <c r="T3519" s="10">
        <f t="shared" si="383"/>
        <v>41824.458333333336</v>
      </c>
      <c r="U3519">
        <f t="shared" si="384"/>
        <v>30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</v>
      </c>
      <c r="P3520" s="5" t="str">
        <f t="shared" si="379"/>
        <v>$50.02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41893.783553240741</v>
      </c>
      <c r="T3520" s="10">
        <f t="shared" si="383"/>
        <v>41914.597916666666</v>
      </c>
      <c r="U3520">
        <f t="shared" si="384"/>
        <v>21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</v>
      </c>
      <c r="P3521" s="5" t="str">
        <f t="shared" si="379"/>
        <v>$72.39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42037.598958333328</v>
      </c>
      <c r="T3521" s="10">
        <f t="shared" si="383"/>
        <v>42067.598958333328</v>
      </c>
      <c r="U3521">
        <f t="shared" si="384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101</v>
      </c>
      <c r="P3522" s="5" t="str">
        <f t="shared" si="379"/>
        <v>$95.95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42227.824212962965</v>
      </c>
      <c r="T3522" s="10">
        <f t="shared" si="383"/>
        <v>42253.57430555555</v>
      </c>
      <c r="U3522">
        <f t="shared" si="384"/>
        <v>26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ROUND(E3523/D3523*100,0)</f>
        <v>169</v>
      </c>
      <c r="P3523" s="5" t="str">
        <f t="shared" ref="P3523:P3586" si="386">"$"&amp;ROUND(E3523/L3523,2)</f>
        <v>$45.62</v>
      </c>
      <c r="Q3523" t="str">
        <f t="shared" ref="Q3523:Q3586" si="387">LEFT(N3523,SEARCH("/",N3523)-1)</f>
        <v>theater</v>
      </c>
      <c r="R3523" t="str">
        <f t="shared" ref="R3523:R3586" si="388">RIGHT(N3523,LEN(N3523)-SEARCH("/",N3523))</f>
        <v>plays</v>
      </c>
      <c r="S3523" s="10">
        <f t="shared" ref="S3523:S3586" si="389">(J3523/86400)+DATE(1970, 1, 1)</f>
        <v>41881.361342592594</v>
      </c>
      <c r="T3523" s="10">
        <f t="shared" ref="T3523:T3586" si="390">(I3523/86400)+DATE(1970, 1, 1)</f>
        <v>41911.361342592594</v>
      </c>
      <c r="U3523">
        <f t="shared" ref="U3523:U3586" si="391">ROUND(T3523-S3523,0)</f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 s="5" t="str">
        <f t="shared" si="386"/>
        <v>$41.03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42234.789884259255</v>
      </c>
      <c r="T3524" s="10">
        <f t="shared" si="390"/>
        <v>42262.420833333337</v>
      </c>
      <c r="U3524">
        <f t="shared" si="391"/>
        <v>28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114</v>
      </c>
      <c r="P3525" s="5" t="str">
        <f t="shared" si="386"/>
        <v>$56.83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42581.397546296299</v>
      </c>
      <c r="T3525" s="10">
        <f t="shared" si="390"/>
        <v>42638.958333333328</v>
      </c>
      <c r="U3525">
        <f t="shared" si="391"/>
        <v>58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102</v>
      </c>
      <c r="P3526" s="5" t="str">
        <f t="shared" si="386"/>
        <v>$137.24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41880.76357638889</v>
      </c>
      <c r="T3526" s="10">
        <f t="shared" si="390"/>
        <v>41895.166666666664</v>
      </c>
      <c r="U3526">
        <f t="shared" si="391"/>
        <v>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 s="5" t="str">
        <f t="shared" si="386"/>
        <v>$75.71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42214.6956712963</v>
      </c>
      <c r="T3527" s="10">
        <f t="shared" si="390"/>
        <v>42225.666666666672</v>
      </c>
      <c r="U3527">
        <f t="shared" si="391"/>
        <v>11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 s="5" t="str">
        <f t="shared" si="386"/>
        <v>$99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42460.335312499999</v>
      </c>
      <c r="T3528" s="10">
        <f t="shared" si="390"/>
        <v>42488.249305555553</v>
      </c>
      <c r="U3528">
        <f t="shared" si="391"/>
        <v>28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117</v>
      </c>
      <c r="P3529" s="5" t="str">
        <f t="shared" si="386"/>
        <v>$81.57</v>
      </c>
      <c r="Q3529" t="str">
        <f t="shared" si="387"/>
        <v>theater</v>
      </c>
      <c r="R3529" t="str">
        <f t="shared" si="388"/>
        <v>plays</v>
      </c>
      <c r="S3529" s="10">
        <f t="shared" si="389"/>
        <v>42167.023206018523</v>
      </c>
      <c r="T3529" s="10">
        <f t="shared" si="390"/>
        <v>42196.165972222225</v>
      </c>
      <c r="U3529">
        <f t="shared" si="391"/>
        <v>29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</v>
      </c>
      <c r="P3530" s="5" t="str">
        <f t="shared" si="386"/>
        <v>$45.11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42733.50136574074</v>
      </c>
      <c r="T3530" s="10">
        <f t="shared" si="390"/>
        <v>42753.50136574074</v>
      </c>
      <c r="U3530">
        <f t="shared" si="391"/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 s="5" t="str">
        <f t="shared" si="386"/>
        <v>$36.67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42177.761782407411</v>
      </c>
      <c r="T3531" s="10">
        <f t="shared" si="390"/>
        <v>42198.041666666672</v>
      </c>
      <c r="U3531">
        <f t="shared" si="391"/>
        <v>20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 s="5" t="str">
        <f t="shared" si="386"/>
        <v>$125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42442.623344907406</v>
      </c>
      <c r="T3532" s="10">
        <f t="shared" si="390"/>
        <v>42470.833333333328</v>
      </c>
      <c r="U3532">
        <f t="shared" si="391"/>
        <v>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 s="5" t="str">
        <f t="shared" si="386"/>
        <v>$49.23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42521.654328703706</v>
      </c>
      <c r="T3533" s="10">
        <f t="shared" si="390"/>
        <v>42551.654328703706</v>
      </c>
      <c r="U3533">
        <f t="shared" si="391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119</v>
      </c>
      <c r="P3534" s="5" t="str">
        <f t="shared" si="386"/>
        <v>$42.3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41884.599849537037</v>
      </c>
      <c r="T3534" s="10">
        <f t="shared" si="390"/>
        <v>41900.165972222225</v>
      </c>
      <c r="U3534">
        <f t="shared" si="391"/>
        <v>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</v>
      </c>
      <c r="P3535" s="5" t="str">
        <f t="shared" si="386"/>
        <v>$78.88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42289.761192129634</v>
      </c>
      <c r="T3535" s="10">
        <f t="shared" si="390"/>
        <v>42319.802858796298</v>
      </c>
      <c r="U3535">
        <f t="shared" si="391"/>
        <v>30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</v>
      </c>
      <c r="P3536" s="5" t="str">
        <f t="shared" si="386"/>
        <v>$38.28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42243.6252662037</v>
      </c>
      <c r="T3536" s="10">
        <f t="shared" si="390"/>
        <v>42278.6252662037</v>
      </c>
      <c r="U3536">
        <f t="shared" si="391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</v>
      </c>
      <c r="P3537" s="5" t="str">
        <f t="shared" si="386"/>
        <v>$44.85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42248.640162037038</v>
      </c>
      <c r="T3537" s="10">
        <f t="shared" si="390"/>
        <v>42279.75</v>
      </c>
      <c r="U3537">
        <f t="shared" si="391"/>
        <v>31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</v>
      </c>
      <c r="P3538" s="5" t="str">
        <f t="shared" si="386"/>
        <v>$13.53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42328.727141203708</v>
      </c>
      <c r="T3538" s="10">
        <f t="shared" si="390"/>
        <v>42358.499305555553</v>
      </c>
      <c r="U3538">
        <f t="shared" si="391"/>
        <v>30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</v>
      </c>
      <c r="P3539" s="5" t="str">
        <f t="shared" si="386"/>
        <v>$43.5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41923.354351851856</v>
      </c>
      <c r="T3539" s="10">
        <f t="shared" si="390"/>
        <v>41960.332638888889</v>
      </c>
      <c r="U3539">
        <f t="shared" si="391"/>
        <v>37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</v>
      </c>
      <c r="P3540" s="5" t="str">
        <f t="shared" si="386"/>
        <v>$30.95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42571.420601851853</v>
      </c>
      <c r="T3540" s="10">
        <f t="shared" si="390"/>
        <v>42599.420601851853</v>
      </c>
      <c r="U3540">
        <f t="shared" si="391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120</v>
      </c>
      <c r="P3541" s="5" t="str">
        <f t="shared" si="386"/>
        <v>$55.23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42600.756041666667</v>
      </c>
      <c r="T3541" s="10">
        <f t="shared" si="390"/>
        <v>42621.756041666667</v>
      </c>
      <c r="U3541">
        <f t="shared" si="391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 s="5" t="str">
        <f t="shared" si="386"/>
        <v>$46.13</v>
      </c>
      <c r="Q3542" t="str">
        <f t="shared" si="387"/>
        <v>theater</v>
      </c>
      <c r="R3542" t="str">
        <f t="shared" si="388"/>
        <v>plays</v>
      </c>
      <c r="S3542" s="10">
        <f t="shared" si="389"/>
        <v>42517.003368055557</v>
      </c>
      <c r="T3542" s="10">
        <f t="shared" si="390"/>
        <v>42547.003368055557</v>
      </c>
      <c r="U3542">
        <f t="shared" si="391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 s="5" t="str">
        <f t="shared" si="386"/>
        <v>$39.38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42222.730034722219</v>
      </c>
      <c r="T3543" s="10">
        <f t="shared" si="390"/>
        <v>42247.730034722219</v>
      </c>
      <c r="U3543">
        <f t="shared" si="391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</v>
      </c>
      <c r="P3544" s="5" t="str">
        <f t="shared" si="386"/>
        <v>$66.15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41829.599791666667</v>
      </c>
      <c r="T3544" s="10">
        <f t="shared" si="390"/>
        <v>41889.599791666667</v>
      </c>
      <c r="U3544">
        <f t="shared" si="391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105</v>
      </c>
      <c r="P3545" s="5" t="str">
        <f t="shared" si="386"/>
        <v>$54.14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42150.755312499998</v>
      </c>
      <c r="T3545" s="10">
        <f t="shared" si="390"/>
        <v>42180.755312499998</v>
      </c>
      <c r="U3545">
        <f t="shared" si="391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 s="5" t="str">
        <f t="shared" si="386"/>
        <v>$104.17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42040.831678240742</v>
      </c>
      <c r="T3546" s="10">
        <f t="shared" si="390"/>
        <v>42070.831678240742</v>
      </c>
      <c r="U3546">
        <f t="shared" si="391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</v>
      </c>
      <c r="P3547" s="5" t="str">
        <f t="shared" si="386"/>
        <v>$31.38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42075.807395833333</v>
      </c>
      <c r="T3547" s="10">
        <f t="shared" si="390"/>
        <v>42105.807395833333</v>
      </c>
      <c r="U3547">
        <f t="shared" si="391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</v>
      </c>
      <c r="P3548" s="5" t="str">
        <f t="shared" si="386"/>
        <v>$59.21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42073.660694444443</v>
      </c>
      <c r="T3548" s="10">
        <f t="shared" si="390"/>
        <v>42095.165972222225</v>
      </c>
      <c r="U3548">
        <f t="shared" si="391"/>
        <v>22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</v>
      </c>
      <c r="P3549" s="5" t="str">
        <f t="shared" si="386"/>
        <v>$119.18</v>
      </c>
      <c r="Q3549" t="str">
        <f t="shared" si="387"/>
        <v>theater</v>
      </c>
      <c r="R3549" t="str">
        <f t="shared" si="388"/>
        <v>plays</v>
      </c>
      <c r="S3549" s="10">
        <f t="shared" si="389"/>
        <v>42480.078715277778</v>
      </c>
      <c r="T3549" s="10">
        <f t="shared" si="390"/>
        <v>42504.165972222225</v>
      </c>
      <c r="U3549">
        <f t="shared" si="391"/>
        <v>24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102</v>
      </c>
      <c r="P3550" s="5" t="str">
        <f t="shared" si="386"/>
        <v>$164.62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42411.942291666666</v>
      </c>
      <c r="T3550" s="10">
        <f t="shared" si="390"/>
        <v>42434.041666666672</v>
      </c>
      <c r="U3550">
        <f t="shared" si="391"/>
        <v>22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 s="5" t="str">
        <f t="shared" si="386"/>
        <v>$24.29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42223.394363425927</v>
      </c>
      <c r="T3551" s="10">
        <f t="shared" si="390"/>
        <v>42251.394363425927</v>
      </c>
      <c r="U3551">
        <f t="shared" si="391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105</v>
      </c>
      <c r="P3552" s="5" t="str">
        <f t="shared" si="386"/>
        <v>$40.94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42462.893495370372</v>
      </c>
      <c r="T3552" s="10">
        <f t="shared" si="390"/>
        <v>42492.893495370372</v>
      </c>
      <c r="U3552">
        <f t="shared" si="391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102</v>
      </c>
      <c r="P3553" s="5" t="str">
        <f t="shared" si="386"/>
        <v>$61.1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41753.515856481477</v>
      </c>
      <c r="T3553" s="10">
        <f t="shared" si="390"/>
        <v>41781.921527777777</v>
      </c>
      <c r="U3553">
        <f t="shared" si="391"/>
        <v>28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 s="5" t="str">
        <f t="shared" si="386"/>
        <v>$38.65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41788.587083333332</v>
      </c>
      <c r="T3554" s="10">
        <f t="shared" si="390"/>
        <v>41818.587083333332</v>
      </c>
      <c r="U3554">
        <f t="shared" si="391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</v>
      </c>
      <c r="P3555" s="5" t="str">
        <f t="shared" si="386"/>
        <v>$56.2</v>
      </c>
      <c r="Q3555" t="str">
        <f t="shared" si="387"/>
        <v>theater</v>
      </c>
      <c r="R3555" t="str">
        <f t="shared" si="388"/>
        <v>plays</v>
      </c>
      <c r="S3555" s="10">
        <f t="shared" si="389"/>
        <v>42196.028703703705</v>
      </c>
      <c r="T3555" s="10">
        <f t="shared" si="390"/>
        <v>42228</v>
      </c>
      <c r="U3555">
        <f t="shared" si="391"/>
        <v>32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</v>
      </c>
      <c r="P3556" s="5" t="str">
        <f t="shared" si="386"/>
        <v>$107</v>
      </c>
      <c r="Q3556" t="str">
        <f t="shared" si="387"/>
        <v>theater</v>
      </c>
      <c r="R3556" t="str">
        <f t="shared" si="388"/>
        <v>plays</v>
      </c>
      <c r="S3556" s="10">
        <f t="shared" si="389"/>
        <v>42016.050451388888</v>
      </c>
      <c r="T3556" s="10">
        <f t="shared" si="390"/>
        <v>42046.708333333328</v>
      </c>
      <c r="U3556">
        <f t="shared" si="391"/>
        <v>31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 s="5" t="str">
        <f t="shared" si="386"/>
        <v>$171.43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42661.442060185189</v>
      </c>
      <c r="T3557" s="10">
        <f t="shared" si="390"/>
        <v>42691.483726851853</v>
      </c>
      <c r="U3557">
        <f t="shared" si="391"/>
        <v>30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</v>
      </c>
      <c r="P3558" s="5" t="str">
        <f t="shared" si="386"/>
        <v>$110.5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41808.649583333332</v>
      </c>
      <c r="T3558" s="10">
        <f t="shared" si="390"/>
        <v>41868.649583333332</v>
      </c>
      <c r="U3558">
        <f t="shared" si="391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</v>
      </c>
      <c r="P3559" s="5" t="str">
        <f t="shared" si="386"/>
        <v>$179.28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41730.276747685188</v>
      </c>
      <c r="T3559" s="10">
        <f t="shared" si="390"/>
        <v>41764.276747685188</v>
      </c>
      <c r="U3559">
        <f t="shared" si="391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 s="5" t="str">
        <f t="shared" si="386"/>
        <v>$22.91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42139.816840277781</v>
      </c>
      <c r="T3560" s="10">
        <f t="shared" si="390"/>
        <v>42181.875</v>
      </c>
      <c r="U3560">
        <f t="shared" si="391"/>
        <v>42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104</v>
      </c>
      <c r="P3561" s="5" t="str">
        <f t="shared" si="386"/>
        <v>$43.13</v>
      </c>
      <c r="Q3561" t="str">
        <f t="shared" si="387"/>
        <v>theater</v>
      </c>
      <c r="R3561" t="str">
        <f t="shared" si="388"/>
        <v>plays</v>
      </c>
      <c r="S3561" s="10">
        <f t="shared" si="389"/>
        <v>42194.096157407403</v>
      </c>
      <c r="T3561" s="10">
        <f t="shared" si="390"/>
        <v>42216.373611111107</v>
      </c>
      <c r="U3561">
        <f t="shared" si="391"/>
        <v>22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</v>
      </c>
      <c r="P3562" s="5" t="str">
        <f t="shared" si="386"/>
        <v>$46.89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42115.889652777776</v>
      </c>
      <c r="T3562" s="10">
        <f t="shared" si="390"/>
        <v>42151.114583333328</v>
      </c>
      <c r="U3562">
        <f t="shared" si="391"/>
        <v>35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</v>
      </c>
      <c r="P3563" s="5" t="str">
        <f t="shared" si="386"/>
        <v>$47.41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42203.680300925931</v>
      </c>
      <c r="T3563" s="10">
        <f t="shared" si="390"/>
        <v>42221.775000000001</v>
      </c>
      <c r="U3563">
        <f t="shared" si="391"/>
        <v>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149</v>
      </c>
      <c r="P3564" s="5" t="str">
        <f t="shared" si="386"/>
        <v>$15.13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42433.761886574073</v>
      </c>
      <c r="T3564" s="10">
        <f t="shared" si="390"/>
        <v>42442.916666666672</v>
      </c>
      <c r="U3564">
        <f t="shared" si="391"/>
        <v>9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</v>
      </c>
      <c r="P3565" s="5" t="str">
        <f t="shared" si="386"/>
        <v>$21.1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42555.671944444446</v>
      </c>
      <c r="T3565" s="10">
        <f t="shared" si="390"/>
        <v>42583.791666666672</v>
      </c>
      <c r="U3565">
        <f t="shared" si="391"/>
        <v>28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101</v>
      </c>
      <c r="P3566" s="5" t="str">
        <f t="shared" si="386"/>
        <v>$59.12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42236.623252314814</v>
      </c>
      <c r="T3566" s="10">
        <f t="shared" si="390"/>
        <v>42282.666666666672</v>
      </c>
      <c r="U3566">
        <f t="shared" si="391"/>
        <v>46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131</v>
      </c>
      <c r="P3567" s="5" t="str">
        <f t="shared" si="386"/>
        <v>$97.92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41974.743148148147</v>
      </c>
      <c r="T3567" s="10">
        <f t="shared" si="390"/>
        <v>42004.743148148147</v>
      </c>
      <c r="U3567">
        <f t="shared" si="391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105</v>
      </c>
      <c r="P3568" s="5" t="str">
        <f t="shared" si="386"/>
        <v>$55.13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41997.507905092592</v>
      </c>
      <c r="T3568" s="10">
        <f t="shared" si="390"/>
        <v>42027.507905092592</v>
      </c>
      <c r="U3568">
        <f t="shared" si="391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109</v>
      </c>
      <c r="P3569" s="5" t="str">
        <f t="shared" si="386"/>
        <v>$26.54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42135.810694444444</v>
      </c>
      <c r="T3569" s="10">
        <f t="shared" si="390"/>
        <v>42165.810694444444</v>
      </c>
      <c r="U3569">
        <f t="shared" si="391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</v>
      </c>
      <c r="P3570" s="5" t="str">
        <f t="shared" si="386"/>
        <v>$58.42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41869.740671296298</v>
      </c>
      <c r="T3570" s="10">
        <f t="shared" si="390"/>
        <v>41899.740671296298</v>
      </c>
      <c r="U3570">
        <f t="shared" si="391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</v>
      </c>
      <c r="P3571" s="5" t="str">
        <f t="shared" si="386"/>
        <v>$122.54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41982.688611111109</v>
      </c>
      <c r="T3571" s="10">
        <f t="shared" si="390"/>
        <v>42012.688611111109</v>
      </c>
      <c r="U3571">
        <f t="shared" si="391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</v>
      </c>
      <c r="P3572" s="5" t="str">
        <f t="shared" si="386"/>
        <v>$87.96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41976.331979166665</v>
      </c>
      <c r="T3572" s="10">
        <f t="shared" si="390"/>
        <v>42004.291666666672</v>
      </c>
      <c r="U3572">
        <f t="shared" si="391"/>
        <v>28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</v>
      </c>
      <c r="P3573" s="5" t="str">
        <f t="shared" si="386"/>
        <v>$73.24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41912.858946759261</v>
      </c>
      <c r="T3573" s="10">
        <f t="shared" si="390"/>
        <v>41942.858946759261</v>
      </c>
      <c r="U3573">
        <f t="shared" si="391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 s="5" t="str">
        <f t="shared" si="386"/>
        <v>$55.56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42146.570393518516</v>
      </c>
      <c r="T3574" s="10">
        <f t="shared" si="390"/>
        <v>42176.570393518516</v>
      </c>
      <c r="U3574">
        <f t="shared" si="391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103</v>
      </c>
      <c r="P3575" s="5" t="str">
        <f t="shared" si="386"/>
        <v>$39.54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41921.375532407408</v>
      </c>
      <c r="T3575" s="10">
        <f t="shared" si="390"/>
        <v>41951.417199074072</v>
      </c>
      <c r="U3575">
        <f t="shared" si="391"/>
        <v>30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</v>
      </c>
      <c r="P3576" s="5" t="str">
        <f t="shared" si="386"/>
        <v>$136.78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41926.942685185189</v>
      </c>
      <c r="T3576" s="10">
        <f t="shared" si="390"/>
        <v>41956.984351851846</v>
      </c>
      <c r="U3576">
        <f t="shared" si="391"/>
        <v>30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</v>
      </c>
      <c r="P3577" s="5" t="str">
        <f t="shared" si="386"/>
        <v>$99.34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42561.783877314811</v>
      </c>
      <c r="T3577" s="10">
        <f t="shared" si="390"/>
        <v>42593.165972222225</v>
      </c>
      <c r="U3577">
        <f t="shared" si="391"/>
        <v>31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 s="5" t="str">
        <f t="shared" si="386"/>
        <v>$20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42649.54923611111</v>
      </c>
      <c r="T3578" s="10">
        <f t="shared" si="390"/>
        <v>42709.590902777782</v>
      </c>
      <c r="U3578">
        <f t="shared" si="391"/>
        <v>60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 s="5" t="str">
        <f t="shared" si="386"/>
        <v>$28.89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42093.786840277782</v>
      </c>
      <c r="T3579" s="10">
        <f t="shared" si="390"/>
        <v>42120.26944444445</v>
      </c>
      <c r="U3579">
        <f t="shared" si="391"/>
        <v>26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</v>
      </c>
      <c r="P3580" s="5" t="str">
        <f t="shared" si="386"/>
        <v>$40.55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42460.733530092592</v>
      </c>
      <c r="T3580" s="10">
        <f t="shared" si="390"/>
        <v>42490.733530092592</v>
      </c>
      <c r="U3580">
        <f t="shared" si="391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 s="5" t="str">
        <f t="shared" si="386"/>
        <v>$35.71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42430.762222222227</v>
      </c>
      <c r="T3581" s="10">
        <f t="shared" si="390"/>
        <v>42460.720555555556</v>
      </c>
      <c r="U3581">
        <f t="shared" si="391"/>
        <v>30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114</v>
      </c>
      <c r="P3582" s="5" t="str">
        <f t="shared" si="386"/>
        <v>$37.96</v>
      </c>
      <c r="Q3582" t="str">
        <f t="shared" si="387"/>
        <v>theater</v>
      </c>
      <c r="R3582" t="str">
        <f t="shared" si="388"/>
        <v>plays</v>
      </c>
      <c r="S3582" s="10">
        <f t="shared" si="389"/>
        <v>42026.176180555558</v>
      </c>
      <c r="T3582" s="10">
        <f t="shared" si="390"/>
        <v>42064.207638888889</v>
      </c>
      <c r="U3582">
        <f t="shared" si="391"/>
        <v>38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 s="5" t="str">
        <f t="shared" si="386"/>
        <v>$33.33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41836.471180555556</v>
      </c>
      <c r="T3583" s="10">
        <f t="shared" si="390"/>
        <v>41850.471180555556</v>
      </c>
      <c r="U3583">
        <f t="shared" si="391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 s="5" t="str">
        <f t="shared" si="386"/>
        <v>$58.57</v>
      </c>
      <c r="Q3584" t="str">
        <f t="shared" si="387"/>
        <v>theater</v>
      </c>
      <c r="R3584" t="str">
        <f t="shared" si="388"/>
        <v>plays</v>
      </c>
      <c r="S3584" s="10">
        <f t="shared" si="389"/>
        <v>42451.095856481479</v>
      </c>
      <c r="T3584" s="10">
        <f t="shared" si="390"/>
        <v>42465.095856481479</v>
      </c>
      <c r="U3584">
        <f t="shared" si="391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109</v>
      </c>
      <c r="P3585" s="5" t="str">
        <f t="shared" si="386"/>
        <v>$135.63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42418.425983796296</v>
      </c>
      <c r="T3585" s="10">
        <f t="shared" si="390"/>
        <v>42478.384317129632</v>
      </c>
      <c r="U3585">
        <f t="shared" si="391"/>
        <v>60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116</v>
      </c>
      <c r="P3586" s="5" t="str">
        <f t="shared" si="386"/>
        <v>$30.94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42168.316481481481</v>
      </c>
      <c r="T3586" s="10">
        <f t="shared" si="390"/>
        <v>42198.316481481481</v>
      </c>
      <c r="U3586">
        <f t="shared" si="391"/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ROUND(E3587/D3587*100,0)</f>
        <v>119</v>
      </c>
      <c r="P3587" s="5" t="str">
        <f t="shared" ref="P3587:P3650" si="393">"$"&amp;ROUND(E3587/L3587,2)</f>
        <v>$176.09</v>
      </c>
      <c r="Q3587" t="str">
        <f t="shared" ref="Q3587:Q3650" si="394">LEFT(N3587,SEARCH("/",N3587)-1)</f>
        <v>theater</v>
      </c>
      <c r="R3587" t="str">
        <f t="shared" ref="R3587:R3650" si="395">RIGHT(N3587,LEN(N3587)-SEARCH("/",N3587))</f>
        <v>plays</v>
      </c>
      <c r="S3587" s="10">
        <f t="shared" ref="S3587:S3650" si="396">(J3587/86400)+DATE(1970, 1, 1)</f>
        <v>41964.716319444444</v>
      </c>
      <c r="T3587" s="10">
        <f t="shared" ref="T3587:T3650" si="397">(I3587/86400)+DATE(1970, 1, 1)</f>
        <v>41994.716319444444</v>
      </c>
      <c r="U3587">
        <f t="shared" ref="U3587:U3650" si="398">ROUND(T3587-S3587,0)</f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</v>
      </c>
      <c r="P3588" s="5" t="str">
        <f t="shared" si="393"/>
        <v>$151.98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42576.697569444441</v>
      </c>
      <c r="T3588" s="10">
        <f t="shared" si="397"/>
        <v>42636.697569444441</v>
      </c>
      <c r="U3588">
        <f t="shared" si="398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127</v>
      </c>
      <c r="P3589" s="5" t="str">
        <f t="shared" si="393"/>
        <v>$22.61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42503.539976851855</v>
      </c>
      <c r="T3589" s="10">
        <f t="shared" si="397"/>
        <v>42548.791666666672</v>
      </c>
      <c r="U3589">
        <f t="shared" si="398"/>
        <v>45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101</v>
      </c>
      <c r="P3590" s="5" t="str">
        <f t="shared" si="393"/>
        <v>$18.27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42101.828819444447</v>
      </c>
      <c r="T3590" s="10">
        <f t="shared" si="397"/>
        <v>42123.958333333328</v>
      </c>
      <c r="U3590">
        <f t="shared" si="398"/>
        <v>22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128</v>
      </c>
      <c r="P3591" s="5" t="str">
        <f t="shared" si="393"/>
        <v>$82.26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42125.647534722222</v>
      </c>
      <c r="T3591" s="10">
        <f t="shared" si="397"/>
        <v>42150.647534722222</v>
      </c>
      <c r="U3591">
        <f t="shared" si="398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</v>
      </c>
      <c r="P3592" s="5" t="str">
        <f t="shared" si="393"/>
        <v>$68.53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41902.333726851852</v>
      </c>
      <c r="T3592" s="10">
        <f t="shared" si="397"/>
        <v>41932.333726851852</v>
      </c>
      <c r="U3592">
        <f t="shared" si="398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 s="5" t="str">
        <f t="shared" si="393"/>
        <v>$68.06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42003.948425925926</v>
      </c>
      <c r="T3593" s="10">
        <f t="shared" si="397"/>
        <v>42028.207638888889</v>
      </c>
      <c r="U3593">
        <f t="shared" si="398"/>
        <v>24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</v>
      </c>
      <c r="P3594" s="5" t="str">
        <f t="shared" si="393"/>
        <v>$72.71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41988.829942129625</v>
      </c>
      <c r="T3594" s="10">
        <f t="shared" si="397"/>
        <v>42046.207638888889</v>
      </c>
      <c r="U3594">
        <f t="shared" si="398"/>
        <v>57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111</v>
      </c>
      <c r="P3595" s="5" t="str">
        <f t="shared" si="393"/>
        <v>$77.19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41974.898599537039</v>
      </c>
      <c r="T3595" s="10">
        <f t="shared" si="397"/>
        <v>42009.851388888885</v>
      </c>
      <c r="U3595">
        <f t="shared" si="398"/>
        <v>35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126</v>
      </c>
      <c r="P3596" s="5" t="str">
        <f t="shared" si="393"/>
        <v>$55.97</v>
      </c>
      <c r="Q3596" t="str">
        <f t="shared" si="394"/>
        <v>theater</v>
      </c>
      <c r="R3596" t="str">
        <f t="shared" si="395"/>
        <v>plays</v>
      </c>
      <c r="S3596" s="10">
        <f t="shared" si="396"/>
        <v>42592.066921296297</v>
      </c>
      <c r="T3596" s="10">
        <f t="shared" si="397"/>
        <v>42617.066921296297</v>
      </c>
      <c r="U3596">
        <f t="shared" si="398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119</v>
      </c>
      <c r="P3597" s="5" t="str">
        <f t="shared" si="393"/>
        <v>$49.69</v>
      </c>
      <c r="Q3597" t="str">
        <f t="shared" si="394"/>
        <v>theater</v>
      </c>
      <c r="R3597" t="str">
        <f t="shared" si="395"/>
        <v>plays</v>
      </c>
      <c r="S3597" s="10">
        <f t="shared" si="396"/>
        <v>42050.008368055554</v>
      </c>
      <c r="T3597" s="10">
        <f t="shared" si="397"/>
        <v>42076.290972222225</v>
      </c>
      <c r="U3597">
        <f t="shared" si="398"/>
        <v>26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108</v>
      </c>
      <c r="P3598" s="5" t="str">
        <f t="shared" si="393"/>
        <v>$79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41856.715069444443</v>
      </c>
      <c r="T3598" s="10">
        <f t="shared" si="397"/>
        <v>41877.715069444443</v>
      </c>
      <c r="U3598">
        <f t="shared" si="398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103</v>
      </c>
      <c r="P3599" s="5" t="str">
        <f t="shared" si="393"/>
        <v>$77.73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42417.585532407407</v>
      </c>
      <c r="T3599" s="10">
        <f t="shared" si="397"/>
        <v>42432.249305555553</v>
      </c>
      <c r="U3599">
        <f t="shared" si="398"/>
        <v>15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</v>
      </c>
      <c r="P3600" s="5" t="str">
        <f t="shared" si="393"/>
        <v>$40.78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41866.79886574074</v>
      </c>
      <c r="T3600" s="10">
        <f t="shared" si="397"/>
        <v>41885.207638888889</v>
      </c>
      <c r="U3600">
        <f t="shared" si="398"/>
        <v>18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 s="5" t="str">
        <f t="shared" si="393"/>
        <v>$59.41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42220.79487268519</v>
      </c>
      <c r="T3601" s="10">
        <f t="shared" si="397"/>
        <v>42246</v>
      </c>
      <c r="U3601">
        <f t="shared" si="398"/>
        <v>25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 s="5" t="str">
        <f t="shared" si="393"/>
        <v>$3.25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42628.849120370374</v>
      </c>
      <c r="T3602" s="10">
        <f t="shared" si="397"/>
        <v>42656.849120370374</v>
      </c>
      <c r="U3602">
        <f t="shared" si="398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</v>
      </c>
      <c r="P3603" s="5" t="str">
        <f t="shared" si="393"/>
        <v>$39.38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41990.99863425926</v>
      </c>
      <c r="T3603" s="10">
        <f t="shared" si="397"/>
        <v>42020.99863425926</v>
      </c>
      <c r="U3603">
        <f t="shared" si="398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</v>
      </c>
      <c r="P3604" s="5" t="str">
        <f t="shared" si="393"/>
        <v>$81.67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42447.894432870366</v>
      </c>
      <c r="T3604" s="10">
        <f t="shared" si="397"/>
        <v>42507.894432870366</v>
      </c>
      <c r="U3604">
        <f t="shared" si="398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171</v>
      </c>
      <c r="P3605" s="5" t="str">
        <f t="shared" si="393"/>
        <v>$44.91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42283.864351851851</v>
      </c>
      <c r="T3605" s="10">
        <f t="shared" si="397"/>
        <v>42313.906018518523</v>
      </c>
      <c r="U3605">
        <f t="shared" si="398"/>
        <v>30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113</v>
      </c>
      <c r="P3606" s="5" t="str">
        <f t="shared" si="393"/>
        <v>$49.06</v>
      </c>
      <c r="Q3606" t="str">
        <f t="shared" si="394"/>
        <v>theater</v>
      </c>
      <c r="R3606" t="str">
        <f t="shared" si="395"/>
        <v>plays</v>
      </c>
      <c r="S3606" s="10">
        <f t="shared" si="396"/>
        <v>42483.015694444446</v>
      </c>
      <c r="T3606" s="10">
        <f t="shared" si="397"/>
        <v>42489.290972222225</v>
      </c>
      <c r="U3606">
        <f t="shared" si="398"/>
        <v>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 s="5" t="str">
        <f t="shared" si="393"/>
        <v>$30.67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42383.793124999997</v>
      </c>
      <c r="T3607" s="10">
        <f t="shared" si="397"/>
        <v>42413.793124999997</v>
      </c>
      <c r="U3607">
        <f t="shared" si="398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</v>
      </c>
      <c r="P3608" s="5" t="str">
        <f t="shared" si="393"/>
        <v>$61.06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42566.604826388888</v>
      </c>
      <c r="T3608" s="10">
        <f t="shared" si="397"/>
        <v>42596.604826388888</v>
      </c>
      <c r="U3608">
        <f t="shared" si="398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</v>
      </c>
      <c r="P3609" s="5" t="str">
        <f t="shared" si="393"/>
        <v>$29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42338.963912037041</v>
      </c>
      <c r="T3609" s="10">
        <f t="shared" si="397"/>
        <v>42353</v>
      </c>
      <c r="U3609">
        <f t="shared" si="398"/>
        <v>14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 s="5" t="str">
        <f t="shared" si="393"/>
        <v>$29.63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42506.709374999999</v>
      </c>
      <c r="T3610" s="10">
        <f t="shared" si="397"/>
        <v>42538.583333333328</v>
      </c>
      <c r="U3610">
        <f t="shared" si="398"/>
        <v>32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</v>
      </c>
      <c r="P3611" s="5" t="str">
        <f t="shared" si="393"/>
        <v>$143.1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42429.991724537038</v>
      </c>
      <c r="T3611" s="10">
        <f t="shared" si="397"/>
        <v>42459.950057870374</v>
      </c>
      <c r="U3611">
        <f t="shared" si="398"/>
        <v>30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</v>
      </c>
      <c r="P3612" s="5" t="str">
        <f t="shared" si="393"/>
        <v>$52.35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42203.432129629626</v>
      </c>
      <c r="T3612" s="10">
        <f t="shared" si="397"/>
        <v>42233.432129629626</v>
      </c>
      <c r="U3612">
        <f t="shared" si="398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 s="5" t="str">
        <f t="shared" si="393"/>
        <v>$66.67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42072.370381944449</v>
      </c>
      <c r="T3613" s="10">
        <f t="shared" si="397"/>
        <v>42102.370381944449</v>
      </c>
      <c r="U3613">
        <f t="shared" si="398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</v>
      </c>
      <c r="P3614" s="5" t="str">
        <f t="shared" si="393"/>
        <v>$126.67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41789.726979166662</v>
      </c>
      <c r="T3614" s="10">
        <f t="shared" si="397"/>
        <v>41799.726979166662</v>
      </c>
      <c r="U3614">
        <f t="shared" si="398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 s="5" t="str">
        <f t="shared" si="393"/>
        <v>$62.5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41788.58997685185</v>
      </c>
      <c r="T3615" s="10">
        <f t="shared" si="397"/>
        <v>41818.58997685185</v>
      </c>
      <c r="U3615">
        <f t="shared" si="398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101</v>
      </c>
      <c r="P3616" s="5" t="str">
        <f t="shared" si="393"/>
        <v>$35.49</v>
      </c>
      <c r="Q3616" t="str">
        <f t="shared" si="394"/>
        <v>theater</v>
      </c>
      <c r="R3616" t="str">
        <f t="shared" si="395"/>
        <v>plays</v>
      </c>
      <c r="S3616" s="10">
        <f t="shared" si="396"/>
        <v>42144.041851851856</v>
      </c>
      <c r="T3616" s="10">
        <f t="shared" si="397"/>
        <v>42174.041851851856</v>
      </c>
      <c r="U3616">
        <f t="shared" si="398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107</v>
      </c>
      <c r="P3617" s="5" t="str">
        <f t="shared" si="393"/>
        <v>$37.08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42318.593703703707</v>
      </c>
      <c r="T3617" s="10">
        <f t="shared" si="397"/>
        <v>42348.593703703707</v>
      </c>
      <c r="U3617">
        <f t="shared" si="398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125</v>
      </c>
      <c r="P3618" s="5" t="str">
        <f t="shared" si="393"/>
        <v>$69.33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42052.949814814812</v>
      </c>
      <c r="T3618" s="10">
        <f t="shared" si="397"/>
        <v>42082.908148148148</v>
      </c>
      <c r="U3618">
        <f t="shared" si="398"/>
        <v>30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119</v>
      </c>
      <c r="P3619" s="5" t="str">
        <f t="shared" si="393"/>
        <v>$17.25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42779.610289351855</v>
      </c>
      <c r="T3619" s="10">
        <f t="shared" si="397"/>
        <v>42794</v>
      </c>
      <c r="U3619">
        <f t="shared" si="398"/>
        <v>14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 s="5" t="str">
        <f t="shared" si="393"/>
        <v>$36.07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42128.627893518518</v>
      </c>
      <c r="T3620" s="10">
        <f t="shared" si="397"/>
        <v>42158.627893518518</v>
      </c>
      <c r="U3620">
        <f t="shared" si="398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113</v>
      </c>
      <c r="P3621" s="5" t="str">
        <f t="shared" si="393"/>
        <v>$66.47</v>
      </c>
      <c r="Q3621" t="str">
        <f t="shared" si="394"/>
        <v>theater</v>
      </c>
      <c r="R3621" t="str">
        <f t="shared" si="395"/>
        <v>plays</v>
      </c>
      <c r="S3621" s="10">
        <f t="shared" si="396"/>
        <v>42661.132245370369</v>
      </c>
      <c r="T3621" s="10">
        <f t="shared" si="397"/>
        <v>42693.916666666672</v>
      </c>
      <c r="U3621">
        <f t="shared" si="398"/>
        <v>33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</v>
      </c>
      <c r="P3622" s="5" t="str">
        <f t="shared" si="393"/>
        <v>$56.07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42037.938206018516</v>
      </c>
      <c r="T3622" s="10">
        <f t="shared" si="397"/>
        <v>42068.166666666672</v>
      </c>
      <c r="U3622">
        <f t="shared" si="398"/>
        <v>30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110</v>
      </c>
      <c r="P3623" s="5" t="str">
        <f t="shared" si="393"/>
        <v>$47.03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42619.935694444444</v>
      </c>
      <c r="T3623" s="10">
        <f t="shared" si="397"/>
        <v>42643.875</v>
      </c>
      <c r="U3623">
        <f t="shared" si="398"/>
        <v>24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</v>
      </c>
      <c r="P3624" s="5" t="str">
        <f t="shared" si="393"/>
        <v>$47.67</v>
      </c>
      <c r="Q3624" t="str">
        <f t="shared" si="394"/>
        <v>theater</v>
      </c>
      <c r="R3624" t="str">
        <f t="shared" si="395"/>
        <v>plays</v>
      </c>
      <c r="S3624" s="10">
        <f t="shared" si="396"/>
        <v>41877.221886574072</v>
      </c>
      <c r="T3624" s="10">
        <f t="shared" si="397"/>
        <v>41910.140972222223</v>
      </c>
      <c r="U3624">
        <f t="shared" si="398"/>
        <v>33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 s="5" t="str">
        <f t="shared" si="393"/>
        <v>$88.24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41828.736921296295</v>
      </c>
      <c r="T3625" s="10">
        <f t="shared" si="397"/>
        <v>41846.291666666664</v>
      </c>
      <c r="U3625">
        <f t="shared" si="398"/>
        <v>18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105</v>
      </c>
      <c r="P3626" s="5" t="str">
        <f t="shared" si="393"/>
        <v>$80.72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42545.774189814816</v>
      </c>
      <c r="T3626" s="10">
        <f t="shared" si="397"/>
        <v>42605.774189814816</v>
      </c>
      <c r="U3626">
        <f t="shared" si="398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103</v>
      </c>
      <c r="P3627" s="5" t="str">
        <f t="shared" si="393"/>
        <v>$39.49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42157.652511574073</v>
      </c>
      <c r="T3627" s="10">
        <f t="shared" si="397"/>
        <v>42187.652511574073</v>
      </c>
      <c r="U3627">
        <f t="shared" si="398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102</v>
      </c>
      <c r="P3628" s="5" t="str">
        <f t="shared" si="393"/>
        <v>$84.85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41846.667326388888</v>
      </c>
      <c r="T3628" s="10">
        <f t="shared" si="397"/>
        <v>41867.667326388888</v>
      </c>
      <c r="U3628">
        <f t="shared" si="398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 s="5" t="str">
        <f t="shared" si="393"/>
        <v>$68.97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42460.741747685184</v>
      </c>
      <c r="T3629" s="10">
        <f t="shared" si="397"/>
        <v>42511.165972222225</v>
      </c>
      <c r="U3629">
        <f t="shared" si="398"/>
        <v>50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s="5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42291.833287037036</v>
      </c>
      <c r="T3630" s="10">
        <f t="shared" si="397"/>
        <v>42351.874953703707</v>
      </c>
      <c r="U3630">
        <f t="shared" si="398"/>
        <v>60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 s="5" t="str">
        <f t="shared" si="393"/>
        <v>$1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42437.094490740739</v>
      </c>
      <c r="T3631" s="10">
        <f t="shared" si="397"/>
        <v>42495.708333333328</v>
      </c>
      <c r="U3631">
        <f t="shared" si="398"/>
        <v>59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</v>
      </c>
      <c r="P3632" s="5" t="str">
        <f t="shared" si="393"/>
        <v>$1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41942.84710648148</v>
      </c>
      <c r="T3632" s="10">
        <f t="shared" si="397"/>
        <v>41972.888773148152</v>
      </c>
      <c r="U3632">
        <f t="shared" si="398"/>
        <v>30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</v>
      </c>
      <c r="P3633" s="5" t="str">
        <f t="shared" si="393"/>
        <v>$147.88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41880.753437499996</v>
      </c>
      <c r="T3633" s="10">
        <f t="shared" si="397"/>
        <v>41905.165972222225</v>
      </c>
      <c r="U3633">
        <f t="shared" si="398"/>
        <v>24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 s="5" t="str">
        <f t="shared" si="393"/>
        <v>$100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41946.936909722222</v>
      </c>
      <c r="T3634" s="10">
        <f t="shared" si="397"/>
        <v>41966.936909722222</v>
      </c>
      <c r="U3634">
        <f t="shared" si="398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</v>
      </c>
      <c r="P3635" s="5" t="str">
        <f t="shared" si="393"/>
        <v>$56.84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42649.623460648145</v>
      </c>
      <c r="T3635" s="10">
        <f t="shared" si="397"/>
        <v>42693.041666666672</v>
      </c>
      <c r="U3635">
        <f t="shared" si="398"/>
        <v>43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</v>
      </c>
      <c r="P3636" s="5" t="str">
        <f t="shared" si="393"/>
        <v>$176.94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42701.166365740741</v>
      </c>
      <c r="T3636" s="10">
        <f t="shared" si="397"/>
        <v>42749.165972222225</v>
      </c>
      <c r="U3636">
        <f t="shared" si="398"/>
        <v>48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</v>
      </c>
      <c r="P3637" s="5" t="str">
        <f t="shared" si="393"/>
        <v>$127.6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42450.88282407407</v>
      </c>
      <c r="T3637" s="10">
        <f t="shared" si="397"/>
        <v>42480.88282407407</v>
      </c>
      <c r="U3637">
        <f t="shared" si="398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s="5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42226.694780092592</v>
      </c>
      <c r="T3638" s="10">
        <f t="shared" si="397"/>
        <v>42261.694780092592</v>
      </c>
      <c r="U3638">
        <f t="shared" si="398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31</v>
      </c>
      <c r="P3639" s="5" t="str">
        <f t="shared" si="393"/>
        <v>$66.14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41975.700636574074</v>
      </c>
      <c r="T3639" s="10">
        <f t="shared" si="397"/>
        <v>42005.700636574074</v>
      </c>
      <c r="U3639">
        <f t="shared" si="398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7</v>
      </c>
      <c r="P3640" s="5" t="str">
        <f t="shared" si="393"/>
        <v>$108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42053.672824074078</v>
      </c>
      <c r="T3640" s="10">
        <f t="shared" si="397"/>
        <v>42113.631157407406</v>
      </c>
      <c r="U3640">
        <f t="shared" si="398"/>
        <v>60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 s="5" t="str">
        <f t="shared" si="393"/>
        <v>$1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42590.677152777775</v>
      </c>
      <c r="T3641" s="10">
        <f t="shared" si="397"/>
        <v>42650.632638888885</v>
      </c>
      <c r="U3641">
        <f t="shared" si="398"/>
        <v>60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6</v>
      </c>
      <c r="P3642" s="5" t="str">
        <f t="shared" si="393"/>
        <v>$18.33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42104.781597222223</v>
      </c>
      <c r="T3642" s="10">
        <f t="shared" si="397"/>
        <v>42134.781597222223</v>
      </c>
      <c r="U3642">
        <f t="shared" si="398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s="5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41899.627071759256</v>
      </c>
      <c r="T3643" s="10">
        <f t="shared" si="397"/>
        <v>41917.208333333336</v>
      </c>
      <c r="U3643">
        <f t="shared" si="398"/>
        <v>18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</v>
      </c>
      <c r="P3644" s="5" t="str">
        <f t="shared" si="393"/>
        <v>$7.5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42297.816284722227</v>
      </c>
      <c r="T3644" s="10">
        <f t="shared" si="397"/>
        <v>42338.708333333328</v>
      </c>
      <c r="U3644">
        <f t="shared" si="398"/>
        <v>41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s="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42285.143969907411</v>
      </c>
      <c r="T3645" s="10">
        <f t="shared" si="397"/>
        <v>42325.185636574075</v>
      </c>
      <c r="U3645">
        <f t="shared" si="398"/>
        <v>40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</v>
      </c>
      <c r="P3646" s="5" t="str">
        <f t="shared" si="393"/>
        <v>$68.42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42409.241747685184</v>
      </c>
      <c r="T3646" s="10">
        <f t="shared" si="397"/>
        <v>42437.207638888889</v>
      </c>
      <c r="U3646">
        <f t="shared" si="398"/>
        <v>28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</v>
      </c>
      <c r="P3647" s="5" t="str">
        <f t="shared" si="393"/>
        <v>$1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42665.970347222217</v>
      </c>
      <c r="T3647" s="10">
        <f t="shared" si="397"/>
        <v>42696.012013888889</v>
      </c>
      <c r="U3647">
        <f t="shared" si="398"/>
        <v>30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5</v>
      </c>
      <c r="P3648" s="5" t="str">
        <f t="shared" si="393"/>
        <v>$60.13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42140.421319444446</v>
      </c>
      <c r="T3648" s="10">
        <f t="shared" si="397"/>
        <v>42171.979166666672</v>
      </c>
      <c r="U3648">
        <f t="shared" si="398"/>
        <v>32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 s="5" t="str">
        <f t="shared" si="393"/>
        <v>$15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42598.749155092592</v>
      </c>
      <c r="T3649" s="10">
        <f t="shared" si="397"/>
        <v>42643.749155092592</v>
      </c>
      <c r="U3649">
        <f t="shared" si="398"/>
        <v>45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</v>
      </c>
      <c r="P3650" s="5" t="str">
        <f t="shared" si="393"/>
        <v>$550.04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41887.292187500003</v>
      </c>
      <c r="T3650" s="10">
        <f t="shared" si="397"/>
        <v>41917.292187500003</v>
      </c>
      <c r="U3650">
        <f t="shared" si="398"/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ROUND(E3651/D3651*100,0)</f>
        <v>104</v>
      </c>
      <c r="P3651" s="5" t="str">
        <f t="shared" ref="P3651:P3714" si="400">"$"&amp;ROUND(E3651/L3651,2)</f>
        <v>$97.5</v>
      </c>
      <c r="Q3651" t="str">
        <f t="shared" ref="Q3651:Q3714" si="401">LEFT(N3651,SEARCH("/",N3651)-1)</f>
        <v>theater</v>
      </c>
      <c r="R3651" t="str">
        <f t="shared" ref="R3651:R3714" si="402">RIGHT(N3651,LEN(N3651)-SEARCH("/",N3651))</f>
        <v>plays</v>
      </c>
      <c r="S3651" s="10">
        <f t="shared" ref="S3651:S3714" si="403">(J3651/86400)+DATE(1970, 1, 1)</f>
        <v>41780.712893518517</v>
      </c>
      <c r="T3651" s="10">
        <f t="shared" ref="T3651:T3714" si="404">(I3651/86400)+DATE(1970, 1, 1)</f>
        <v>41806.712893518517</v>
      </c>
      <c r="U3651">
        <f t="shared" ref="U3651:U3714" si="405">ROUND(T3651-S3651,0)</f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 s="5" t="str">
        <f t="shared" si="400"/>
        <v>$29.41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42381.478981481487</v>
      </c>
      <c r="T3652" s="10">
        <f t="shared" si="404"/>
        <v>42402.478981481487</v>
      </c>
      <c r="U3652">
        <f t="shared" si="405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 s="5" t="str">
        <f t="shared" si="400"/>
        <v>$57.78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41828.646319444444</v>
      </c>
      <c r="T3653" s="10">
        <f t="shared" si="404"/>
        <v>41861.665972222225</v>
      </c>
      <c r="U3653">
        <f t="shared" si="405"/>
        <v>33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251</v>
      </c>
      <c r="P3654" s="5" t="str">
        <f t="shared" si="400"/>
        <v>$44.24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42596.644699074073</v>
      </c>
      <c r="T3654" s="10">
        <f t="shared" si="404"/>
        <v>42607.165972222225</v>
      </c>
      <c r="U3654">
        <f t="shared" si="405"/>
        <v>11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101</v>
      </c>
      <c r="P3655" s="5" t="str">
        <f t="shared" si="400"/>
        <v>$60.91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42191.363506944443</v>
      </c>
      <c r="T3655" s="10">
        <f t="shared" si="404"/>
        <v>42221.363506944443</v>
      </c>
      <c r="U3655">
        <f t="shared" si="405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</v>
      </c>
      <c r="P3656" s="5" t="str">
        <f t="shared" si="400"/>
        <v>$68.84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42440.416504629626</v>
      </c>
      <c r="T3656" s="10">
        <f t="shared" si="404"/>
        <v>42463.708333333328</v>
      </c>
      <c r="U3656">
        <f t="shared" si="405"/>
        <v>23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</v>
      </c>
      <c r="P3657" s="5" t="str">
        <f t="shared" si="400"/>
        <v>$73.58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42173.803217592591</v>
      </c>
      <c r="T3657" s="10">
        <f t="shared" si="404"/>
        <v>42203.290972222225</v>
      </c>
      <c r="U3657">
        <f t="shared" si="405"/>
        <v>29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106</v>
      </c>
      <c r="P3658" s="5" t="str">
        <f t="shared" si="400"/>
        <v>$115.02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42737.910138888888</v>
      </c>
      <c r="T3658" s="10">
        <f t="shared" si="404"/>
        <v>42767.957638888889</v>
      </c>
      <c r="U3658">
        <f t="shared" si="405"/>
        <v>30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111</v>
      </c>
      <c r="P3659" s="5" t="str">
        <f t="shared" si="400"/>
        <v>$110.75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42499.629849537036</v>
      </c>
      <c r="T3659" s="10">
        <f t="shared" si="404"/>
        <v>42522.904166666667</v>
      </c>
      <c r="U3659">
        <f t="shared" si="405"/>
        <v>23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101</v>
      </c>
      <c r="P3660" s="5" t="str">
        <f t="shared" si="400"/>
        <v>$75.5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41775.858564814815</v>
      </c>
      <c r="T3660" s="10">
        <f t="shared" si="404"/>
        <v>41822.165972222225</v>
      </c>
      <c r="U3660">
        <f t="shared" si="405"/>
        <v>46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</v>
      </c>
      <c r="P3661" s="5" t="str">
        <f t="shared" si="400"/>
        <v>$235.46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42055.277199074073</v>
      </c>
      <c r="T3661" s="10">
        <f t="shared" si="404"/>
        <v>42082.610416666663</v>
      </c>
      <c r="U3661">
        <f t="shared" si="405"/>
        <v>27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 s="5" t="str">
        <f t="shared" si="400"/>
        <v>$11.36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41971.881076388891</v>
      </c>
      <c r="T3662" s="10">
        <f t="shared" si="404"/>
        <v>41996.881076388891</v>
      </c>
      <c r="U3662">
        <f t="shared" si="405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</v>
      </c>
      <c r="P3663" s="5" t="str">
        <f t="shared" si="400"/>
        <v>$92.5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42447.896666666667</v>
      </c>
      <c r="T3663" s="10">
        <f t="shared" si="404"/>
        <v>42470.166666666672</v>
      </c>
      <c r="U3663">
        <f t="shared" si="405"/>
        <v>22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</v>
      </c>
      <c r="P3664" s="5" t="str">
        <f t="shared" si="400"/>
        <v>$202.85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42064.220069444447</v>
      </c>
      <c r="T3664" s="10">
        <f t="shared" si="404"/>
        <v>42094.178402777776</v>
      </c>
      <c r="U3664">
        <f t="shared" si="405"/>
        <v>30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 s="5" t="str">
        <f t="shared" si="400"/>
        <v>$26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42665.451736111107</v>
      </c>
      <c r="T3665" s="10">
        <f t="shared" si="404"/>
        <v>42725.493402777778</v>
      </c>
      <c r="U3665">
        <f t="shared" si="405"/>
        <v>60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</v>
      </c>
      <c r="P3666" s="5" t="str">
        <f t="shared" si="400"/>
        <v>$46.05</v>
      </c>
      <c r="Q3666" t="str">
        <f t="shared" si="401"/>
        <v>theater</v>
      </c>
      <c r="R3666" t="str">
        <f t="shared" si="402"/>
        <v>plays</v>
      </c>
      <c r="S3666" s="10">
        <f t="shared" si="403"/>
        <v>42523.248715277776</v>
      </c>
      <c r="T3666" s="10">
        <f t="shared" si="404"/>
        <v>42537.248715277776</v>
      </c>
      <c r="U3666">
        <f t="shared" si="405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</v>
      </c>
      <c r="P3667" s="5" t="str">
        <f t="shared" si="400"/>
        <v>$51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42294.808124999996</v>
      </c>
      <c r="T3667" s="10">
        <f t="shared" si="404"/>
        <v>42305.829166666663</v>
      </c>
      <c r="U3667">
        <f t="shared" si="405"/>
        <v>11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 s="5" t="str">
        <f t="shared" si="400"/>
        <v>$31.58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41822.90488425926</v>
      </c>
      <c r="T3668" s="10">
        <f t="shared" si="404"/>
        <v>41844.291666666664</v>
      </c>
      <c r="U3668">
        <f t="shared" si="405"/>
        <v>21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</v>
      </c>
      <c r="P3669" s="5" t="str">
        <f t="shared" si="400"/>
        <v>$53.36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42173.970127314809</v>
      </c>
      <c r="T3669" s="10">
        <f t="shared" si="404"/>
        <v>42203.970127314809</v>
      </c>
      <c r="U3669">
        <f t="shared" si="405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104</v>
      </c>
      <c r="P3670" s="5" t="str">
        <f t="shared" si="400"/>
        <v>$36.96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42185.556157407409</v>
      </c>
      <c r="T3670" s="10">
        <f t="shared" si="404"/>
        <v>42208.772916666669</v>
      </c>
      <c r="U3670">
        <f t="shared" si="405"/>
        <v>23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</v>
      </c>
      <c r="P3671" s="5" t="str">
        <f t="shared" si="400"/>
        <v>$81.29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42136.675196759257</v>
      </c>
      <c r="T3671" s="10">
        <f t="shared" si="404"/>
        <v>42166.675196759257</v>
      </c>
      <c r="U3671">
        <f t="shared" si="405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110</v>
      </c>
      <c r="P3672" s="5" t="str">
        <f t="shared" si="400"/>
        <v>$20.08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42142.514016203699</v>
      </c>
      <c r="T3672" s="10">
        <f t="shared" si="404"/>
        <v>42155.958333333328</v>
      </c>
      <c r="U3672">
        <f t="shared" si="405"/>
        <v>13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101</v>
      </c>
      <c r="P3673" s="5" t="str">
        <f t="shared" si="400"/>
        <v>$88.25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41820.62809027778</v>
      </c>
      <c r="T3673" s="10">
        <f t="shared" si="404"/>
        <v>41841.165972222225</v>
      </c>
      <c r="U3673">
        <f t="shared" si="405"/>
        <v>21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102</v>
      </c>
      <c r="P3674" s="5" t="str">
        <f t="shared" si="400"/>
        <v>$53.44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41878.946574074071</v>
      </c>
      <c r="T3674" s="10">
        <f t="shared" si="404"/>
        <v>41908.946574074071</v>
      </c>
      <c r="U3674">
        <f t="shared" si="405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114</v>
      </c>
      <c r="P3675" s="5" t="str">
        <f t="shared" si="400"/>
        <v>$39.87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41914.295104166667</v>
      </c>
      <c r="T3675" s="10">
        <f t="shared" si="404"/>
        <v>41948.536111111112</v>
      </c>
      <c r="U3675">
        <f t="shared" si="405"/>
        <v>34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 s="5" t="str">
        <f t="shared" si="400"/>
        <v>$145.16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42556.873020833329</v>
      </c>
      <c r="T3676" s="10">
        <f t="shared" si="404"/>
        <v>42616.873020833329</v>
      </c>
      <c r="U3676">
        <f t="shared" si="405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 s="5" t="str">
        <f t="shared" si="400"/>
        <v>$23.33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42493.597013888888</v>
      </c>
      <c r="T3677" s="10">
        <f t="shared" si="404"/>
        <v>42505.958333333328</v>
      </c>
      <c r="U3677">
        <f t="shared" si="405"/>
        <v>12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129</v>
      </c>
      <c r="P3678" s="5" t="str">
        <f t="shared" si="400"/>
        <v>$64.38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41876.815787037034</v>
      </c>
      <c r="T3678" s="10">
        <f t="shared" si="404"/>
        <v>41894.815787037034</v>
      </c>
      <c r="U3678">
        <f t="shared" si="405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103</v>
      </c>
      <c r="P3679" s="5" t="str">
        <f t="shared" si="400"/>
        <v>$62.05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41802.574282407411</v>
      </c>
      <c r="T3679" s="10">
        <f t="shared" si="404"/>
        <v>41823.165972222225</v>
      </c>
      <c r="U3679">
        <f t="shared" si="405"/>
        <v>21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103</v>
      </c>
      <c r="P3680" s="5" t="str">
        <f t="shared" si="400"/>
        <v>$66.13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42120.531226851846</v>
      </c>
      <c r="T3680" s="10">
        <f t="shared" si="404"/>
        <v>42155.531226851846</v>
      </c>
      <c r="U3680">
        <f t="shared" si="405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</v>
      </c>
      <c r="P3681" s="5" t="str">
        <f t="shared" si="400"/>
        <v>$73.4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41786.761354166665</v>
      </c>
      <c r="T3681" s="10">
        <f t="shared" si="404"/>
        <v>41821.207638888889</v>
      </c>
      <c r="U3681">
        <f t="shared" si="405"/>
        <v>34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113</v>
      </c>
      <c r="P3682" s="5" t="str">
        <f t="shared" si="400"/>
        <v>$99.5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42627.454097222224</v>
      </c>
      <c r="T3682" s="10">
        <f t="shared" si="404"/>
        <v>42648.454097222224</v>
      </c>
      <c r="U3682">
        <f t="shared" si="405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112</v>
      </c>
      <c r="P3683" s="5" t="str">
        <f t="shared" si="400"/>
        <v>$62.17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42374.651504629626</v>
      </c>
      <c r="T3683" s="10">
        <f t="shared" si="404"/>
        <v>42384.651504629626</v>
      </c>
      <c r="U3683">
        <f t="shared" si="405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</v>
      </c>
      <c r="P3684" s="5" t="str">
        <f t="shared" si="400"/>
        <v>$62.33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41772.685393518521</v>
      </c>
      <c r="T3684" s="10">
        <f t="shared" si="404"/>
        <v>41806.290972222225</v>
      </c>
      <c r="U3684">
        <f t="shared" si="405"/>
        <v>34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111</v>
      </c>
      <c r="P3685" s="5" t="str">
        <f t="shared" si="400"/>
        <v>$58.79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42633.116851851853</v>
      </c>
      <c r="T3685" s="10">
        <f t="shared" si="404"/>
        <v>42663.116851851853</v>
      </c>
      <c r="U3685">
        <f t="shared" si="405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</v>
      </c>
      <c r="P3686" s="5" t="str">
        <f t="shared" si="400"/>
        <v>$45.35</v>
      </c>
      <c r="Q3686" t="str">
        <f t="shared" si="401"/>
        <v>theater</v>
      </c>
      <c r="R3686" t="str">
        <f t="shared" si="402"/>
        <v>plays</v>
      </c>
      <c r="S3686" s="10">
        <f t="shared" si="403"/>
        <v>42219.180393518516</v>
      </c>
      <c r="T3686" s="10">
        <f t="shared" si="404"/>
        <v>42249.180393518516</v>
      </c>
      <c r="U3686">
        <f t="shared" si="405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106</v>
      </c>
      <c r="P3687" s="5" t="str">
        <f t="shared" si="400"/>
        <v>$41.94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41753.593275462961</v>
      </c>
      <c r="T3687" s="10">
        <f t="shared" si="404"/>
        <v>41778.875</v>
      </c>
      <c r="U3687">
        <f t="shared" si="405"/>
        <v>25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</v>
      </c>
      <c r="P3688" s="5" t="str">
        <f t="shared" si="400"/>
        <v>$59.17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42230.662731481483</v>
      </c>
      <c r="T3688" s="10">
        <f t="shared" si="404"/>
        <v>42245.165972222225</v>
      </c>
      <c r="U3688">
        <f t="shared" si="405"/>
        <v>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</v>
      </c>
      <c r="P3689" s="5" t="str">
        <f t="shared" si="400"/>
        <v>$200.49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41787.218229166669</v>
      </c>
      <c r="T3689" s="10">
        <f t="shared" si="404"/>
        <v>41817.218229166669</v>
      </c>
      <c r="U3689">
        <f t="shared" si="405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</v>
      </c>
      <c r="P3690" s="5" t="str">
        <f t="shared" si="400"/>
        <v>$83.97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41829.787083333329</v>
      </c>
      <c r="T3690" s="10">
        <f t="shared" si="404"/>
        <v>41859.787083333329</v>
      </c>
      <c r="U3690">
        <f t="shared" si="405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</v>
      </c>
      <c r="P3691" s="5" t="str">
        <f t="shared" si="400"/>
        <v>$57.26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42147.826840277776</v>
      </c>
      <c r="T3691" s="10">
        <f t="shared" si="404"/>
        <v>42176.934027777781</v>
      </c>
      <c r="U3691">
        <f t="shared" si="405"/>
        <v>29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 s="5" t="str">
        <f t="shared" si="400"/>
        <v>$58.06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41940.598182870366</v>
      </c>
      <c r="T3692" s="10">
        <f t="shared" si="404"/>
        <v>41970.639849537038</v>
      </c>
      <c r="U3692">
        <f t="shared" si="405"/>
        <v>30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128</v>
      </c>
      <c r="P3693" s="5" t="str">
        <f t="shared" si="400"/>
        <v>$186.8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42020.700567129628</v>
      </c>
      <c r="T3693" s="10">
        <f t="shared" si="404"/>
        <v>42065.207638888889</v>
      </c>
      <c r="U3693">
        <f t="shared" si="405"/>
        <v>45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 s="5" t="str">
        <f t="shared" si="400"/>
        <v>$74.12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41891.96503472222</v>
      </c>
      <c r="T3694" s="10">
        <f t="shared" si="404"/>
        <v>41901</v>
      </c>
      <c r="U3694">
        <f t="shared" si="405"/>
        <v>9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</v>
      </c>
      <c r="P3695" s="5" t="str">
        <f t="shared" si="400"/>
        <v>$30.71</v>
      </c>
      <c r="Q3695" t="str">
        <f t="shared" si="401"/>
        <v>theater</v>
      </c>
      <c r="R3695" t="str">
        <f t="shared" si="402"/>
        <v>plays</v>
      </c>
      <c r="S3695" s="10">
        <f t="shared" si="403"/>
        <v>42309.191307870366</v>
      </c>
      <c r="T3695" s="10">
        <f t="shared" si="404"/>
        <v>42338.9375</v>
      </c>
      <c r="U3695">
        <f t="shared" si="405"/>
        <v>30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</v>
      </c>
      <c r="P3696" s="5" t="str">
        <f t="shared" si="400"/>
        <v>$62.67</v>
      </c>
      <c r="Q3696" t="str">
        <f t="shared" si="401"/>
        <v>theater</v>
      </c>
      <c r="R3696" t="str">
        <f t="shared" si="402"/>
        <v>plays</v>
      </c>
      <c r="S3696" s="10">
        <f t="shared" si="403"/>
        <v>42490.133877314816</v>
      </c>
      <c r="T3696" s="10">
        <f t="shared" si="404"/>
        <v>42527.083333333328</v>
      </c>
      <c r="U3696">
        <f t="shared" si="405"/>
        <v>37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</v>
      </c>
      <c r="P3697" s="5" t="str">
        <f t="shared" si="400"/>
        <v>$121.36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41995.870486111111</v>
      </c>
      <c r="T3697" s="10">
        <f t="shared" si="404"/>
        <v>42015.870486111111</v>
      </c>
      <c r="U3697">
        <f t="shared" si="405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 s="5" t="str">
        <f t="shared" si="400"/>
        <v>$39.74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41988.617083333331</v>
      </c>
      <c r="T3698" s="10">
        <f t="shared" si="404"/>
        <v>42048.617083333331</v>
      </c>
      <c r="U3698">
        <f t="shared" si="405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 s="5" t="str">
        <f t="shared" si="400"/>
        <v>$72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42479.465833333335</v>
      </c>
      <c r="T3699" s="10">
        <f t="shared" si="404"/>
        <v>42500.465833333335</v>
      </c>
      <c r="U3699">
        <f t="shared" si="405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111</v>
      </c>
      <c r="P3700" s="5" t="str">
        <f t="shared" si="400"/>
        <v>$40.63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42401.806562500002</v>
      </c>
      <c r="T3700" s="10">
        <f t="shared" si="404"/>
        <v>42431.806562500002</v>
      </c>
      <c r="U3700">
        <f t="shared" si="405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101</v>
      </c>
      <c r="P3701" s="5" t="str">
        <f t="shared" si="400"/>
        <v>$63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41897.602037037039</v>
      </c>
      <c r="T3701" s="10">
        <f t="shared" si="404"/>
        <v>41927.602037037039</v>
      </c>
      <c r="U3701">
        <f t="shared" si="405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</v>
      </c>
      <c r="P3702" s="5" t="str">
        <f t="shared" si="400"/>
        <v>$33.67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41882.585648148146</v>
      </c>
      <c r="T3702" s="10">
        <f t="shared" si="404"/>
        <v>41912.666666666664</v>
      </c>
      <c r="U3702">
        <f t="shared" si="405"/>
        <v>30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</v>
      </c>
      <c r="P3703" s="5" t="str">
        <f t="shared" si="400"/>
        <v>$38.59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42129.541585648149</v>
      </c>
      <c r="T3703" s="10">
        <f t="shared" si="404"/>
        <v>42159.541585648149</v>
      </c>
      <c r="U3703">
        <f t="shared" si="405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</v>
      </c>
      <c r="P3704" s="5" t="str">
        <f t="shared" si="400"/>
        <v>$155.95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42524.53800925926</v>
      </c>
      <c r="T3704" s="10">
        <f t="shared" si="404"/>
        <v>42561.957638888889</v>
      </c>
      <c r="U3704">
        <f t="shared" si="405"/>
        <v>37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</v>
      </c>
      <c r="P3705" s="5" t="str">
        <f t="shared" si="400"/>
        <v>$43.2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42556.504490740743</v>
      </c>
      <c r="T3705" s="10">
        <f t="shared" si="404"/>
        <v>42595.290972222225</v>
      </c>
      <c r="U3705">
        <f t="shared" si="405"/>
        <v>39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</v>
      </c>
      <c r="P3706" s="5" t="str">
        <f t="shared" si="400"/>
        <v>$15.15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42461.689745370371</v>
      </c>
      <c r="T3706" s="10">
        <f t="shared" si="404"/>
        <v>42521.689745370371</v>
      </c>
      <c r="U3706">
        <f t="shared" si="405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</v>
      </c>
      <c r="P3707" s="5" t="str">
        <f t="shared" si="400"/>
        <v>$83.57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41792.542986111112</v>
      </c>
      <c r="T3707" s="10">
        <f t="shared" si="404"/>
        <v>41813.75</v>
      </c>
      <c r="U3707">
        <f t="shared" si="405"/>
        <v>21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</v>
      </c>
      <c r="P3708" s="5" t="str">
        <f t="shared" si="400"/>
        <v>$140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41879.913761574076</v>
      </c>
      <c r="T3708" s="10">
        <f t="shared" si="404"/>
        <v>41894.913761574076</v>
      </c>
      <c r="U3708">
        <f t="shared" si="405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 s="5" t="str">
        <f t="shared" si="400"/>
        <v>$80.87</v>
      </c>
      <c r="Q3709" t="str">
        <f t="shared" si="401"/>
        <v>theater</v>
      </c>
      <c r="R3709" t="str">
        <f t="shared" si="402"/>
        <v>plays</v>
      </c>
      <c r="S3709" s="10">
        <f t="shared" si="403"/>
        <v>42552.048356481479</v>
      </c>
      <c r="T3709" s="10">
        <f t="shared" si="404"/>
        <v>42573.226388888885</v>
      </c>
      <c r="U3709">
        <f t="shared" si="405"/>
        <v>21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 s="5" t="str">
        <f t="shared" si="400"/>
        <v>$53.85</v>
      </c>
      <c r="Q3710" t="str">
        <f t="shared" si="401"/>
        <v>theater</v>
      </c>
      <c r="R3710" t="str">
        <f t="shared" si="402"/>
        <v>plays</v>
      </c>
      <c r="S3710" s="10">
        <f t="shared" si="403"/>
        <v>41810.142199074078</v>
      </c>
      <c r="T3710" s="10">
        <f t="shared" si="404"/>
        <v>41824.142199074078</v>
      </c>
      <c r="U3710">
        <f t="shared" si="405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</v>
      </c>
      <c r="P3711" s="5" t="str">
        <f t="shared" si="400"/>
        <v>$30.93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41785.707708333335</v>
      </c>
      <c r="T3711" s="10">
        <f t="shared" si="404"/>
        <v>41815.707708333335</v>
      </c>
      <c r="U3711">
        <f t="shared" si="405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</v>
      </c>
      <c r="P3712" s="5" t="str">
        <f t="shared" si="400"/>
        <v>$67.96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42072.576249999998</v>
      </c>
      <c r="T3712" s="10">
        <f t="shared" si="404"/>
        <v>42097.576249999998</v>
      </c>
      <c r="U3712">
        <f t="shared" si="405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114</v>
      </c>
      <c r="P3713" s="5" t="str">
        <f t="shared" si="400"/>
        <v>$27.14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41779.724224537036</v>
      </c>
      <c r="T3713" s="10">
        <f t="shared" si="404"/>
        <v>41805.666666666664</v>
      </c>
      <c r="U3713">
        <f t="shared" si="405"/>
        <v>26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154</v>
      </c>
      <c r="P3714" s="5" t="str">
        <f t="shared" si="400"/>
        <v>$110.87</v>
      </c>
      <c r="Q3714" t="str">
        <f t="shared" si="401"/>
        <v>theater</v>
      </c>
      <c r="R3714" t="str">
        <f t="shared" si="402"/>
        <v>plays</v>
      </c>
      <c r="S3714" s="10">
        <f t="shared" si="403"/>
        <v>42134.172071759254</v>
      </c>
      <c r="T3714" s="10">
        <f t="shared" si="404"/>
        <v>42155.290972222225</v>
      </c>
      <c r="U3714">
        <f t="shared" si="405"/>
        <v>21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ROUND(E3715/D3715*100,0)</f>
        <v>102</v>
      </c>
      <c r="P3715" s="5" t="str">
        <f t="shared" ref="P3715:P3778" si="407">"$"&amp;ROUND(E3715/L3715,2)</f>
        <v>$106.84</v>
      </c>
      <c r="Q3715" t="str">
        <f t="shared" ref="Q3715:Q3778" si="408">LEFT(N3715,SEARCH("/",N3715)-1)</f>
        <v>theater</v>
      </c>
      <c r="R3715" t="str">
        <f t="shared" ref="R3715:R3778" si="409">RIGHT(N3715,LEN(N3715)-SEARCH("/",N3715))</f>
        <v>plays</v>
      </c>
      <c r="S3715" s="10">
        <f t="shared" ref="S3715:S3778" si="410">(J3715/86400)+DATE(1970, 1, 1)</f>
        <v>42505.738032407404</v>
      </c>
      <c r="T3715" s="10">
        <f t="shared" ref="T3715:T3778" si="411">(I3715/86400)+DATE(1970, 1, 1)</f>
        <v>42525.738032407404</v>
      </c>
      <c r="U3715">
        <f t="shared" ref="U3715:U3778" si="412">ROUND(T3715-S3715,0)</f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</v>
      </c>
      <c r="P3716" s="5" t="str">
        <f t="shared" si="407"/>
        <v>$105.52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42118.556331018517</v>
      </c>
      <c r="T3716" s="10">
        <f t="shared" si="411"/>
        <v>42150.165972222225</v>
      </c>
      <c r="U3716">
        <f t="shared" si="412"/>
        <v>32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103</v>
      </c>
      <c r="P3717" s="5" t="str">
        <f t="shared" si="407"/>
        <v>$132.96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42036.995590277773</v>
      </c>
      <c r="T3717" s="10">
        <f t="shared" si="411"/>
        <v>42094.536111111112</v>
      </c>
      <c r="U3717">
        <f t="shared" si="412"/>
        <v>58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156</v>
      </c>
      <c r="P3718" s="5" t="str">
        <f t="shared" si="407"/>
        <v>$51.92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42360.887835648144</v>
      </c>
      <c r="T3718" s="10">
        <f t="shared" si="411"/>
        <v>42390.887835648144</v>
      </c>
      <c r="U3718">
        <f t="shared" si="412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101</v>
      </c>
      <c r="P3719" s="5" t="str">
        <f t="shared" si="407"/>
        <v>$310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42102.866307870368</v>
      </c>
      <c r="T3719" s="10">
        <f t="shared" si="411"/>
        <v>42133.866307870368</v>
      </c>
      <c r="U3719">
        <f t="shared" si="412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</v>
      </c>
      <c r="P3720" s="5" t="str">
        <f t="shared" si="407"/>
        <v>$26.02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42032.716145833328</v>
      </c>
      <c r="T3720" s="10">
        <f t="shared" si="411"/>
        <v>42062.716145833328</v>
      </c>
      <c r="U3720">
        <f t="shared" si="412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 s="5" t="str">
        <f t="shared" si="407"/>
        <v>$105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42147.729930555557</v>
      </c>
      <c r="T3721" s="10">
        <f t="shared" si="411"/>
        <v>42177.729930555557</v>
      </c>
      <c r="U3721">
        <f t="shared" si="412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105</v>
      </c>
      <c r="P3722" s="5" t="str">
        <f t="shared" si="407"/>
        <v>$86.23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42165.993125000001</v>
      </c>
      <c r="T3722" s="10">
        <f t="shared" si="411"/>
        <v>42187.993125000001</v>
      </c>
      <c r="U3722">
        <f t="shared" si="412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101</v>
      </c>
      <c r="P3723" s="5" t="str">
        <f t="shared" si="407"/>
        <v>$114.55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41927.936157407406</v>
      </c>
      <c r="T3723" s="10">
        <f t="shared" si="411"/>
        <v>41948.977824074071</v>
      </c>
      <c r="U3723">
        <f t="shared" si="412"/>
        <v>21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</v>
      </c>
      <c r="P3724" s="5" t="str">
        <f t="shared" si="407"/>
        <v>$47.66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42381.671840277777</v>
      </c>
      <c r="T3724" s="10">
        <f t="shared" si="411"/>
        <v>42411.957638888889</v>
      </c>
      <c r="U3724">
        <f t="shared" si="412"/>
        <v>30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</v>
      </c>
      <c r="P3725" s="5" t="str">
        <f t="shared" si="407"/>
        <v>$72.89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41943.753032407403</v>
      </c>
      <c r="T3725" s="10">
        <f t="shared" si="411"/>
        <v>41973.794699074075</v>
      </c>
      <c r="U3725">
        <f t="shared" si="412"/>
        <v>30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103</v>
      </c>
      <c r="P3726" s="5" t="str">
        <f t="shared" si="407"/>
        <v>$49.55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42465.491435185184</v>
      </c>
      <c r="T3726" s="10">
        <f t="shared" si="411"/>
        <v>42494.958333333328</v>
      </c>
      <c r="U3726">
        <f t="shared" si="412"/>
        <v>29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 s="5" t="str">
        <f t="shared" si="407"/>
        <v>$25.4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42401.945219907408</v>
      </c>
      <c r="T3727" s="10">
        <f t="shared" si="411"/>
        <v>42418.895833333328</v>
      </c>
      <c r="U3727">
        <f t="shared" si="412"/>
        <v>17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339</v>
      </c>
      <c r="P3728" s="5" t="str">
        <f t="shared" si="407"/>
        <v>$62.59</v>
      </c>
      <c r="Q3728" t="str">
        <f t="shared" si="408"/>
        <v>theater</v>
      </c>
      <c r="R3728" t="str">
        <f t="shared" si="409"/>
        <v>plays</v>
      </c>
      <c r="S3728" s="10">
        <f t="shared" si="410"/>
        <v>42462.140868055554</v>
      </c>
      <c r="T3728" s="10">
        <f t="shared" si="411"/>
        <v>42489.875</v>
      </c>
      <c r="U3728">
        <f t="shared" si="412"/>
        <v>28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101</v>
      </c>
      <c r="P3729" s="5" t="str">
        <f t="shared" si="407"/>
        <v>$61.06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42632.348310185189</v>
      </c>
      <c r="T3729" s="10">
        <f t="shared" si="411"/>
        <v>42663.204861111109</v>
      </c>
      <c r="U3729">
        <f t="shared" si="412"/>
        <v>31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</v>
      </c>
      <c r="P3730" s="5" t="str">
        <f t="shared" si="407"/>
        <v>$60.06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42205.171018518522</v>
      </c>
      <c r="T3730" s="10">
        <f t="shared" si="411"/>
        <v>42235.171018518522</v>
      </c>
      <c r="U3730">
        <f t="shared" si="412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</v>
      </c>
      <c r="P3731" s="5" t="str">
        <f t="shared" si="407"/>
        <v>$72.4</v>
      </c>
      <c r="Q3731" t="str">
        <f t="shared" si="408"/>
        <v>theater</v>
      </c>
      <c r="R3731" t="str">
        <f t="shared" si="409"/>
        <v>plays</v>
      </c>
      <c r="S3731" s="10">
        <f t="shared" si="410"/>
        <v>42041.205000000002</v>
      </c>
      <c r="T3731" s="10">
        <f t="shared" si="411"/>
        <v>42086.16333333333</v>
      </c>
      <c r="U3731">
        <f t="shared" si="412"/>
        <v>45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 s="5" t="str">
        <f t="shared" si="407"/>
        <v>$100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42203.677766203706</v>
      </c>
      <c r="T3732" s="10">
        <f t="shared" si="411"/>
        <v>42233.677766203706</v>
      </c>
      <c r="U3732">
        <f t="shared" si="412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</v>
      </c>
      <c r="P3733" s="5" t="str">
        <f t="shared" si="407"/>
        <v>$51.67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41983.752847222218</v>
      </c>
      <c r="T3733" s="10">
        <f t="shared" si="411"/>
        <v>42014.140972222223</v>
      </c>
      <c r="U3733">
        <f t="shared" si="412"/>
        <v>30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</v>
      </c>
      <c r="P3734" s="5" t="str">
        <f t="shared" si="407"/>
        <v>$32.75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41968.677465277782</v>
      </c>
      <c r="T3734" s="10">
        <f t="shared" si="411"/>
        <v>42028.5</v>
      </c>
      <c r="U3734">
        <f t="shared" si="412"/>
        <v>60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s="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42103.024398148147</v>
      </c>
      <c r="T3735" s="10">
        <f t="shared" si="411"/>
        <v>42112.9375</v>
      </c>
      <c r="U3735">
        <f t="shared" si="412"/>
        <v>10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</v>
      </c>
      <c r="P3736" s="5" t="str">
        <f t="shared" si="407"/>
        <v>$61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42089.901574074072</v>
      </c>
      <c r="T3736" s="10">
        <f t="shared" si="411"/>
        <v>42149.901574074072</v>
      </c>
      <c r="U3736">
        <f t="shared" si="412"/>
        <v>60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</v>
      </c>
      <c r="P3737" s="5" t="str">
        <f t="shared" si="407"/>
        <v>$10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42122.693159722221</v>
      </c>
      <c r="T3737" s="10">
        <f t="shared" si="411"/>
        <v>42152.693159722221</v>
      </c>
      <c r="U3737">
        <f t="shared" si="412"/>
        <v>30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1</v>
      </c>
      <c r="P3738" s="5" t="str">
        <f t="shared" si="407"/>
        <v>$10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42048.711724537032</v>
      </c>
      <c r="T3738" s="10">
        <f t="shared" si="411"/>
        <v>42086.75</v>
      </c>
      <c r="U3738">
        <f t="shared" si="412"/>
        <v>38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</v>
      </c>
      <c r="P3739" s="5" t="str">
        <f t="shared" si="407"/>
        <v>$37.5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42297.691006944442</v>
      </c>
      <c r="T3739" s="10">
        <f t="shared" si="411"/>
        <v>42320.290972222225</v>
      </c>
      <c r="U3739">
        <f t="shared" si="412"/>
        <v>23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 s="5" t="str">
        <f t="shared" si="407"/>
        <v>$45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41813.938715277778</v>
      </c>
      <c r="T3740" s="10">
        <f t="shared" si="411"/>
        <v>41835.916666666664</v>
      </c>
      <c r="U3740">
        <f t="shared" si="412"/>
        <v>22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</v>
      </c>
      <c r="P3741" s="5" t="str">
        <f t="shared" si="407"/>
        <v>$100.63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42548.449861111112</v>
      </c>
      <c r="T3741" s="10">
        <f t="shared" si="411"/>
        <v>42568.449861111112</v>
      </c>
      <c r="U3741">
        <f t="shared" si="412"/>
        <v>20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18</v>
      </c>
      <c r="P3742" s="5" t="str">
        <f t="shared" si="407"/>
        <v>$25.57</v>
      </c>
      <c r="Q3742" t="str">
        <f t="shared" si="408"/>
        <v>theater</v>
      </c>
      <c r="R3742" t="str">
        <f t="shared" si="409"/>
        <v>plays</v>
      </c>
      <c r="S3742" s="10">
        <f t="shared" si="410"/>
        <v>41833.089756944442</v>
      </c>
      <c r="T3742" s="10">
        <f t="shared" si="411"/>
        <v>41863.079143518517</v>
      </c>
      <c r="U3742">
        <f t="shared" si="412"/>
        <v>30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s="5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42325.920717592591</v>
      </c>
      <c r="T3743" s="10">
        <f t="shared" si="411"/>
        <v>42355.920717592591</v>
      </c>
      <c r="U3743">
        <f t="shared" si="412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 s="5" t="str">
        <f t="shared" si="407"/>
        <v>$25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41858.214629629627</v>
      </c>
      <c r="T3744" s="10">
        <f t="shared" si="411"/>
        <v>41888.214629629627</v>
      </c>
      <c r="U3744">
        <f t="shared" si="412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s="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41793.710231481484</v>
      </c>
      <c r="T3745" s="10">
        <f t="shared" si="411"/>
        <v>41823.710231481484</v>
      </c>
      <c r="U3745">
        <f t="shared" si="412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s="5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41793.814259259263</v>
      </c>
      <c r="T3746" s="10">
        <f t="shared" si="411"/>
        <v>41825.165972222225</v>
      </c>
      <c r="U3746">
        <f t="shared" si="412"/>
        <v>31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 s="5" t="str">
        <f t="shared" si="407"/>
        <v>$10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41831.697939814811</v>
      </c>
      <c r="T3747" s="10">
        <f t="shared" si="411"/>
        <v>41861.697939814811</v>
      </c>
      <c r="U3747">
        <f t="shared" si="412"/>
        <v>30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</v>
      </c>
      <c r="P3748" s="5" t="str">
        <f t="shared" si="407"/>
        <v>$202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42621.389340277776</v>
      </c>
      <c r="T3748" s="10">
        <f t="shared" si="411"/>
        <v>42651.389340277776</v>
      </c>
      <c r="U3748">
        <f t="shared" si="412"/>
        <v>30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 s="5" t="str">
        <f t="shared" si="407"/>
        <v>$25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42164.299722222218</v>
      </c>
      <c r="T3749" s="10">
        <f t="shared" si="411"/>
        <v>42190.957638888889</v>
      </c>
      <c r="U3749">
        <f t="shared" si="412"/>
        <v>27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104</v>
      </c>
      <c r="P3750" s="5" t="str">
        <f t="shared" si="407"/>
        <v>$99.54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42395.706435185188</v>
      </c>
      <c r="T3750" s="10">
        <f t="shared" si="411"/>
        <v>42416.249305555553</v>
      </c>
      <c r="U3750">
        <f t="shared" si="412"/>
        <v>21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 s="5" t="str">
        <f t="shared" si="407"/>
        <v>$75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42458.127175925925</v>
      </c>
      <c r="T3751" s="10">
        <f t="shared" si="411"/>
        <v>42489.165972222225</v>
      </c>
      <c r="U3751">
        <f t="shared" si="412"/>
        <v>31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</v>
      </c>
      <c r="P3752" s="5" t="str">
        <f t="shared" si="407"/>
        <v>$215.25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42016.981574074074</v>
      </c>
      <c r="T3752" s="10">
        <f t="shared" si="411"/>
        <v>42045.332638888889</v>
      </c>
      <c r="U3752">
        <f t="shared" si="412"/>
        <v>28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133</v>
      </c>
      <c r="P3753" s="5" t="str">
        <f t="shared" si="407"/>
        <v>$120.55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42403.035567129627</v>
      </c>
      <c r="T3753" s="10">
        <f t="shared" si="411"/>
        <v>42462.993900462963</v>
      </c>
      <c r="U3753">
        <f t="shared" si="412"/>
        <v>60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113</v>
      </c>
      <c r="P3754" s="5" t="str">
        <f t="shared" si="407"/>
        <v>$37.67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42619.802488425921</v>
      </c>
      <c r="T3754" s="10">
        <f t="shared" si="411"/>
        <v>42659.875</v>
      </c>
      <c r="U3754">
        <f t="shared" si="412"/>
        <v>40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</v>
      </c>
      <c r="P3755" s="5" t="str">
        <f t="shared" si="407"/>
        <v>$172.23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42128.824074074073</v>
      </c>
      <c r="T3755" s="10">
        <f t="shared" si="411"/>
        <v>42158</v>
      </c>
      <c r="U3755">
        <f t="shared" si="412"/>
        <v>29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 s="5" t="str">
        <f t="shared" si="407"/>
        <v>$111.11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41808.881215277775</v>
      </c>
      <c r="T3756" s="10">
        <f t="shared" si="411"/>
        <v>41846.207638888889</v>
      </c>
      <c r="U3756">
        <f t="shared" si="412"/>
        <v>37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130</v>
      </c>
      <c r="P3757" s="5" t="str">
        <f t="shared" si="407"/>
        <v>$25.46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42445.866979166662</v>
      </c>
      <c r="T3757" s="10">
        <f t="shared" si="411"/>
        <v>42475.866979166662</v>
      </c>
      <c r="U3757">
        <f t="shared" si="412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</v>
      </c>
      <c r="P3758" s="5" t="str">
        <f t="shared" si="407"/>
        <v>$267.65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41771.814791666664</v>
      </c>
      <c r="T3758" s="10">
        <f t="shared" si="411"/>
        <v>41801.814791666664</v>
      </c>
      <c r="U3758">
        <f t="shared" si="412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109</v>
      </c>
      <c r="P3759" s="5" t="str">
        <f t="shared" si="407"/>
        <v>$75.96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41954.850868055553</v>
      </c>
      <c r="T3759" s="10">
        <f t="shared" si="411"/>
        <v>41974.850868055553</v>
      </c>
      <c r="U3759">
        <f t="shared" si="412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</v>
      </c>
      <c r="P3760" s="5" t="str">
        <f t="shared" si="407"/>
        <v>$59.04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41747.471504629633</v>
      </c>
      <c r="T3760" s="10">
        <f t="shared" si="411"/>
        <v>41778.208333333336</v>
      </c>
      <c r="U3760">
        <f t="shared" si="412"/>
        <v>31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</v>
      </c>
      <c r="P3761" s="5" t="str">
        <f t="shared" si="407"/>
        <v>$50.11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42182.108252314814</v>
      </c>
      <c r="T3761" s="10">
        <f t="shared" si="411"/>
        <v>42242.108252314814</v>
      </c>
      <c r="U3761">
        <f t="shared" si="412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</v>
      </c>
      <c r="P3762" s="5" t="str">
        <f t="shared" si="407"/>
        <v>$55.5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41739.525300925925</v>
      </c>
      <c r="T3762" s="10">
        <f t="shared" si="411"/>
        <v>41764.525300925925</v>
      </c>
      <c r="U3762">
        <f t="shared" si="412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 s="5" t="str">
        <f t="shared" si="407"/>
        <v>$166.67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42173.466863425929</v>
      </c>
      <c r="T3763" s="10">
        <f t="shared" si="411"/>
        <v>42226.958333333328</v>
      </c>
      <c r="U3763">
        <f t="shared" si="412"/>
        <v>53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</v>
      </c>
      <c r="P3764" s="5" t="str">
        <f t="shared" si="407"/>
        <v>$47.43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42193.813530092593</v>
      </c>
      <c r="T3764" s="10">
        <f t="shared" si="411"/>
        <v>42218.813530092593</v>
      </c>
      <c r="U3764">
        <f t="shared" si="412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 s="5" t="str">
        <f t="shared" si="407"/>
        <v>$64.94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42065.750300925924</v>
      </c>
      <c r="T3765" s="10">
        <f t="shared" si="411"/>
        <v>42095.708634259259</v>
      </c>
      <c r="U3765">
        <f t="shared" si="412"/>
        <v>30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 s="5" t="str">
        <f t="shared" si="407"/>
        <v>$55.56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42499.842962962968</v>
      </c>
      <c r="T3766" s="10">
        <f t="shared" si="411"/>
        <v>42519.025000000001</v>
      </c>
      <c r="U3766">
        <f t="shared" si="412"/>
        <v>19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</v>
      </c>
      <c r="P3767" s="5" t="str">
        <f t="shared" si="407"/>
        <v>$74.22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41820.776412037041</v>
      </c>
      <c r="T3767" s="10">
        <f t="shared" si="411"/>
        <v>41850.776412037041</v>
      </c>
      <c r="U3767">
        <f t="shared" si="412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103</v>
      </c>
      <c r="P3768" s="5" t="str">
        <f t="shared" si="407"/>
        <v>$106.93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41788.167187500003</v>
      </c>
      <c r="T3768" s="10">
        <f t="shared" si="411"/>
        <v>41823.167187500003</v>
      </c>
      <c r="U3768">
        <f t="shared" si="412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117</v>
      </c>
      <c r="P3769" s="5" t="str">
        <f t="shared" si="407"/>
        <v>$41.7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42050.019641203704</v>
      </c>
      <c r="T3769" s="10">
        <f t="shared" si="411"/>
        <v>42064.207638888889</v>
      </c>
      <c r="U3769">
        <f t="shared" si="412"/>
        <v>14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108</v>
      </c>
      <c r="P3770" s="5" t="str">
        <f t="shared" si="407"/>
        <v>$74.24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41772.727893518517</v>
      </c>
      <c r="T3770" s="10">
        <f t="shared" si="411"/>
        <v>41802.727893518517</v>
      </c>
      <c r="U3770">
        <f t="shared" si="412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 s="5" t="str">
        <f t="shared" si="407"/>
        <v>$73.33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42445.598136574074</v>
      </c>
      <c r="T3771" s="10">
        <f t="shared" si="411"/>
        <v>42475.598136574074</v>
      </c>
      <c r="U3771">
        <f t="shared" si="412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 s="5" t="str">
        <f t="shared" si="407"/>
        <v>$100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42138.930671296301</v>
      </c>
      <c r="T3772" s="10">
        <f t="shared" si="411"/>
        <v>42168.930671296301</v>
      </c>
      <c r="U3772">
        <f t="shared" si="412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 s="5" t="str">
        <f t="shared" si="407"/>
        <v>$38.42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42493.857083333336</v>
      </c>
      <c r="T3773" s="10">
        <f t="shared" si="411"/>
        <v>42508</v>
      </c>
      <c r="U3773">
        <f t="shared" si="412"/>
        <v>14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</v>
      </c>
      <c r="P3774" s="5" t="str">
        <f t="shared" si="407"/>
        <v>$166.97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42682.616967592592</v>
      </c>
      <c r="T3774" s="10">
        <f t="shared" si="411"/>
        <v>42703.25</v>
      </c>
      <c r="U3774">
        <f t="shared" si="412"/>
        <v>21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</v>
      </c>
      <c r="P3775" s="5" t="str">
        <f t="shared" si="407"/>
        <v>$94.91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42656.005173611113</v>
      </c>
      <c r="T3775" s="10">
        <f t="shared" si="411"/>
        <v>42689.088888888888</v>
      </c>
      <c r="U3775">
        <f t="shared" si="412"/>
        <v>33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 s="5" t="str">
        <f t="shared" si="407"/>
        <v>$100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42087.792303240742</v>
      </c>
      <c r="T3776" s="10">
        <f t="shared" si="411"/>
        <v>42103.792303240742</v>
      </c>
      <c r="U3776">
        <f t="shared" si="412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</v>
      </c>
      <c r="P3777" s="5" t="str">
        <f t="shared" si="407"/>
        <v>$143.21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42075.942627314813</v>
      </c>
      <c r="T3777" s="10">
        <f t="shared" si="411"/>
        <v>42103.166666666672</v>
      </c>
      <c r="U3777">
        <f t="shared" si="412"/>
        <v>27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107</v>
      </c>
      <c r="P3778" s="5" t="str">
        <f t="shared" si="407"/>
        <v>$90.82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41814.367800925924</v>
      </c>
      <c r="T3778" s="10">
        <f t="shared" si="411"/>
        <v>41852.041666666664</v>
      </c>
      <c r="U3778">
        <f t="shared" si="412"/>
        <v>38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ROUND(E3779/D3779*100,0)</f>
        <v>143</v>
      </c>
      <c r="P3779" s="5" t="str">
        <f t="shared" ref="P3779:P3842" si="414">"$"&amp;ROUND(E3779/L3779,2)</f>
        <v>$48.54</v>
      </c>
      <c r="Q3779" t="str">
        <f t="shared" ref="Q3779:Q3842" si="415">LEFT(N3779,SEARCH("/",N3779)-1)</f>
        <v>theater</v>
      </c>
      <c r="R3779" t="str">
        <f t="shared" ref="R3779:R3842" si="416">RIGHT(N3779,LEN(N3779)-SEARCH("/",N3779))</f>
        <v>musical</v>
      </c>
      <c r="S3779" s="10">
        <f t="shared" ref="S3779:S3842" si="417">(J3779/86400)+DATE(1970, 1, 1)</f>
        <v>41887.111354166671</v>
      </c>
      <c r="T3779" s="10">
        <f t="shared" ref="T3779:T3842" si="418">(I3779/86400)+DATE(1970, 1, 1)</f>
        <v>41909.166666666664</v>
      </c>
      <c r="U3779">
        <f t="shared" ref="U3779:U3842" si="419">ROUND(T3779-S3779,0)</f>
        <v>22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</v>
      </c>
      <c r="P3780" s="5" t="str">
        <f t="shared" si="414"/>
        <v>$70.03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41989.819212962961</v>
      </c>
      <c r="T3780" s="10">
        <f t="shared" si="418"/>
        <v>42049.819212962961</v>
      </c>
      <c r="U3780">
        <f t="shared" si="419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104</v>
      </c>
      <c r="P3781" s="5" t="str">
        <f t="shared" si="414"/>
        <v>$135.63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42425.735416666663</v>
      </c>
      <c r="T3781" s="10">
        <f t="shared" si="418"/>
        <v>42455.693749999999</v>
      </c>
      <c r="U3781">
        <f t="shared" si="419"/>
        <v>30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 s="5" t="str">
        <f t="shared" si="414"/>
        <v>$100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42166.219733796301</v>
      </c>
      <c r="T3782" s="10">
        <f t="shared" si="418"/>
        <v>42198.837500000001</v>
      </c>
      <c r="U3782">
        <f t="shared" si="419"/>
        <v>33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110</v>
      </c>
      <c r="P3783" s="5" t="str">
        <f t="shared" si="414"/>
        <v>$94.9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41865.882928240739</v>
      </c>
      <c r="T3783" s="10">
        <f t="shared" si="418"/>
        <v>41890.882928240739</v>
      </c>
      <c r="U3783">
        <f t="shared" si="419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102</v>
      </c>
      <c r="P3784" s="5" t="str">
        <f t="shared" si="414"/>
        <v>$75.37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42546.862233796295</v>
      </c>
      <c r="T3784" s="10">
        <f t="shared" si="418"/>
        <v>42575.958333333328</v>
      </c>
      <c r="U3784">
        <f t="shared" si="419"/>
        <v>29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129</v>
      </c>
      <c r="P3785" s="5" t="str">
        <f t="shared" si="414"/>
        <v>$64.46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42420.140277777777</v>
      </c>
      <c r="T3785" s="10">
        <f t="shared" si="418"/>
        <v>42444.666666666672</v>
      </c>
      <c r="U3785">
        <f t="shared" si="419"/>
        <v>25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115</v>
      </c>
      <c r="P3786" s="5" t="str">
        <f t="shared" si="414"/>
        <v>$115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42531.980694444443</v>
      </c>
      <c r="T3786" s="10">
        <f t="shared" si="418"/>
        <v>42561.980694444443</v>
      </c>
      <c r="U3786">
        <f t="shared" si="419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151</v>
      </c>
      <c r="P3787" s="5" t="str">
        <f t="shared" si="414"/>
        <v>$100.5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42548.63853009259</v>
      </c>
      <c r="T3787" s="10">
        <f t="shared" si="418"/>
        <v>42584.418749999997</v>
      </c>
      <c r="U3787">
        <f t="shared" si="419"/>
        <v>36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111</v>
      </c>
      <c r="P3788" s="5" t="str">
        <f t="shared" si="414"/>
        <v>$93.77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42487.037905092591</v>
      </c>
      <c r="T3788" s="10">
        <f t="shared" si="418"/>
        <v>42517.037905092591</v>
      </c>
      <c r="U3788">
        <f t="shared" si="419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</v>
      </c>
      <c r="P3789" s="5" t="str">
        <f t="shared" si="414"/>
        <v>$35.1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42167.534791666665</v>
      </c>
      <c r="T3789" s="10">
        <f t="shared" si="418"/>
        <v>42196.165972222225</v>
      </c>
      <c r="U3789">
        <f t="shared" si="419"/>
        <v>29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1</v>
      </c>
      <c r="P3790" s="5" t="str">
        <f t="shared" si="414"/>
        <v>$500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42333.695821759262</v>
      </c>
      <c r="T3790" s="10">
        <f t="shared" si="418"/>
        <v>42361.679166666669</v>
      </c>
      <c r="U3790">
        <f t="shared" si="419"/>
        <v>28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</v>
      </c>
      <c r="P3791" s="5" t="str">
        <f t="shared" si="414"/>
        <v>$29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42138.798819444448</v>
      </c>
      <c r="T3791" s="10">
        <f t="shared" si="418"/>
        <v>42170.798819444448</v>
      </c>
      <c r="U3791">
        <f t="shared" si="419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s="5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42666.666932870372</v>
      </c>
      <c r="T3792" s="10">
        <f t="shared" si="418"/>
        <v>42696.708599537036</v>
      </c>
      <c r="U3792">
        <f t="shared" si="419"/>
        <v>30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s="5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41766.692037037035</v>
      </c>
      <c r="T3793" s="10">
        <f t="shared" si="418"/>
        <v>41826.692037037035</v>
      </c>
      <c r="U3793">
        <f t="shared" si="419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</v>
      </c>
      <c r="P3794" s="5" t="str">
        <f t="shared" si="414"/>
        <v>$17.5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42170.447013888886</v>
      </c>
      <c r="T3794" s="10">
        <f t="shared" si="418"/>
        <v>42200.447013888886</v>
      </c>
      <c r="U3794">
        <f t="shared" si="419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60</v>
      </c>
      <c r="P3795" s="5" t="str">
        <f t="shared" si="414"/>
        <v>$174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41968.938993055555</v>
      </c>
      <c r="T3795" s="10">
        <f t="shared" si="418"/>
        <v>41989.938993055555</v>
      </c>
      <c r="U3795">
        <f t="shared" si="419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 s="5" t="str">
        <f t="shared" si="414"/>
        <v>$50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42132.58048611111</v>
      </c>
      <c r="T3796" s="10">
        <f t="shared" si="418"/>
        <v>42162.58048611111</v>
      </c>
      <c r="U3796">
        <f t="shared" si="419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2</v>
      </c>
      <c r="P3797" s="5" t="str">
        <f t="shared" si="414"/>
        <v>$5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42201.436226851853</v>
      </c>
      <c r="T3797" s="10">
        <f t="shared" si="418"/>
        <v>42244.9375</v>
      </c>
      <c r="U3797">
        <f t="shared" si="419"/>
        <v>44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 s="5" t="str">
        <f t="shared" si="414"/>
        <v>$1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42689.029583333337</v>
      </c>
      <c r="T3798" s="10">
        <f t="shared" si="418"/>
        <v>42749.029583333337</v>
      </c>
      <c r="U3798">
        <f t="shared" si="419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90</v>
      </c>
      <c r="P3799" s="5" t="str">
        <f t="shared" si="414"/>
        <v>$145.41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42084.881539351853</v>
      </c>
      <c r="T3799" s="10">
        <f t="shared" si="418"/>
        <v>42114.881539351853</v>
      </c>
      <c r="U3799">
        <f t="shared" si="419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</v>
      </c>
      <c r="P3800" s="5" t="str">
        <f t="shared" si="414"/>
        <v>$205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41831.722777777773</v>
      </c>
      <c r="T3800" s="10">
        <f t="shared" si="418"/>
        <v>41861.722777777773</v>
      </c>
      <c r="U3800">
        <f t="shared" si="419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</v>
      </c>
      <c r="P3801" s="5" t="str">
        <f t="shared" si="414"/>
        <v>$100.5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42410.93105324074</v>
      </c>
      <c r="T3801" s="10">
        <f t="shared" si="418"/>
        <v>42440.93105324074</v>
      </c>
      <c r="U3801">
        <f t="shared" si="419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 s="5" t="str">
        <f t="shared" si="414"/>
        <v>$55.06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41982.737071759257</v>
      </c>
      <c r="T3802" s="10">
        <f t="shared" si="418"/>
        <v>42015.207638888889</v>
      </c>
      <c r="U3802">
        <f t="shared" si="419"/>
        <v>32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9</v>
      </c>
      <c r="P3803" s="5" t="str">
        <f t="shared" si="414"/>
        <v>$47.33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41975.676111111112</v>
      </c>
      <c r="T3803" s="10">
        <f t="shared" si="418"/>
        <v>42006.676111111112</v>
      </c>
      <c r="U3803">
        <f t="shared" si="419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s="5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42269.126226851848</v>
      </c>
      <c r="T3804" s="10">
        <f t="shared" si="418"/>
        <v>42299.126226851848</v>
      </c>
      <c r="U3804">
        <f t="shared" si="419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20</v>
      </c>
      <c r="P3805" s="5" t="str">
        <f t="shared" si="414"/>
        <v>$58.95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42403.971851851849</v>
      </c>
      <c r="T3805" s="10">
        <f t="shared" si="418"/>
        <v>42433.971851851849</v>
      </c>
      <c r="U3805">
        <f t="shared" si="419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s="5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42527.00953703704</v>
      </c>
      <c r="T3806" s="10">
        <f t="shared" si="418"/>
        <v>42582.291666666672</v>
      </c>
      <c r="U3806">
        <f t="shared" si="419"/>
        <v>55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 s="5" t="str">
        <f t="shared" si="414"/>
        <v>$1.5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41849.887037037035</v>
      </c>
      <c r="T3807" s="10">
        <f t="shared" si="418"/>
        <v>41909.887037037035</v>
      </c>
      <c r="U3807">
        <f t="shared" si="419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0</v>
      </c>
      <c r="P3808" s="5" t="str">
        <f t="shared" si="414"/>
        <v>$5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41799.259039351848</v>
      </c>
      <c r="T3808" s="10">
        <f t="shared" si="418"/>
        <v>41819.259039351848</v>
      </c>
      <c r="U3808">
        <f t="shared" si="419"/>
        <v>20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</v>
      </c>
      <c r="P3809" s="5" t="str">
        <f t="shared" si="414"/>
        <v>$50.56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42090.909016203703</v>
      </c>
      <c r="T3809" s="10">
        <f t="shared" si="418"/>
        <v>42097.909016203703</v>
      </c>
      <c r="U3809">
        <f t="shared" si="419"/>
        <v>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 s="5" t="str">
        <f t="shared" si="414"/>
        <v>$41.67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42059.453923611116</v>
      </c>
      <c r="T3810" s="10">
        <f t="shared" si="418"/>
        <v>42119.412256944444</v>
      </c>
      <c r="U3810">
        <f t="shared" si="419"/>
        <v>60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</v>
      </c>
      <c r="P3811" s="5" t="str">
        <f t="shared" si="414"/>
        <v>$53.29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41800.526701388888</v>
      </c>
      <c r="T3811" s="10">
        <f t="shared" si="418"/>
        <v>41850.958333333336</v>
      </c>
      <c r="U3811">
        <f t="shared" si="419"/>
        <v>50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122</v>
      </c>
      <c r="P3812" s="5" t="str">
        <f t="shared" si="414"/>
        <v>$70.23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42054.849050925928</v>
      </c>
      <c r="T3812" s="10">
        <f t="shared" si="418"/>
        <v>42084.807384259257</v>
      </c>
      <c r="U3812">
        <f t="shared" si="419"/>
        <v>30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 s="5" t="str">
        <f t="shared" si="414"/>
        <v>$43.42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42487.62700231481</v>
      </c>
      <c r="T3813" s="10">
        <f t="shared" si="418"/>
        <v>42521.458333333328</v>
      </c>
      <c r="U3813">
        <f t="shared" si="419"/>
        <v>34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110</v>
      </c>
      <c r="P3814" s="5" t="str">
        <f t="shared" si="414"/>
        <v>$199.18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42109.751250000001</v>
      </c>
      <c r="T3814" s="10">
        <f t="shared" si="418"/>
        <v>42156.165972222225</v>
      </c>
      <c r="U3814">
        <f t="shared" si="419"/>
        <v>46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101</v>
      </c>
      <c r="P3815" s="5" t="str">
        <f t="shared" si="414"/>
        <v>$78.52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42497.275706018518</v>
      </c>
      <c r="T3815" s="10">
        <f t="shared" si="418"/>
        <v>42535.904861111107</v>
      </c>
      <c r="U3815">
        <f t="shared" si="419"/>
        <v>39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</v>
      </c>
      <c r="P3816" s="5" t="str">
        <f t="shared" si="414"/>
        <v>$61.82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42058.904074074075</v>
      </c>
      <c r="T3816" s="10">
        <f t="shared" si="418"/>
        <v>42095.165972222225</v>
      </c>
      <c r="U3816">
        <f t="shared" si="419"/>
        <v>36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 s="5" t="str">
        <f t="shared" si="414"/>
        <v>$50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42207.259918981479</v>
      </c>
      <c r="T3817" s="10">
        <f t="shared" si="418"/>
        <v>42236.958333333328</v>
      </c>
      <c r="U3817">
        <f t="shared" si="419"/>
        <v>30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</v>
      </c>
      <c r="P3818" s="5" t="str">
        <f t="shared" si="414"/>
        <v>$48.34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41807.690081018518</v>
      </c>
      <c r="T3818" s="10">
        <f t="shared" si="418"/>
        <v>41837.690081018518</v>
      </c>
      <c r="U3818">
        <f t="shared" si="419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</v>
      </c>
      <c r="P3819" s="5" t="str">
        <f t="shared" si="414"/>
        <v>$107.25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42284.69694444444</v>
      </c>
      <c r="T3819" s="10">
        <f t="shared" si="418"/>
        <v>42301.165972222225</v>
      </c>
      <c r="U3819">
        <f t="shared" si="419"/>
        <v>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228</v>
      </c>
      <c r="P3820" s="5" t="str">
        <f t="shared" si="414"/>
        <v>$57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42045.84238425926</v>
      </c>
      <c r="T3820" s="10">
        <f t="shared" si="418"/>
        <v>42075.800717592589</v>
      </c>
      <c r="U3820">
        <f t="shared" si="419"/>
        <v>30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</v>
      </c>
      <c r="P3821" s="5" t="str">
        <f t="shared" si="414"/>
        <v>$40.92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42184.209537037037</v>
      </c>
      <c r="T3821" s="10">
        <f t="shared" si="418"/>
        <v>42202.876388888893</v>
      </c>
      <c r="U3821">
        <f t="shared" si="419"/>
        <v>19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</v>
      </c>
      <c r="P3822" s="5" t="str">
        <f t="shared" si="414"/>
        <v>$21.5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42160.651817129634</v>
      </c>
      <c r="T3822" s="10">
        <f t="shared" si="418"/>
        <v>42190.651817129634</v>
      </c>
      <c r="U3822">
        <f t="shared" si="419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105</v>
      </c>
      <c r="P3823" s="5" t="str">
        <f t="shared" si="414"/>
        <v>$79.54</v>
      </c>
      <c r="Q3823" t="str">
        <f t="shared" si="415"/>
        <v>theater</v>
      </c>
      <c r="R3823" t="str">
        <f t="shared" si="416"/>
        <v>plays</v>
      </c>
      <c r="S3823" s="10">
        <f t="shared" si="417"/>
        <v>42341.180636574078</v>
      </c>
      <c r="T3823" s="10">
        <f t="shared" si="418"/>
        <v>42373.180636574078</v>
      </c>
      <c r="U3823">
        <f t="shared" si="419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</v>
      </c>
      <c r="P3824" s="5" t="str">
        <f t="shared" si="414"/>
        <v>$72.38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42329.838159722218</v>
      </c>
      <c r="T3824" s="10">
        <f t="shared" si="418"/>
        <v>42388.957638888889</v>
      </c>
      <c r="U3824">
        <f t="shared" si="419"/>
        <v>59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 s="5" t="str">
        <f t="shared" si="414"/>
        <v>$64.63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42170.910231481481</v>
      </c>
      <c r="T3825" s="10">
        <f t="shared" si="418"/>
        <v>42205.165972222225</v>
      </c>
      <c r="U3825">
        <f t="shared" si="419"/>
        <v>34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 s="5" t="str">
        <f t="shared" si="414"/>
        <v>$38.57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42571.626192129625</v>
      </c>
      <c r="T3826" s="10">
        <f t="shared" si="418"/>
        <v>42583.570138888885</v>
      </c>
      <c r="U3826">
        <f t="shared" si="419"/>
        <v>12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</v>
      </c>
      <c r="P3827" s="5" t="str">
        <f t="shared" si="414"/>
        <v>$107.57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42151.069606481484</v>
      </c>
      <c r="T3827" s="10">
        <f t="shared" si="418"/>
        <v>42172.069606481484</v>
      </c>
      <c r="U3827">
        <f t="shared" si="419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</v>
      </c>
      <c r="P3828" s="5" t="str">
        <f t="shared" si="414"/>
        <v>$27.5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42101.423541666663</v>
      </c>
      <c r="T3828" s="10">
        <f t="shared" si="418"/>
        <v>42131.423541666663</v>
      </c>
      <c r="U3828">
        <f t="shared" si="419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153</v>
      </c>
      <c r="P3829" s="5" t="str">
        <f t="shared" si="414"/>
        <v>$70.46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42034.928252314814</v>
      </c>
      <c r="T3829" s="10">
        <f t="shared" si="418"/>
        <v>42090</v>
      </c>
      <c r="U3829">
        <f t="shared" si="419"/>
        <v>55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 s="5" t="str">
        <f t="shared" si="414"/>
        <v>$178.57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41944.527627314819</v>
      </c>
      <c r="T3830" s="10">
        <f t="shared" si="418"/>
        <v>42004.569293981476</v>
      </c>
      <c r="U3830">
        <f t="shared" si="419"/>
        <v>60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</v>
      </c>
      <c r="P3831" s="5" t="str">
        <f t="shared" si="414"/>
        <v>$62.63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42593.865405092598</v>
      </c>
      <c r="T3831" s="10">
        <f t="shared" si="418"/>
        <v>42613.865405092598</v>
      </c>
      <c r="U3831">
        <f t="shared" si="419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 s="5" t="str">
        <f t="shared" si="414"/>
        <v>$75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42503.740868055553</v>
      </c>
      <c r="T3832" s="10">
        <f t="shared" si="418"/>
        <v>42517.740868055553</v>
      </c>
      <c r="U3832">
        <f t="shared" si="419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</v>
      </c>
      <c r="P3833" s="5" t="str">
        <f t="shared" si="414"/>
        <v>$58.9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41927.848900462966</v>
      </c>
      <c r="T3833" s="10">
        <f t="shared" si="418"/>
        <v>41948.890567129631</v>
      </c>
      <c r="U3833">
        <f t="shared" si="419"/>
        <v>21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105</v>
      </c>
      <c r="P3834" s="5" t="str">
        <f t="shared" si="414"/>
        <v>$139.56</v>
      </c>
      <c r="Q3834" t="str">
        <f t="shared" si="415"/>
        <v>theater</v>
      </c>
      <c r="R3834" t="str">
        <f t="shared" si="416"/>
        <v>plays</v>
      </c>
      <c r="S3834" s="10">
        <f t="shared" si="417"/>
        <v>42375.114988425921</v>
      </c>
      <c r="T3834" s="10">
        <f t="shared" si="418"/>
        <v>42420.114988425921</v>
      </c>
      <c r="U3834">
        <f t="shared" si="419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117</v>
      </c>
      <c r="P3835" s="5" t="str">
        <f t="shared" si="414"/>
        <v>$70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41963.872361111113</v>
      </c>
      <c r="T3835" s="10">
        <f t="shared" si="418"/>
        <v>41974.797916666663</v>
      </c>
      <c r="U3835">
        <f t="shared" si="419"/>
        <v>11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</v>
      </c>
      <c r="P3836" s="5" t="str">
        <f t="shared" si="414"/>
        <v>$57.39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42143.445219907408</v>
      </c>
      <c r="T3836" s="10">
        <f t="shared" si="418"/>
        <v>42173.445219907408</v>
      </c>
      <c r="U3836">
        <f t="shared" si="419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 s="5" t="str">
        <f t="shared" si="414"/>
        <v>$40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42460.94222222222</v>
      </c>
      <c r="T3837" s="10">
        <f t="shared" si="418"/>
        <v>42481.94222222222</v>
      </c>
      <c r="U3837">
        <f t="shared" si="419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113</v>
      </c>
      <c r="P3838" s="5" t="str">
        <f t="shared" si="414"/>
        <v>$64.29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42553.926527777774</v>
      </c>
      <c r="T3838" s="10">
        <f t="shared" si="418"/>
        <v>42585.172916666663</v>
      </c>
      <c r="U3838">
        <f t="shared" si="419"/>
        <v>31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</v>
      </c>
      <c r="P3839" s="5" t="str">
        <f t="shared" si="414"/>
        <v>$120.12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42152.765717592592</v>
      </c>
      <c r="T3839" s="10">
        <f t="shared" si="418"/>
        <v>42188.765717592592</v>
      </c>
      <c r="U3839">
        <f t="shared" si="419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101</v>
      </c>
      <c r="P3840" s="5" t="str">
        <f t="shared" si="414"/>
        <v>$1008.24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42116.710752314815</v>
      </c>
      <c r="T3840" s="10">
        <f t="shared" si="418"/>
        <v>42146.710752314815</v>
      </c>
      <c r="U3840">
        <f t="shared" si="419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</v>
      </c>
      <c r="P3841" s="5" t="str">
        <f t="shared" si="414"/>
        <v>$63.28</v>
      </c>
      <c r="Q3841" t="str">
        <f t="shared" si="415"/>
        <v>theater</v>
      </c>
      <c r="R3841" t="str">
        <f t="shared" si="416"/>
        <v>plays</v>
      </c>
      <c r="S3841" s="10">
        <f t="shared" si="417"/>
        <v>42155.142638888894</v>
      </c>
      <c r="T3841" s="10">
        <f t="shared" si="418"/>
        <v>42215.142638888894</v>
      </c>
      <c r="U3841">
        <f t="shared" si="419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 s="5" t="str">
        <f t="shared" si="414"/>
        <v>$21.67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42432.701724537037</v>
      </c>
      <c r="T3842" s="10">
        <f t="shared" si="418"/>
        <v>42457.660057870366</v>
      </c>
      <c r="U3842">
        <f t="shared" si="419"/>
        <v>25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ROUND(E3843/D3843*100,0)</f>
        <v>9</v>
      </c>
      <c r="P3843" s="5" t="str">
        <f t="shared" ref="P3843:P3906" si="421">"$"&amp;ROUND(E3843/L3843,2)</f>
        <v>$25.65</v>
      </c>
      <c r="Q3843" t="str">
        <f t="shared" ref="Q3843:Q3906" si="422">LEFT(N3843,SEARCH("/",N3843)-1)</f>
        <v>theater</v>
      </c>
      <c r="R3843" t="str">
        <f t="shared" ref="R3843:R3906" si="423">RIGHT(N3843,LEN(N3843)-SEARCH("/",N3843))</f>
        <v>plays</v>
      </c>
      <c r="S3843" s="10">
        <f t="shared" ref="S3843:S3906" si="424">(J3843/86400)+DATE(1970, 1, 1)</f>
        <v>41780.785729166666</v>
      </c>
      <c r="T3843" s="10">
        <f t="shared" ref="T3843:T3906" si="425">(I3843/86400)+DATE(1970, 1, 1)</f>
        <v>41840.785729166666</v>
      </c>
      <c r="U3843">
        <f t="shared" ref="U3843:U3906" si="426">ROUND(T3843-S3843,0)</f>
        <v>60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22</v>
      </c>
      <c r="P3844" s="5" t="str">
        <f t="shared" si="421"/>
        <v>$47.7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41740.493657407409</v>
      </c>
      <c r="T3844" s="10">
        <f t="shared" si="425"/>
        <v>41770.493657407409</v>
      </c>
      <c r="U3844">
        <f t="shared" si="426"/>
        <v>30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</v>
      </c>
      <c r="P3845" s="5" t="str">
        <f t="shared" si="421"/>
        <v>$56.05</v>
      </c>
      <c r="Q3845" t="str">
        <f t="shared" si="422"/>
        <v>theater</v>
      </c>
      <c r="R3845" t="str">
        <f t="shared" si="423"/>
        <v>plays</v>
      </c>
      <c r="S3845" s="10">
        <f t="shared" si="424"/>
        <v>41766.072500000002</v>
      </c>
      <c r="T3845" s="10">
        <f t="shared" si="425"/>
        <v>41791.072500000002</v>
      </c>
      <c r="U3845">
        <f t="shared" si="426"/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</v>
      </c>
      <c r="P3846" s="5" t="str">
        <f t="shared" si="421"/>
        <v>$81.32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41766.617291666669</v>
      </c>
      <c r="T3846" s="10">
        <f t="shared" si="425"/>
        <v>41793.290972222225</v>
      </c>
      <c r="U3846">
        <f t="shared" si="426"/>
        <v>27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</v>
      </c>
      <c r="P3847" s="5" t="str">
        <f t="shared" si="421"/>
        <v>$70.17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42248.627013888894</v>
      </c>
      <c r="T3847" s="10">
        <f t="shared" si="425"/>
        <v>42278.627013888894</v>
      </c>
      <c r="U3847">
        <f t="shared" si="426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3</v>
      </c>
      <c r="P3848" s="5" t="str">
        <f t="shared" si="421"/>
        <v>$23.63</v>
      </c>
      <c r="Q3848" t="str">
        <f t="shared" si="422"/>
        <v>theater</v>
      </c>
      <c r="R3848" t="str">
        <f t="shared" si="423"/>
        <v>plays</v>
      </c>
      <c r="S3848" s="10">
        <f t="shared" si="424"/>
        <v>41885.221550925926</v>
      </c>
      <c r="T3848" s="10">
        <f t="shared" si="425"/>
        <v>41916.290972222225</v>
      </c>
      <c r="U3848">
        <f t="shared" si="426"/>
        <v>31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</v>
      </c>
      <c r="P3849" s="5" t="str">
        <f t="shared" si="421"/>
        <v>$188.56</v>
      </c>
      <c r="Q3849" t="str">
        <f t="shared" si="422"/>
        <v>theater</v>
      </c>
      <c r="R3849" t="str">
        <f t="shared" si="423"/>
        <v>plays</v>
      </c>
      <c r="S3849" s="10">
        <f t="shared" si="424"/>
        <v>42159.224432870367</v>
      </c>
      <c r="T3849" s="10">
        <f t="shared" si="425"/>
        <v>42204.224432870367</v>
      </c>
      <c r="U3849">
        <f t="shared" si="426"/>
        <v>45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</v>
      </c>
      <c r="P3850" s="5" t="str">
        <f t="shared" si="421"/>
        <v>$49.51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42265.817002314812</v>
      </c>
      <c r="T3850" s="10">
        <f t="shared" si="425"/>
        <v>42295.817002314812</v>
      </c>
      <c r="U3850">
        <f t="shared" si="426"/>
        <v>30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</v>
      </c>
      <c r="P3851" s="5" t="str">
        <f t="shared" si="421"/>
        <v>$75.46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42136.767175925925</v>
      </c>
      <c r="T3851" s="10">
        <f t="shared" si="425"/>
        <v>42166.767175925925</v>
      </c>
      <c r="U3851">
        <f t="shared" si="426"/>
        <v>30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4</v>
      </c>
      <c r="P3852" s="5" t="str">
        <f t="shared" si="421"/>
        <v>$9.5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41975.124340277776</v>
      </c>
      <c r="T3852" s="10">
        <f t="shared" si="425"/>
        <v>42005.124340277776</v>
      </c>
      <c r="U3852">
        <f t="shared" si="426"/>
        <v>30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</v>
      </c>
      <c r="P3853" s="5" t="str">
        <f t="shared" si="421"/>
        <v>$35.5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42172.439571759256</v>
      </c>
      <c r="T3853" s="10">
        <f t="shared" si="425"/>
        <v>42202.439571759256</v>
      </c>
      <c r="U3853">
        <f t="shared" si="426"/>
        <v>30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</v>
      </c>
      <c r="P3854" s="5" t="str">
        <f t="shared" si="421"/>
        <v>$10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42065.190694444449</v>
      </c>
      <c r="T3854" s="10">
        <f t="shared" si="425"/>
        <v>42090.149027777778</v>
      </c>
      <c r="U3854">
        <f t="shared" si="426"/>
        <v>25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</v>
      </c>
      <c r="P3855" s="5" t="str">
        <f t="shared" si="421"/>
        <v>$13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41848.84002314815</v>
      </c>
      <c r="T3855" s="10">
        <f t="shared" si="425"/>
        <v>41883.84002314815</v>
      </c>
      <c r="U3855">
        <f t="shared" si="426"/>
        <v>35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</v>
      </c>
      <c r="P3856" s="5" t="str">
        <f t="shared" si="421"/>
        <v>$89.4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42103.884930555556</v>
      </c>
      <c r="T3856" s="10">
        <f t="shared" si="425"/>
        <v>42133.884930555556</v>
      </c>
      <c r="U3856">
        <f t="shared" si="426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3</v>
      </c>
      <c r="P3857" s="5" t="str">
        <f t="shared" si="421"/>
        <v>$25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42059.970729166671</v>
      </c>
      <c r="T3857" s="10">
        <f t="shared" si="425"/>
        <v>42089.929062499999</v>
      </c>
      <c r="U3857">
        <f t="shared" si="426"/>
        <v>30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</v>
      </c>
      <c r="P3858" s="5" t="str">
        <f t="shared" si="421"/>
        <v>$1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42041.743090277778</v>
      </c>
      <c r="T3858" s="10">
        <f t="shared" si="425"/>
        <v>42071.701423611114</v>
      </c>
      <c r="U3858">
        <f t="shared" si="426"/>
        <v>30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</v>
      </c>
      <c r="P3859" s="5" t="str">
        <f t="shared" si="421"/>
        <v>$65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41829.73715277778</v>
      </c>
      <c r="T3859" s="10">
        <f t="shared" si="425"/>
        <v>41852.716666666667</v>
      </c>
      <c r="U3859">
        <f t="shared" si="426"/>
        <v>23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 s="5" t="str">
        <f t="shared" si="421"/>
        <v>$10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42128.431064814809</v>
      </c>
      <c r="T3860" s="10">
        <f t="shared" si="425"/>
        <v>42146.875</v>
      </c>
      <c r="U3860">
        <f t="shared" si="426"/>
        <v>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</v>
      </c>
      <c r="P3861" s="5" t="str">
        <f t="shared" si="421"/>
        <v>$1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41789.893599537041</v>
      </c>
      <c r="T3861" s="10">
        <f t="shared" si="425"/>
        <v>41815.875</v>
      </c>
      <c r="U3861">
        <f t="shared" si="426"/>
        <v>26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18</v>
      </c>
      <c r="P3862" s="5" t="str">
        <f t="shared" si="421"/>
        <v>$81.54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41833.660995370374</v>
      </c>
      <c r="T3862" s="10">
        <f t="shared" si="425"/>
        <v>41863.660995370374</v>
      </c>
      <c r="U3862">
        <f t="shared" si="426"/>
        <v>30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 s="5" t="str">
        <f t="shared" si="421"/>
        <v>$100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41914.590011574073</v>
      </c>
      <c r="T3863" s="10">
        <f t="shared" si="425"/>
        <v>41955.907638888893</v>
      </c>
      <c r="U3863">
        <f t="shared" si="426"/>
        <v>41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</v>
      </c>
      <c r="P3864" s="5" t="str">
        <f t="shared" si="421"/>
        <v>$1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42611.261064814811</v>
      </c>
      <c r="T3864" s="10">
        <f t="shared" si="425"/>
        <v>42625.707638888889</v>
      </c>
      <c r="U3864">
        <f t="shared" si="426"/>
        <v>14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s="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42253.633159722223</v>
      </c>
      <c r="T3865" s="10">
        <f t="shared" si="425"/>
        <v>42313.674826388888</v>
      </c>
      <c r="U3865">
        <f t="shared" si="426"/>
        <v>60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</v>
      </c>
      <c r="P3866" s="5" t="str">
        <f t="shared" si="421"/>
        <v>$20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42295.891828703709</v>
      </c>
      <c r="T3866" s="10">
        <f t="shared" si="425"/>
        <v>42325.933495370366</v>
      </c>
      <c r="U3866">
        <f t="shared" si="426"/>
        <v>30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27</v>
      </c>
      <c r="P3867" s="5" t="str">
        <f t="shared" si="421"/>
        <v>$46.43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41841.651597222226</v>
      </c>
      <c r="T3867" s="10">
        <f t="shared" si="425"/>
        <v>41881.229166666664</v>
      </c>
      <c r="U3867">
        <f t="shared" si="426"/>
        <v>40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1</v>
      </c>
      <c r="P3868" s="5" t="str">
        <f t="shared" si="421"/>
        <v>$5.5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42402.947002314817</v>
      </c>
      <c r="T3868" s="10">
        <f t="shared" si="425"/>
        <v>42452.145138888889</v>
      </c>
      <c r="U3868">
        <f t="shared" si="426"/>
        <v>49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13</v>
      </c>
      <c r="P3869" s="5" t="str">
        <f t="shared" si="421"/>
        <v>$50.2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42509.814108796301</v>
      </c>
      <c r="T3869" s="10">
        <f t="shared" si="425"/>
        <v>42539.814108796301</v>
      </c>
      <c r="U3869">
        <f t="shared" si="426"/>
        <v>30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</v>
      </c>
      <c r="P3870" s="5" t="str">
        <f t="shared" si="421"/>
        <v>$10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41865.659780092596</v>
      </c>
      <c r="T3870" s="10">
        <f t="shared" si="425"/>
        <v>41890.659780092596</v>
      </c>
      <c r="U3870">
        <f t="shared" si="426"/>
        <v>25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</v>
      </c>
      <c r="P3871" s="5" t="str">
        <f t="shared" si="421"/>
        <v>$30.13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42047.724444444444</v>
      </c>
      <c r="T3871" s="10">
        <f t="shared" si="425"/>
        <v>42077.132638888885</v>
      </c>
      <c r="U3871">
        <f t="shared" si="426"/>
        <v>29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 s="5" t="str">
        <f t="shared" si="421"/>
        <v>$150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41793.172199074077</v>
      </c>
      <c r="T3872" s="10">
        <f t="shared" si="425"/>
        <v>41823.172199074077</v>
      </c>
      <c r="U3872">
        <f t="shared" si="426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3</v>
      </c>
      <c r="P3873" s="5" t="str">
        <f t="shared" si="421"/>
        <v>$13.33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42763.780671296292</v>
      </c>
      <c r="T3873" s="10">
        <f t="shared" si="425"/>
        <v>42823.739004629635</v>
      </c>
      <c r="U3873">
        <f t="shared" si="426"/>
        <v>60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s="5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42180.145787037036</v>
      </c>
      <c r="T3874" s="10">
        <f t="shared" si="425"/>
        <v>42230.145787037036</v>
      </c>
      <c r="U3874">
        <f t="shared" si="426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s="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42255.696006944447</v>
      </c>
      <c r="T3875" s="10">
        <f t="shared" si="425"/>
        <v>42285.696006944447</v>
      </c>
      <c r="U3875">
        <f t="shared" si="426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s="5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42007.016458333332</v>
      </c>
      <c r="T3876" s="10">
        <f t="shared" si="425"/>
        <v>42028.041666666672</v>
      </c>
      <c r="U3876">
        <f t="shared" si="426"/>
        <v>21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s="5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42615.346817129626</v>
      </c>
      <c r="T3877" s="10">
        <f t="shared" si="425"/>
        <v>42616.416666666672</v>
      </c>
      <c r="U3877">
        <f t="shared" si="426"/>
        <v>1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53</v>
      </c>
      <c r="P3878" s="5" t="str">
        <f t="shared" si="421"/>
        <v>$44.76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42372.624166666668</v>
      </c>
      <c r="T3878" s="10">
        <f t="shared" si="425"/>
        <v>42402.624166666668</v>
      </c>
      <c r="U3878">
        <f t="shared" si="426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5</v>
      </c>
      <c r="P3879" s="5" t="str">
        <f t="shared" si="421"/>
        <v>$88.64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42682.67768518519</v>
      </c>
      <c r="T3879" s="10">
        <f t="shared" si="425"/>
        <v>42712.67768518519</v>
      </c>
      <c r="U3879">
        <f t="shared" si="426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</v>
      </c>
      <c r="P3880" s="5" t="str">
        <f t="shared" si="421"/>
        <v>$10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42154.818819444445</v>
      </c>
      <c r="T3880" s="10">
        <f t="shared" si="425"/>
        <v>42185.165972222225</v>
      </c>
      <c r="U3880">
        <f t="shared" si="426"/>
        <v>30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s="5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41999.861064814817</v>
      </c>
      <c r="T3881" s="10">
        <f t="shared" si="425"/>
        <v>42029.861064814817</v>
      </c>
      <c r="U3881">
        <f t="shared" si="426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</v>
      </c>
      <c r="P3882" s="5" t="str">
        <f t="shared" si="421"/>
        <v>$57.65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41815.815046296295</v>
      </c>
      <c r="T3882" s="10">
        <f t="shared" si="425"/>
        <v>41850.958333333336</v>
      </c>
      <c r="U3882">
        <f t="shared" si="426"/>
        <v>35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 s="5" t="str">
        <f t="shared" si="421"/>
        <v>$25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42756.018506944441</v>
      </c>
      <c r="T3883" s="10">
        <f t="shared" si="425"/>
        <v>42786.018506944441</v>
      </c>
      <c r="U3883">
        <f t="shared" si="426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s="5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42373.983449074076</v>
      </c>
      <c r="T3884" s="10">
        <f t="shared" si="425"/>
        <v>42400.960416666669</v>
      </c>
      <c r="U3884">
        <f t="shared" si="426"/>
        <v>27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s="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41854.602650462963</v>
      </c>
      <c r="T3885" s="10">
        <f t="shared" si="425"/>
        <v>41884.602650462963</v>
      </c>
      <c r="U3885">
        <f t="shared" si="426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s="5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42065.791574074072</v>
      </c>
      <c r="T3886" s="10">
        <f t="shared" si="425"/>
        <v>42090.749907407408</v>
      </c>
      <c r="U3886">
        <f t="shared" si="426"/>
        <v>25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s="5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42469.951284722221</v>
      </c>
      <c r="T3887" s="10">
        <f t="shared" si="425"/>
        <v>42499.951284722221</v>
      </c>
      <c r="U3887">
        <f t="shared" si="426"/>
        <v>30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s="5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41954.228032407409</v>
      </c>
      <c r="T3888" s="10">
        <f t="shared" si="425"/>
        <v>41984.228032407409</v>
      </c>
      <c r="U3888">
        <f t="shared" si="426"/>
        <v>30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2</v>
      </c>
      <c r="P3889" s="5" t="str">
        <f t="shared" si="421"/>
        <v>$17.5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42079.857974537037</v>
      </c>
      <c r="T3889" s="10">
        <f t="shared" si="425"/>
        <v>42125.916666666672</v>
      </c>
      <c r="U3889">
        <f t="shared" si="426"/>
        <v>46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</v>
      </c>
      <c r="P3890" s="5" t="str">
        <f t="shared" si="421"/>
        <v>$38.71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42762.545810185184</v>
      </c>
      <c r="T3890" s="10">
        <f t="shared" si="425"/>
        <v>42792.545810185184</v>
      </c>
      <c r="U3890">
        <f t="shared" si="426"/>
        <v>30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</v>
      </c>
      <c r="P3891" s="5" t="str">
        <f t="shared" si="421"/>
        <v>$13.11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41977.004976851851</v>
      </c>
      <c r="T3891" s="10">
        <f t="shared" si="425"/>
        <v>42008.976388888885</v>
      </c>
      <c r="U3891">
        <f t="shared" si="426"/>
        <v>32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17</v>
      </c>
      <c r="P3892" s="5" t="str">
        <f t="shared" si="421"/>
        <v>$315.5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42171.758611111116</v>
      </c>
      <c r="T3892" s="10">
        <f t="shared" si="425"/>
        <v>42231.758611111116</v>
      </c>
      <c r="U3892">
        <f t="shared" si="426"/>
        <v>60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33</v>
      </c>
      <c r="P3893" s="5" t="str">
        <f t="shared" si="421"/>
        <v>$37.14</v>
      </c>
      <c r="Q3893" t="str">
        <f t="shared" si="422"/>
        <v>theater</v>
      </c>
      <c r="R3893" t="str">
        <f t="shared" si="423"/>
        <v>plays</v>
      </c>
      <c r="S3893" s="10">
        <f t="shared" si="424"/>
        <v>42056.1324537037</v>
      </c>
      <c r="T3893" s="10">
        <f t="shared" si="425"/>
        <v>42086.207638888889</v>
      </c>
      <c r="U3893">
        <f t="shared" si="426"/>
        <v>30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s="5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41867.652280092589</v>
      </c>
      <c r="T3894" s="10">
        <f t="shared" si="425"/>
        <v>41875.291666666664</v>
      </c>
      <c r="U3894">
        <f t="shared" si="426"/>
        <v>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22</v>
      </c>
      <c r="P3895" s="5" t="str">
        <f t="shared" si="421"/>
        <v>$128.27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41779.657870370371</v>
      </c>
      <c r="T3895" s="10">
        <f t="shared" si="425"/>
        <v>41821.25</v>
      </c>
      <c r="U3895">
        <f t="shared" si="426"/>
        <v>42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</v>
      </c>
      <c r="P3896" s="5" t="str">
        <f t="shared" si="421"/>
        <v>$47.27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42679.958472222221</v>
      </c>
      <c r="T3896" s="10">
        <f t="shared" si="425"/>
        <v>42710.207638888889</v>
      </c>
      <c r="U3896">
        <f t="shared" si="426"/>
        <v>30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 s="5" t="str">
        <f t="shared" si="421"/>
        <v>$50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42032.250208333338</v>
      </c>
      <c r="T3897" s="10">
        <f t="shared" si="425"/>
        <v>42063.250208333338</v>
      </c>
      <c r="U3897">
        <f t="shared" si="426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11</v>
      </c>
      <c r="P3898" s="5" t="str">
        <f t="shared" si="421"/>
        <v>$42.5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41793.191875000004</v>
      </c>
      <c r="T3898" s="10">
        <f t="shared" si="425"/>
        <v>41807.191875000004</v>
      </c>
      <c r="U3898">
        <f t="shared" si="426"/>
        <v>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18</v>
      </c>
      <c r="P3899" s="5" t="str">
        <f t="shared" si="421"/>
        <v>$44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41982.87364583333</v>
      </c>
      <c r="T3899" s="10">
        <f t="shared" si="425"/>
        <v>42012.87364583333</v>
      </c>
      <c r="U3899">
        <f t="shared" si="426"/>
        <v>30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33</v>
      </c>
      <c r="P3900" s="5" t="str">
        <f t="shared" si="421"/>
        <v>$50.88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42193.482291666667</v>
      </c>
      <c r="T3900" s="10">
        <f t="shared" si="425"/>
        <v>42233.666666666672</v>
      </c>
      <c r="U3900">
        <f t="shared" si="426"/>
        <v>40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</v>
      </c>
      <c r="P3901" s="5" t="str">
        <f t="shared" si="421"/>
        <v>$62.5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41843.775011574078</v>
      </c>
      <c r="T3901" s="10">
        <f t="shared" si="425"/>
        <v>41863.775011574078</v>
      </c>
      <c r="U3901">
        <f t="shared" si="426"/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</v>
      </c>
      <c r="P3902" s="5" t="str">
        <f t="shared" si="421"/>
        <v>$27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42136.092488425929</v>
      </c>
      <c r="T3902" s="10">
        <f t="shared" si="425"/>
        <v>42166.092488425929</v>
      </c>
      <c r="U3902">
        <f t="shared" si="426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1</v>
      </c>
      <c r="P3903" s="5" t="str">
        <f t="shared" si="421"/>
        <v>$25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42317.826377314814</v>
      </c>
      <c r="T3903" s="10">
        <f t="shared" si="425"/>
        <v>42357.826377314814</v>
      </c>
      <c r="U3903">
        <f t="shared" si="426"/>
        <v>40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49</v>
      </c>
      <c r="P3904" s="5" t="str">
        <f t="shared" si="421"/>
        <v>$47.26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42663.468078703707</v>
      </c>
      <c r="T3904" s="10">
        <f t="shared" si="425"/>
        <v>42688.509745370371</v>
      </c>
      <c r="U3904">
        <f t="shared" si="426"/>
        <v>25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s="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42186.01116898148</v>
      </c>
      <c r="T3905" s="10">
        <f t="shared" si="425"/>
        <v>42230.818055555559</v>
      </c>
      <c r="U3905">
        <f t="shared" si="426"/>
        <v>45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</v>
      </c>
      <c r="P3906" s="5" t="str">
        <f t="shared" si="421"/>
        <v>$1.5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42095.229166666672</v>
      </c>
      <c r="T3906" s="10">
        <f t="shared" si="425"/>
        <v>42109.211111111115</v>
      </c>
      <c r="U3906">
        <f t="shared" si="426"/>
        <v>14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ROUND(E3907/D3907*100,0)</f>
        <v>12</v>
      </c>
      <c r="P3907" s="5" t="str">
        <f t="shared" ref="P3907:P3970" si="428">"$"&amp;ROUND(E3907/L3907,2)</f>
        <v>$24.71</v>
      </c>
      <c r="Q3907" t="str">
        <f t="shared" ref="Q3907:Q3970" si="429">LEFT(N3907,SEARCH("/",N3907)-1)</f>
        <v>theater</v>
      </c>
      <c r="R3907" t="str">
        <f t="shared" ref="R3907:R3970" si="430">RIGHT(N3907,LEN(N3907)-SEARCH("/",N3907))</f>
        <v>plays</v>
      </c>
      <c r="S3907" s="10">
        <f t="shared" ref="S3907:S3970" si="431">(J3907/86400)+DATE(1970, 1, 1)</f>
        <v>42124.623877314814</v>
      </c>
      <c r="T3907" s="10">
        <f t="shared" ref="T3907:T3970" si="432">(I3907/86400)+DATE(1970, 1, 1)</f>
        <v>42166.958333333328</v>
      </c>
      <c r="U3907">
        <f t="shared" ref="U3907:U3970" si="433">ROUND(T3907-S3907,0)</f>
        <v>42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</v>
      </c>
      <c r="P3908" s="5" t="str">
        <f t="shared" si="428"/>
        <v>$63.13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42143.917743055557</v>
      </c>
      <c r="T3908" s="10">
        <f t="shared" si="432"/>
        <v>42181.559027777781</v>
      </c>
      <c r="U3908">
        <f t="shared" si="433"/>
        <v>38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</v>
      </c>
      <c r="P3909" s="5" t="str">
        <f t="shared" si="428"/>
        <v>$38.25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41906.819513888891</v>
      </c>
      <c r="T3909" s="10">
        <f t="shared" si="432"/>
        <v>41938.838888888888</v>
      </c>
      <c r="U3909">
        <f t="shared" si="433"/>
        <v>32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9</v>
      </c>
      <c r="P3910" s="5" t="str">
        <f t="shared" si="428"/>
        <v>$16.25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41834.135370370372</v>
      </c>
      <c r="T3910" s="10">
        <f t="shared" si="432"/>
        <v>41849.135370370372</v>
      </c>
      <c r="U3910">
        <f t="shared" si="433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</v>
      </c>
      <c r="P3911" s="5" t="str">
        <f t="shared" si="428"/>
        <v>$33.75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41863.359282407408</v>
      </c>
      <c r="T3911" s="10">
        <f t="shared" si="432"/>
        <v>41893.359282407408</v>
      </c>
      <c r="U3911">
        <f t="shared" si="433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</v>
      </c>
      <c r="P3912" s="5" t="str">
        <f t="shared" si="428"/>
        <v>$61.67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42224.756909722222</v>
      </c>
      <c r="T3912" s="10">
        <f t="shared" si="432"/>
        <v>42254.756909722222</v>
      </c>
      <c r="U3912">
        <f t="shared" si="433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</v>
      </c>
      <c r="P3913" s="5" t="str">
        <f t="shared" si="428"/>
        <v>$83.14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41939.8122337963</v>
      </c>
      <c r="T3913" s="10">
        <f t="shared" si="432"/>
        <v>41969.853900462964</v>
      </c>
      <c r="U3913">
        <f t="shared" si="433"/>
        <v>30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</v>
      </c>
      <c r="P3914" s="5" t="str">
        <f t="shared" si="428"/>
        <v>$1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42059.270023148143</v>
      </c>
      <c r="T3914" s="10">
        <f t="shared" si="432"/>
        <v>42119.190972222219</v>
      </c>
      <c r="U3914">
        <f t="shared" si="433"/>
        <v>60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 s="5" t="str">
        <f t="shared" si="428"/>
        <v>$142.86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42308.211215277777</v>
      </c>
      <c r="T3915" s="10">
        <f t="shared" si="432"/>
        <v>42338.252881944441</v>
      </c>
      <c r="U3915">
        <f t="shared" si="433"/>
        <v>30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</v>
      </c>
      <c r="P3916" s="5" t="str">
        <f t="shared" si="428"/>
        <v>$33.67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42114.818935185191</v>
      </c>
      <c r="T3916" s="10">
        <f t="shared" si="432"/>
        <v>42134.957638888889</v>
      </c>
      <c r="U3916">
        <f t="shared" si="433"/>
        <v>20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</v>
      </c>
      <c r="P3917" s="5" t="str">
        <f t="shared" si="428"/>
        <v>$5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42492.98505787037</v>
      </c>
      <c r="T3917" s="10">
        <f t="shared" si="432"/>
        <v>42522.98505787037</v>
      </c>
      <c r="U3917">
        <f t="shared" si="433"/>
        <v>30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s="5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42494.471666666665</v>
      </c>
      <c r="T3918" s="10">
        <f t="shared" si="432"/>
        <v>42524.471666666665</v>
      </c>
      <c r="U3918">
        <f t="shared" si="433"/>
        <v>30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</v>
      </c>
      <c r="P3919" s="5" t="str">
        <f t="shared" si="428"/>
        <v>$10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41863.527326388888</v>
      </c>
      <c r="T3919" s="10">
        <f t="shared" si="432"/>
        <v>41893.527326388888</v>
      </c>
      <c r="U3919">
        <f t="shared" si="433"/>
        <v>30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</v>
      </c>
      <c r="P3920" s="5" t="str">
        <f t="shared" si="428"/>
        <v>$40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41843.664618055554</v>
      </c>
      <c r="T3920" s="10">
        <f t="shared" si="432"/>
        <v>41855.666666666664</v>
      </c>
      <c r="U3920">
        <f t="shared" si="433"/>
        <v>12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2</v>
      </c>
      <c r="P3921" s="5" t="str">
        <f t="shared" si="428"/>
        <v>$30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42358.684872685189</v>
      </c>
      <c r="T3921" s="10">
        <f t="shared" si="432"/>
        <v>42387</v>
      </c>
      <c r="U3921">
        <f t="shared" si="433"/>
        <v>28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</v>
      </c>
      <c r="P3922" s="5" t="str">
        <f t="shared" si="428"/>
        <v>$45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42657.38726851852</v>
      </c>
      <c r="T3922" s="10">
        <f t="shared" si="432"/>
        <v>42687.428935185184</v>
      </c>
      <c r="U3922">
        <f t="shared" si="433"/>
        <v>30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s="5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41926.542303240742</v>
      </c>
      <c r="T3923" s="10">
        <f t="shared" si="432"/>
        <v>41938.75</v>
      </c>
      <c r="U3923">
        <f t="shared" si="433"/>
        <v>12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</v>
      </c>
      <c r="P3924" s="5" t="str">
        <f t="shared" si="428"/>
        <v>$10.17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42020.768634259264</v>
      </c>
      <c r="T3924" s="10">
        <f t="shared" si="432"/>
        <v>42065.958333333328</v>
      </c>
      <c r="U3924">
        <f t="shared" si="433"/>
        <v>45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</v>
      </c>
      <c r="P3925" s="5" t="str">
        <f t="shared" si="428"/>
        <v>$81.41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42075.979988425926</v>
      </c>
      <c r="T3925" s="10">
        <f t="shared" si="432"/>
        <v>42103.979988425926</v>
      </c>
      <c r="U3925">
        <f t="shared" si="433"/>
        <v>28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</v>
      </c>
      <c r="P3926" s="5" t="str">
        <f t="shared" si="428"/>
        <v>$57.25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41786.959745370368</v>
      </c>
      <c r="T3926" s="10">
        <f t="shared" si="432"/>
        <v>41816.959745370368</v>
      </c>
      <c r="U3926">
        <f t="shared" si="433"/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 s="5" t="str">
        <f t="shared" si="428"/>
        <v>$5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41820.870821759258</v>
      </c>
      <c r="T3927" s="10">
        <f t="shared" si="432"/>
        <v>41850.870821759258</v>
      </c>
      <c r="U3927">
        <f t="shared" si="433"/>
        <v>30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</v>
      </c>
      <c r="P3928" s="5" t="str">
        <f t="shared" si="428"/>
        <v>$15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41970.085046296299</v>
      </c>
      <c r="T3928" s="10">
        <f t="shared" si="432"/>
        <v>42000.085046296299</v>
      </c>
      <c r="U3928">
        <f t="shared" si="433"/>
        <v>30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 s="5" t="str">
        <f t="shared" si="428"/>
        <v>$12.5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41830.267407407409</v>
      </c>
      <c r="T3929" s="10">
        <f t="shared" si="432"/>
        <v>41860.267407407409</v>
      </c>
      <c r="U3929">
        <f t="shared" si="433"/>
        <v>30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</v>
      </c>
      <c r="P3930" s="5" t="str">
        <f t="shared" si="428"/>
        <v>$93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42265.683182870373</v>
      </c>
      <c r="T3930" s="10">
        <f t="shared" si="432"/>
        <v>42293.207638888889</v>
      </c>
      <c r="U3930">
        <f t="shared" si="433"/>
        <v>28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</v>
      </c>
      <c r="P3931" s="5" t="str">
        <f t="shared" si="428"/>
        <v>$32.36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42601.827141203699</v>
      </c>
      <c r="T3931" s="10">
        <f t="shared" si="432"/>
        <v>42631.827141203699</v>
      </c>
      <c r="U3931">
        <f t="shared" si="433"/>
        <v>30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s="5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42433.338749999995</v>
      </c>
      <c r="T3932" s="10">
        <f t="shared" si="432"/>
        <v>42461.25</v>
      </c>
      <c r="U3932">
        <f t="shared" si="433"/>
        <v>28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s="5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42228.151701388888</v>
      </c>
      <c r="T3933" s="10">
        <f t="shared" si="432"/>
        <v>42253.151701388888</v>
      </c>
      <c r="U3933">
        <f t="shared" si="433"/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</v>
      </c>
      <c r="P3934" s="5" t="str">
        <f t="shared" si="428"/>
        <v>$1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42415.168564814812</v>
      </c>
      <c r="T3934" s="10">
        <f t="shared" si="432"/>
        <v>42445.126898148148</v>
      </c>
      <c r="U3934">
        <f t="shared" si="433"/>
        <v>30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16</v>
      </c>
      <c r="P3935" s="5" t="str">
        <f t="shared" si="428"/>
        <v>$91.83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42538.968310185184</v>
      </c>
      <c r="T3935" s="10">
        <f t="shared" si="432"/>
        <v>42568.029861111107</v>
      </c>
      <c r="U3935">
        <f t="shared" si="433"/>
        <v>29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 s="5" t="str">
        <f t="shared" si="428"/>
        <v>$45.83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42233.671747685185</v>
      </c>
      <c r="T3936" s="10">
        <f t="shared" si="432"/>
        <v>42278.541666666672</v>
      </c>
      <c r="U3936">
        <f t="shared" si="433"/>
        <v>45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44</v>
      </c>
      <c r="P3937" s="5" t="str">
        <f t="shared" si="428"/>
        <v>$57.17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42221.656782407408</v>
      </c>
      <c r="T3937" s="10">
        <f t="shared" si="432"/>
        <v>42281.656782407408</v>
      </c>
      <c r="U3937">
        <f t="shared" si="433"/>
        <v>60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s="5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42675.262962962966</v>
      </c>
      <c r="T3938" s="10">
        <f t="shared" si="432"/>
        <v>42705.304629629631</v>
      </c>
      <c r="U3938">
        <f t="shared" si="433"/>
        <v>30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</v>
      </c>
      <c r="P3939" s="5" t="str">
        <f t="shared" si="428"/>
        <v>$248.5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42534.631481481483</v>
      </c>
      <c r="T3939" s="10">
        <f t="shared" si="432"/>
        <v>42562.631481481483</v>
      </c>
      <c r="U3939">
        <f t="shared" si="433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</v>
      </c>
      <c r="P3940" s="5" t="str">
        <f t="shared" si="428"/>
        <v>$79.4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42151.905717592592</v>
      </c>
      <c r="T3940" s="10">
        <f t="shared" si="432"/>
        <v>42182.905717592592</v>
      </c>
      <c r="U3940">
        <f t="shared" si="433"/>
        <v>31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</v>
      </c>
      <c r="P3941" s="5" t="str">
        <f t="shared" si="428"/>
        <v>$5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41915.400219907409</v>
      </c>
      <c r="T3941" s="10">
        <f t="shared" si="432"/>
        <v>41919.1875</v>
      </c>
      <c r="U3941">
        <f t="shared" si="433"/>
        <v>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</v>
      </c>
      <c r="P3942" s="5" t="str">
        <f t="shared" si="428"/>
        <v>$5.5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41961.492488425924</v>
      </c>
      <c r="T3942" s="10">
        <f t="shared" si="432"/>
        <v>42006.492488425924</v>
      </c>
      <c r="U3942">
        <f t="shared" si="433"/>
        <v>45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1</v>
      </c>
      <c r="P3943" s="5" t="str">
        <f t="shared" si="428"/>
        <v>$25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41940.587233796294</v>
      </c>
      <c r="T3943" s="10">
        <f t="shared" si="432"/>
        <v>41968.041666666672</v>
      </c>
      <c r="U3943">
        <f t="shared" si="433"/>
        <v>27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s="5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42111.904097222221</v>
      </c>
      <c r="T3944" s="10">
        <f t="shared" si="432"/>
        <v>42171.904097222221</v>
      </c>
      <c r="U3944">
        <f t="shared" si="433"/>
        <v>60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36</v>
      </c>
      <c r="P3945" s="5" t="str">
        <f t="shared" si="428"/>
        <v>$137.08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42279.778564814813</v>
      </c>
      <c r="T3945" s="10">
        <f t="shared" si="432"/>
        <v>42310.701388888891</v>
      </c>
      <c r="U3945">
        <f t="shared" si="433"/>
        <v>31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s="5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42213.662905092591</v>
      </c>
      <c r="T3946" s="10">
        <f t="shared" si="432"/>
        <v>42243.662905092591</v>
      </c>
      <c r="U3946">
        <f t="shared" si="433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</v>
      </c>
      <c r="P3947" s="5" t="str">
        <f t="shared" si="428"/>
        <v>$5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42109.801712962959</v>
      </c>
      <c r="T3947" s="10">
        <f t="shared" si="432"/>
        <v>42139.801712962959</v>
      </c>
      <c r="U3947">
        <f t="shared" si="433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</v>
      </c>
      <c r="P3948" s="5" t="str">
        <f t="shared" si="428"/>
        <v>$39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42031.833587962959</v>
      </c>
      <c r="T3948" s="10">
        <f t="shared" si="432"/>
        <v>42063.333333333328</v>
      </c>
      <c r="U3948">
        <f t="shared" si="433"/>
        <v>31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</v>
      </c>
      <c r="P3949" s="5" t="str">
        <f t="shared" si="428"/>
        <v>$50.5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42615.142870370371</v>
      </c>
      <c r="T3949" s="10">
        <f t="shared" si="432"/>
        <v>42645.142870370371</v>
      </c>
      <c r="U3949">
        <f t="shared" si="433"/>
        <v>30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s="5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41829.325497685189</v>
      </c>
      <c r="T3950" s="10">
        <f t="shared" si="432"/>
        <v>41889.325497685189</v>
      </c>
      <c r="U3950">
        <f t="shared" si="433"/>
        <v>60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16</v>
      </c>
      <c r="P3951" s="5" t="str">
        <f t="shared" si="428"/>
        <v>$49.28</v>
      </c>
      <c r="Q3951" t="str">
        <f t="shared" si="429"/>
        <v>theater</v>
      </c>
      <c r="R3951" t="str">
        <f t="shared" si="430"/>
        <v>plays</v>
      </c>
      <c r="S3951" s="10">
        <f t="shared" si="431"/>
        <v>42016.120613425926</v>
      </c>
      <c r="T3951" s="10">
        <f t="shared" si="432"/>
        <v>42046.120613425926</v>
      </c>
      <c r="U3951">
        <f t="shared" si="433"/>
        <v>30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1</v>
      </c>
      <c r="P3952" s="5" t="str">
        <f t="shared" si="428"/>
        <v>$25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42439.702314814815</v>
      </c>
      <c r="T3952" s="10">
        <f t="shared" si="432"/>
        <v>42468.774305555555</v>
      </c>
      <c r="U3952">
        <f t="shared" si="433"/>
        <v>29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 s="5" t="str">
        <f t="shared" si="428"/>
        <v>$1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42433.825717592597</v>
      </c>
      <c r="T3953" s="10">
        <f t="shared" si="432"/>
        <v>42493.784050925926</v>
      </c>
      <c r="U3953">
        <f t="shared" si="433"/>
        <v>60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</v>
      </c>
      <c r="P3954" s="5" t="str">
        <f t="shared" si="428"/>
        <v>$25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42243.790393518517</v>
      </c>
      <c r="T3954" s="10">
        <f t="shared" si="432"/>
        <v>42303.790393518517</v>
      </c>
      <c r="U3954">
        <f t="shared" si="433"/>
        <v>60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s="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42550.048449074078</v>
      </c>
      <c r="T3955" s="10">
        <f t="shared" si="432"/>
        <v>42580.978472222225</v>
      </c>
      <c r="U3955">
        <f t="shared" si="433"/>
        <v>31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s="5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41774.651203703703</v>
      </c>
      <c r="T3956" s="10">
        <f t="shared" si="432"/>
        <v>41834.651203703703</v>
      </c>
      <c r="U3956">
        <f t="shared" si="433"/>
        <v>60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</v>
      </c>
      <c r="P3957" s="5" t="str">
        <f t="shared" si="428"/>
        <v>$53.13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42306.848854166667</v>
      </c>
      <c r="T3957" s="10">
        <f t="shared" si="432"/>
        <v>42336.890520833331</v>
      </c>
      <c r="U3957">
        <f t="shared" si="433"/>
        <v>30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s="5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42457.932025462964</v>
      </c>
      <c r="T3958" s="10">
        <f t="shared" si="432"/>
        <v>42485.013888888891</v>
      </c>
      <c r="U3958">
        <f t="shared" si="433"/>
        <v>27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</v>
      </c>
      <c r="P3959" s="5" t="str">
        <f t="shared" si="428"/>
        <v>$7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42513.976319444446</v>
      </c>
      <c r="T3959" s="10">
        <f t="shared" si="432"/>
        <v>42559.976319444446</v>
      </c>
      <c r="U3959">
        <f t="shared" si="433"/>
        <v>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</v>
      </c>
      <c r="P3960" s="5" t="str">
        <f t="shared" si="428"/>
        <v>$40.06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41816.950370370367</v>
      </c>
      <c r="T3960" s="10">
        <f t="shared" si="432"/>
        <v>41853.583333333336</v>
      </c>
      <c r="U3960">
        <f t="shared" si="433"/>
        <v>37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</v>
      </c>
      <c r="P3961" s="5" t="str">
        <f t="shared" si="428"/>
        <v>$24.33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41880.788842592592</v>
      </c>
      <c r="T3961" s="10">
        <f t="shared" si="432"/>
        <v>41910.788842592592</v>
      </c>
      <c r="U3961">
        <f t="shared" si="433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2</v>
      </c>
      <c r="P3962" s="5" t="str">
        <f t="shared" si="428"/>
        <v>$11.25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42342.845555555556</v>
      </c>
      <c r="T3962" s="10">
        <f t="shared" si="432"/>
        <v>42372.845555555556</v>
      </c>
      <c r="U3962">
        <f t="shared" si="433"/>
        <v>30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</v>
      </c>
      <c r="P3963" s="5" t="str">
        <f t="shared" si="428"/>
        <v>$10.5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41745.891319444447</v>
      </c>
      <c r="T3963" s="10">
        <f t="shared" si="432"/>
        <v>41767.891319444447</v>
      </c>
      <c r="U3963">
        <f t="shared" si="433"/>
        <v>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</v>
      </c>
      <c r="P3964" s="5" t="str">
        <f t="shared" si="428"/>
        <v>$15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42311.621458333335</v>
      </c>
      <c r="T3964" s="10">
        <f t="shared" si="432"/>
        <v>42336.621458333335</v>
      </c>
      <c r="U3964">
        <f t="shared" si="433"/>
        <v>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s="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42296.154131944444</v>
      </c>
      <c r="T3965" s="10">
        <f t="shared" si="432"/>
        <v>42326.195798611108</v>
      </c>
      <c r="U3965">
        <f t="shared" si="433"/>
        <v>30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</v>
      </c>
      <c r="P3966" s="5" t="str">
        <f t="shared" si="428"/>
        <v>$42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42053.722060185188</v>
      </c>
      <c r="T3966" s="10">
        <f t="shared" si="432"/>
        <v>42113.680393518516</v>
      </c>
      <c r="U3966">
        <f t="shared" si="433"/>
        <v>60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</v>
      </c>
      <c r="P3967" s="5" t="str">
        <f t="shared" si="428"/>
        <v>$71.25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42414.235879629632</v>
      </c>
      <c r="T3967" s="10">
        <f t="shared" si="432"/>
        <v>42474.194212962961</v>
      </c>
      <c r="U3967">
        <f t="shared" si="433"/>
        <v>60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1</v>
      </c>
      <c r="P3968" s="5" t="str">
        <f t="shared" si="428"/>
        <v>$22.5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41801.711550925924</v>
      </c>
      <c r="T3968" s="10">
        <f t="shared" si="432"/>
        <v>41844.124305555553</v>
      </c>
      <c r="U3968">
        <f t="shared" si="433"/>
        <v>42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</v>
      </c>
      <c r="P3969" s="5" t="str">
        <f t="shared" si="428"/>
        <v>$41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42770.290590277778</v>
      </c>
      <c r="T3969" s="10">
        <f t="shared" si="432"/>
        <v>42800.290590277778</v>
      </c>
      <c r="U3969">
        <f t="shared" si="433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11</v>
      </c>
      <c r="P3970" s="5" t="str">
        <f t="shared" si="428"/>
        <v>$47.91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42452.815659722226</v>
      </c>
      <c r="T3970" s="10">
        <f t="shared" si="432"/>
        <v>42512.815659722226</v>
      </c>
      <c r="U3970">
        <f t="shared" si="433"/>
        <v>60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ROUND(E3971/D3971*100,0)</f>
        <v>7</v>
      </c>
      <c r="P3971" s="5" t="str">
        <f t="shared" ref="P3971:P4034" si="435">"$"&amp;ROUND(E3971/L3971,2)</f>
        <v>$35.17</v>
      </c>
      <c r="Q3971" t="str">
        <f t="shared" ref="Q3971:Q4034" si="436">LEFT(N3971,SEARCH("/",N3971)-1)</f>
        <v>theater</v>
      </c>
      <c r="R3971" t="str">
        <f t="shared" ref="R3971:R4034" si="437">RIGHT(N3971,LEN(N3971)-SEARCH("/",N3971))</f>
        <v>plays</v>
      </c>
      <c r="S3971" s="10">
        <f t="shared" ref="S3971:S4034" si="438">(J3971/86400)+DATE(1970, 1, 1)</f>
        <v>42601.854699074072</v>
      </c>
      <c r="T3971" s="10">
        <f t="shared" ref="T3971:T4034" si="439">(I3971/86400)+DATE(1970, 1, 1)</f>
        <v>42611.163194444445</v>
      </c>
      <c r="U3971">
        <f t="shared" ref="U3971:U4034" si="440">ROUND(T3971-S3971,0)</f>
        <v>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0</v>
      </c>
      <c r="P3972" s="5" t="str">
        <f t="shared" si="435"/>
        <v>$5.5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42447.863553240742</v>
      </c>
      <c r="T3972" s="10">
        <f t="shared" si="439"/>
        <v>42477.863553240742</v>
      </c>
      <c r="U3972">
        <f t="shared" si="440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1</v>
      </c>
      <c r="P3973" s="5" t="str">
        <f t="shared" si="435"/>
        <v>$22.67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41811.536180555559</v>
      </c>
      <c r="T3973" s="10">
        <f t="shared" si="439"/>
        <v>41841.536180555559</v>
      </c>
      <c r="U3973">
        <f t="shared" si="440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</v>
      </c>
      <c r="P3974" s="5" t="str">
        <f t="shared" si="435"/>
        <v>$26.38</v>
      </c>
      <c r="Q3974" t="str">
        <f t="shared" si="436"/>
        <v>theater</v>
      </c>
      <c r="R3974" t="str">
        <f t="shared" si="437"/>
        <v>plays</v>
      </c>
      <c r="S3974" s="10">
        <f t="shared" si="438"/>
        <v>41981.067523148144</v>
      </c>
      <c r="T3974" s="10">
        <f t="shared" si="439"/>
        <v>42041.067523148144</v>
      </c>
      <c r="U3974">
        <f t="shared" si="440"/>
        <v>60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</v>
      </c>
      <c r="P3975" s="5" t="str">
        <f t="shared" si="435"/>
        <v>$105.54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42469.68414351852</v>
      </c>
      <c r="T3975" s="10">
        <f t="shared" si="439"/>
        <v>42499.166666666672</v>
      </c>
      <c r="U3975">
        <f t="shared" si="440"/>
        <v>29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 s="5" t="str">
        <f t="shared" si="435"/>
        <v>$29.09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42493.546851851846</v>
      </c>
      <c r="T3976" s="10">
        <f t="shared" si="439"/>
        <v>42523.546851851846</v>
      </c>
      <c r="U3976">
        <f t="shared" si="440"/>
        <v>30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s="5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42534.866875</v>
      </c>
      <c r="T3977" s="10">
        <f t="shared" si="439"/>
        <v>42564.866875</v>
      </c>
      <c r="U3977">
        <f t="shared" si="440"/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48</v>
      </c>
      <c r="P3978" s="5" t="str">
        <f t="shared" si="435"/>
        <v>$62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41830.858344907407</v>
      </c>
      <c r="T3978" s="10">
        <f t="shared" si="439"/>
        <v>41852.291666666664</v>
      </c>
      <c r="U3978">
        <f t="shared" si="440"/>
        <v>21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</v>
      </c>
      <c r="P3979" s="5" t="str">
        <f t="shared" si="435"/>
        <v>$217.5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42543.788564814815</v>
      </c>
      <c r="T3979" s="10">
        <f t="shared" si="439"/>
        <v>42573.788564814815</v>
      </c>
      <c r="U3979">
        <f t="shared" si="440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11</v>
      </c>
      <c r="P3980" s="5" t="str">
        <f t="shared" si="435"/>
        <v>$26.75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41975.642974537041</v>
      </c>
      <c r="T3980" s="10">
        <f t="shared" si="439"/>
        <v>42035.642974537041</v>
      </c>
      <c r="U3980">
        <f t="shared" si="440"/>
        <v>60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2</v>
      </c>
      <c r="P3981" s="5" t="str">
        <f t="shared" si="435"/>
        <v>$18.33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42069.903437500005</v>
      </c>
      <c r="T3981" s="10">
        <f t="shared" si="439"/>
        <v>42092.833333333328</v>
      </c>
      <c r="U3981">
        <f t="shared" si="440"/>
        <v>23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 s="5" t="str">
        <f t="shared" si="435"/>
        <v>$64.29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41795.598923611113</v>
      </c>
      <c r="T3982" s="10">
        <f t="shared" si="439"/>
        <v>41825.598923611113</v>
      </c>
      <c r="U3982">
        <f t="shared" si="440"/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</v>
      </c>
      <c r="P3983" s="5" t="str">
        <f t="shared" si="435"/>
        <v>$175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42508.179965277777</v>
      </c>
      <c r="T3983" s="10">
        <f t="shared" si="439"/>
        <v>42568.179965277777</v>
      </c>
      <c r="U3983">
        <f t="shared" si="440"/>
        <v>60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 s="5" t="str">
        <f t="shared" si="435"/>
        <v>$34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42132.809953703705</v>
      </c>
      <c r="T3984" s="10">
        <f t="shared" si="439"/>
        <v>42192.809953703705</v>
      </c>
      <c r="U3984">
        <f t="shared" si="440"/>
        <v>60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35</v>
      </c>
      <c r="P3985" s="5" t="str">
        <f t="shared" si="435"/>
        <v>$84.28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41747.86986111111</v>
      </c>
      <c r="T3985" s="10">
        <f t="shared" si="439"/>
        <v>41779.290972222225</v>
      </c>
      <c r="U3985">
        <f t="shared" si="440"/>
        <v>31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</v>
      </c>
      <c r="P3986" s="5" t="str">
        <f t="shared" si="435"/>
        <v>$9.5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41920.963472222225</v>
      </c>
      <c r="T3986" s="10">
        <f t="shared" si="439"/>
        <v>41951</v>
      </c>
      <c r="U3986">
        <f t="shared" si="440"/>
        <v>30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</v>
      </c>
      <c r="P3987" s="5" t="str">
        <f t="shared" si="435"/>
        <v>$33.74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42399.707407407404</v>
      </c>
      <c r="T3987" s="10">
        <f t="shared" si="439"/>
        <v>42420.878472222219</v>
      </c>
      <c r="U3987">
        <f t="shared" si="440"/>
        <v>21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10</v>
      </c>
      <c r="P3988" s="5" t="str">
        <f t="shared" si="435"/>
        <v>$37.54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42467.548541666663</v>
      </c>
      <c r="T3988" s="10">
        <f t="shared" si="439"/>
        <v>42496.544444444444</v>
      </c>
      <c r="U3988">
        <f t="shared" si="440"/>
        <v>29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38</v>
      </c>
      <c r="P3989" s="5" t="str">
        <f t="shared" si="435"/>
        <v>$11.62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41765.92465277778</v>
      </c>
      <c r="T3989" s="10">
        <f t="shared" si="439"/>
        <v>41775.92465277778</v>
      </c>
      <c r="U3989">
        <f t="shared" si="440"/>
        <v>10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</v>
      </c>
      <c r="P3990" s="5" t="str">
        <f t="shared" si="435"/>
        <v>$8</v>
      </c>
      <c r="Q3990" t="str">
        <f t="shared" si="436"/>
        <v>theater</v>
      </c>
      <c r="R3990" t="str">
        <f t="shared" si="437"/>
        <v>plays</v>
      </c>
      <c r="S3990" s="10">
        <f t="shared" si="438"/>
        <v>42230.08116898148</v>
      </c>
      <c r="T3990" s="10">
        <f t="shared" si="439"/>
        <v>42245.08116898148</v>
      </c>
      <c r="U3990">
        <f t="shared" si="440"/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s="5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42286.749780092592</v>
      </c>
      <c r="T3991" s="10">
        <f t="shared" si="439"/>
        <v>42316.791446759264</v>
      </c>
      <c r="U3991">
        <f t="shared" si="440"/>
        <v>30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</v>
      </c>
      <c r="P3992" s="5" t="str">
        <f t="shared" si="435"/>
        <v>$23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42401.672372685185</v>
      </c>
      <c r="T3992" s="10">
        <f t="shared" si="439"/>
        <v>42431.672372685185</v>
      </c>
      <c r="U3992">
        <f t="shared" si="440"/>
        <v>30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 s="5" t="str">
        <f t="shared" si="435"/>
        <v>$100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42125.644467592589</v>
      </c>
      <c r="T3993" s="10">
        <f t="shared" si="439"/>
        <v>42155.644467592589</v>
      </c>
      <c r="U3993">
        <f t="shared" si="440"/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</v>
      </c>
      <c r="P3994" s="5" t="str">
        <f t="shared" si="435"/>
        <v>$60.11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42289.94049768518</v>
      </c>
      <c r="T3994" s="10">
        <f t="shared" si="439"/>
        <v>42349.982164351852</v>
      </c>
      <c r="U3994">
        <f t="shared" si="440"/>
        <v>60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</v>
      </c>
      <c r="P3995" s="5" t="str">
        <f t="shared" si="435"/>
        <v>$3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42107.864722222221</v>
      </c>
      <c r="T3995" s="10">
        <f t="shared" si="439"/>
        <v>42137.864722222221</v>
      </c>
      <c r="U3995">
        <f t="shared" si="440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</v>
      </c>
      <c r="P3996" s="5" t="str">
        <f t="shared" si="435"/>
        <v>$5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41809.389930555553</v>
      </c>
      <c r="T3996" s="10">
        <f t="shared" si="439"/>
        <v>41839.389930555553</v>
      </c>
      <c r="U3996">
        <f t="shared" si="440"/>
        <v>30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 s="5" t="str">
        <f t="shared" si="435"/>
        <v>$17.5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42019.683761574073</v>
      </c>
      <c r="T3997" s="10">
        <f t="shared" si="439"/>
        <v>42049.477083333331</v>
      </c>
      <c r="U3997">
        <f t="shared" si="440"/>
        <v>30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17</v>
      </c>
      <c r="P3998" s="5" t="str">
        <f t="shared" si="435"/>
        <v>$29.24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41950.266944444447</v>
      </c>
      <c r="T3998" s="10">
        <f t="shared" si="439"/>
        <v>41963.669444444444</v>
      </c>
      <c r="U3998">
        <f t="shared" si="440"/>
        <v>13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s="5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42069.391446759255</v>
      </c>
      <c r="T3999" s="10">
        <f t="shared" si="439"/>
        <v>42099.349780092598</v>
      </c>
      <c r="U3999">
        <f t="shared" si="440"/>
        <v>30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</v>
      </c>
      <c r="P4000" s="5" t="str">
        <f t="shared" si="435"/>
        <v>$59.58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42061.963263888887</v>
      </c>
      <c r="T4000" s="10">
        <f t="shared" si="439"/>
        <v>42091.921597222223</v>
      </c>
      <c r="U4000">
        <f t="shared" si="440"/>
        <v>30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17</v>
      </c>
      <c r="P4001" s="5" t="str">
        <f t="shared" si="435"/>
        <v>$82.57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41842.828680555554</v>
      </c>
      <c r="T4001" s="10">
        <f t="shared" si="439"/>
        <v>41882.827650462961</v>
      </c>
      <c r="U4001">
        <f t="shared" si="440"/>
        <v>40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</v>
      </c>
      <c r="P4002" s="5" t="str">
        <f t="shared" si="435"/>
        <v>$10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42437.64534722222</v>
      </c>
      <c r="T4002" s="10">
        <f t="shared" si="439"/>
        <v>42497.603680555556</v>
      </c>
      <c r="U4002">
        <f t="shared" si="440"/>
        <v>60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38</v>
      </c>
      <c r="P4003" s="5" t="str">
        <f t="shared" si="435"/>
        <v>$32.36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42775.964212962965</v>
      </c>
      <c r="T4003" s="10">
        <f t="shared" si="439"/>
        <v>42795.791666666672</v>
      </c>
      <c r="U4003">
        <f t="shared" si="440"/>
        <v>20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2</v>
      </c>
      <c r="P4004" s="5" t="str">
        <f t="shared" si="435"/>
        <v>$5.75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41879.043530092589</v>
      </c>
      <c r="T4004" s="10">
        <f t="shared" si="439"/>
        <v>41909.043530092589</v>
      </c>
      <c r="U4004">
        <f t="shared" si="440"/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</v>
      </c>
      <c r="P4005" s="5" t="str">
        <f t="shared" si="435"/>
        <v>$100.5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42020.587349537032</v>
      </c>
      <c r="T4005" s="10">
        <f t="shared" si="439"/>
        <v>42050.587349537032</v>
      </c>
      <c r="U4005">
        <f t="shared" si="440"/>
        <v>30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</v>
      </c>
      <c r="P4006" s="5" t="str">
        <f t="shared" si="435"/>
        <v>$1</v>
      </c>
      <c r="Q4006" t="str">
        <f t="shared" si="436"/>
        <v>theater</v>
      </c>
      <c r="R4006" t="str">
        <f t="shared" si="437"/>
        <v>plays</v>
      </c>
      <c r="S4006" s="10">
        <f t="shared" si="438"/>
        <v>41890.16269675926</v>
      </c>
      <c r="T4006" s="10">
        <f t="shared" si="439"/>
        <v>41920.16269675926</v>
      </c>
      <c r="U4006">
        <f t="shared" si="440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</v>
      </c>
      <c r="P4007" s="5" t="str">
        <f t="shared" si="435"/>
        <v>$20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41872.807696759257</v>
      </c>
      <c r="T4007" s="10">
        <f t="shared" si="439"/>
        <v>41932.807696759257</v>
      </c>
      <c r="U4007">
        <f t="shared" si="440"/>
        <v>60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</v>
      </c>
      <c r="P4008" s="5" t="str">
        <f t="shared" si="435"/>
        <v>$2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42391.772997685184</v>
      </c>
      <c r="T4008" s="10">
        <f t="shared" si="439"/>
        <v>42416.772997685184</v>
      </c>
      <c r="U4008">
        <f t="shared" si="440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</v>
      </c>
      <c r="P4009" s="5" t="str">
        <f t="shared" si="435"/>
        <v>$5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41848.772928240738</v>
      </c>
      <c r="T4009" s="10">
        <f t="shared" si="439"/>
        <v>41877.686111111107</v>
      </c>
      <c r="U4009">
        <f t="shared" si="440"/>
        <v>29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 s="5" t="str">
        <f t="shared" si="435"/>
        <v>$15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42177.964201388888</v>
      </c>
      <c r="T4010" s="10">
        <f t="shared" si="439"/>
        <v>42207.964201388888</v>
      </c>
      <c r="U4010">
        <f t="shared" si="440"/>
        <v>30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4</v>
      </c>
      <c r="P4011" s="5" t="str">
        <f t="shared" si="435"/>
        <v>$25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41851.700925925928</v>
      </c>
      <c r="T4011" s="10">
        <f t="shared" si="439"/>
        <v>41891.700925925928</v>
      </c>
      <c r="U4011">
        <f t="shared" si="440"/>
        <v>40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</v>
      </c>
      <c r="P4012" s="5" t="str">
        <f t="shared" si="435"/>
        <v>$45.84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41921.770439814813</v>
      </c>
      <c r="T4012" s="10">
        <f t="shared" si="439"/>
        <v>41938.770439814813</v>
      </c>
      <c r="U4012">
        <f t="shared" si="440"/>
        <v>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8</v>
      </c>
      <c r="P4013" s="5" t="str">
        <f t="shared" si="435"/>
        <v>$4.75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42002.54488425926</v>
      </c>
      <c r="T4013" s="10">
        <f t="shared" si="439"/>
        <v>42032.54488425926</v>
      </c>
      <c r="U4013">
        <f t="shared" si="440"/>
        <v>30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s="5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42096.544548611113</v>
      </c>
      <c r="T4014" s="10">
        <f t="shared" si="439"/>
        <v>42126.544548611113</v>
      </c>
      <c r="U4014">
        <f t="shared" si="440"/>
        <v>30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</v>
      </c>
      <c r="P4015" s="5" t="str">
        <f t="shared" si="435"/>
        <v>$13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42021.301192129627</v>
      </c>
      <c r="T4015" s="10">
        <f t="shared" si="439"/>
        <v>42051.301192129627</v>
      </c>
      <c r="U4015">
        <f t="shared" si="440"/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s="5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42419.246168981481</v>
      </c>
      <c r="T4016" s="10">
        <f t="shared" si="439"/>
        <v>42434.246168981481</v>
      </c>
      <c r="U4016">
        <f t="shared" si="440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</v>
      </c>
      <c r="P4017" s="5" t="str">
        <f t="shared" si="435"/>
        <v>$1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42174.780821759261</v>
      </c>
      <c r="T4017" s="10">
        <f t="shared" si="439"/>
        <v>42204.780821759261</v>
      </c>
      <c r="U4017">
        <f t="shared" si="440"/>
        <v>30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 s="5" t="str">
        <f t="shared" si="435"/>
        <v>$10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41869.872685185182</v>
      </c>
      <c r="T4018" s="10">
        <f t="shared" si="439"/>
        <v>41899.872685185182</v>
      </c>
      <c r="U4018">
        <f t="shared" si="440"/>
        <v>30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</v>
      </c>
      <c r="P4019" s="5" t="str">
        <f t="shared" si="435"/>
        <v>$52.5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41856.672152777777</v>
      </c>
      <c r="T4019" s="10">
        <f t="shared" si="439"/>
        <v>41886.672152777777</v>
      </c>
      <c r="U4019">
        <f t="shared" si="440"/>
        <v>30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9</v>
      </c>
      <c r="P4020" s="5" t="str">
        <f t="shared" si="435"/>
        <v>$32.5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42620.91097222222</v>
      </c>
      <c r="T4020" s="10">
        <f t="shared" si="439"/>
        <v>42650.91097222222</v>
      </c>
      <c r="U4020">
        <f t="shared" si="440"/>
        <v>30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1</v>
      </c>
      <c r="P4021" s="5" t="str">
        <f t="shared" si="435"/>
        <v>$7.25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42417.675879629634</v>
      </c>
      <c r="T4021" s="10">
        <f t="shared" si="439"/>
        <v>42475.686111111107</v>
      </c>
      <c r="U4021">
        <f t="shared" si="440"/>
        <v>58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17</v>
      </c>
      <c r="P4022" s="5" t="str">
        <f t="shared" si="435"/>
        <v>$33.33</v>
      </c>
      <c r="Q4022" t="str">
        <f t="shared" si="436"/>
        <v>theater</v>
      </c>
      <c r="R4022" t="str">
        <f t="shared" si="437"/>
        <v>plays</v>
      </c>
      <c r="S4022" s="10">
        <f t="shared" si="438"/>
        <v>42057.190960648149</v>
      </c>
      <c r="T4022" s="10">
        <f t="shared" si="439"/>
        <v>42087.149293981478</v>
      </c>
      <c r="U4022">
        <f t="shared" si="440"/>
        <v>30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1</v>
      </c>
      <c r="P4023" s="5" t="str">
        <f t="shared" si="435"/>
        <v>$62.5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41878.911550925928</v>
      </c>
      <c r="T4023" s="10">
        <f t="shared" si="439"/>
        <v>41938.911550925928</v>
      </c>
      <c r="U4023">
        <f t="shared" si="440"/>
        <v>60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70</v>
      </c>
      <c r="P4024" s="5" t="str">
        <f t="shared" si="435"/>
        <v>$63.56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41990.584108796298</v>
      </c>
      <c r="T4024" s="10">
        <f t="shared" si="439"/>
        <v>42036.120833333334</v>
      </c>
      <c r="U4024">
        <f t="shared" si="440"/>
        <v>46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s="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42408.999571759261</v>
      </c>
      <c r="T4025" s="10">
        <f t="shared" si="439"/>
        <v>42453.957905092597</v>
      </c>
      <c r="U4025">
        <f t="shared" si="440"/>
        <v>45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</v>
      </c>
      <c r="P4026" s="5" t="str">
        <f t="shared" si="435"/>
        <v>$10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42217.670104166667</v>
      </c>
      <c r="T4026" s="10">
        <f t="shared" si="439"/>
        <v>42247.670104166667</v>
      </c>
      <c r="U4026">
        <f t="shared" si="440"/>
        <v>30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 s="5" t="str">
        <f t="shared" si="435"/>
        <v>$62.5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42151.237685185188</v>
      </c>
      <c r="T4027" s="10">
        <f t="shared" si="439"/>
        <v>42211.237685185188</v>
      </c>
      <c r="U4027">
        <f t="shared" si="440"/>
        <v>60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s="5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42282.655543981484</v>
      </c>
      <c r="T4028" s="10">
        <f t="shared" si="439"/>
        <v>42342.697210648148</v>
      </c>
      <c r="U4028">
        <f t="shared" si="440"/>
        <v>60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</v>
      </c>
      <c r="P4029" s="5" t="str">
        <f t="shared" si="435"/>
        <v>$30.71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42768.97084490741</v>
      </c>
      <c r="T4029" s="10">
        <f t="shared" si="439"/>
        <v>42789.041666666672</v>
      </c>
      <c r="U4029">
        <f t="shared" si="440"/>
        <v>20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</v>
      </c>
      <c r="P4030" s="5" t="str">
        <f t="shared" si="435"/>
        <v>$51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41765.938657407409</v>
      </c>
      <c r="T4030" s="10">
        <f t="shared" si="439"/>
        <v>41795.938657407409</v>
      </c>
      <c r="U4030">
        <f t="shared" si="440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s="5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42322.02511574074</v>
      </c>
      <c r="T4031" s="10">
        <f t="shared" si="439"/>
        <v>42352.02511574074</v>
      </c>
      <c r="U4031">
        <f t="shared" si="440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 s="5" t="str">
        <f t="shared" si="435"/>
        <v>$66.67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42374.655081018514</v>
      </c>
      <c r="T4032" s="10">
        <f t="shared" si="439"/>
        <v>42403.78402777778</v>
      </c>
      <c r="U4032">
        <f t="shared" si="440"/>
        <v>29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s="5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41941.585231481484</v>
      </c>
      <c r="T4033" s="10">
        <f t="shared" si="439"/>
        <v>41991.626898148148</v>
      </c>
      <c r="U4033">
        <f t="shared" si="440"/>
        <v>50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7</v>
      </c>
      <c r="P4034" s="5" t="str">
        <f t="shared" si="435"/>
        <v>$59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42293.809212962966</v>
      </c>
      <c r="T4034" s="10">
        <f t="shared" si="439"/>
        <v>42353.85087962963</v>
      </c>
      <c r="U4034">
        <f t="shared" si="440"/>
        <v>60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ROUND(E4035/D4035*100,0)</f>
        <v>26</v>
      </c>
      <c r="P4035" s="5" t="str">
        <f t="shared" ref="P4035:P4098" si="442">"$"&amp;ROUND(E4035/L4035,2)</f>
        <v>$65.34</v>
      </c>
      <c r="Q4035" t="str">
        <f t="shared" ref="Q4035:Q4098" si="443">LEFT(N4035,SEARCH("/",N4035)-1)</f>
        <v>theater</v>
      </c>
      <c r="R4035" t="str">
        <f t="shared" ref="R4035:R4098" si="444">RIGHT(N4035,LEN(N4035)-SEARCH("/",N4035))</f>
        <v>plays</v>
      </c>
      <c r="S4035" s="10">
        <f t="shared" ref="S4035:S4098" si="445">(J4035/86400)+DATE(1970, 1, 1)</f>
        <v>42614.268796296295</v>
      </c>
      <c r="T4035" s="10">
        <f t="shared" ref="T4035:T4098" si="446">(I4035/86400)+DATE(1970, 1, 1)</f>
        <v>42645.375</v>
      </c>
      <c r="U4035">
        <f t="shared" ref="U4035:U4098" si="447">ROUND(T4035-S4035,0)</f>
        <v>31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</v>
      </c>
      <c r="P4036" s="5" t="str">
        <f t="shared" si="442"/>
        <v>$100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42067.947337962964</v>
      </c>
      <c r="T4036" s="10">
        <f t="shared" si="446"/>
        <v>42097.905671296292</v>
      </c>
      <c r="U4036">
        <f t="shared" si="447"/>
        <v>30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37</v>
      </c>
      <c r="P4037" s="5" t="str">
        <f t="shared" si="442"/>
        <v>$147.4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41903.882951388892</v>
      </c>
      <c r="T4037" s="10">
        <f t="shared" si="446"/>
        <v>41933.882951388892</v>
      </c>
      <c r="U4037">
        <f t="shared" si="447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</v>
      </c>
      <c r="P4038" s="5" t="str">
        <f t="shared" si="442"/>
        <v>$166.06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41804.937083333338</v>
      </c>
      <c r="T4038" s="10">
        <f t="shared" si="446"/>
        <v>41821.9375</v>
      </c>
      <c r="U4038">
        <f t="shared" si="447"/>
        <v>17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</v>
      </c>
      <c r="P4039" s="5" t="str">
        <f t="shared" si="442"/>
        <v>$40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42497.070775462962</v>
      </c>
      <c r="T4039" s="10">
        <f t="shared" si="446"/>
        <v>42514.600694444445</v>
      </c>
      <c r="U4039">
        <f t="shared" si="447"/>
        <v>18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</v>
      </c>
      <c r="P4040" s="5" t="str">
        <f t="shared" si="442"/>
        <v>$75.25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41869.798726851848</v>
      </c>
      <c r="T4040" s="10">
        <f t="shared" si="446"/>
        <v>41929.798726851848</v>
      </c>
      <c r="U4040">
        <f t="shared" si="447"/>
        <v>60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 s="5" t="str">
        <f t="shared" si="442"/>
        <v>$60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42305.670914351853</v>
      </c>
      <c r="T4041" s="10">
        <f t="shared" si="446"/>
        <v>42339.249305555553</v>
      </c>
      <c r="U4041">
        <f t="shared" si="447"/>
        <v>34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</v>
      </c>
      <c r="P4042" s="5" t="str">
        <f t="shared" si="442"/>
        <v>$1250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42144.231527777782</v>
      </c>
      <c r="T4042" s="10">
        <f t="shared" si="446"/>
        <v>42203.125</v>
      </c>
      <c r="U4042">
        <f t="shared" si="447"/>
        <v>59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</v>
      </c>
      <c r="P4043" s="5" t="str">
        <f t="shared" si="442"/>
        <v>$10.5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42559.474004629628</v>
      </c>
      <c r="T4043" s="10">
        <f t="shared" si="446"/>
        <v>42619.474004629628</v>
      </c>
      <c r="U4043">
        <f t="shared" si="447"/>
        <v>60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</v>
      </c>
      <c r="P4044" s="5" t="str">
        <f t="shared" si="442"/>
        <v>$7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41995.084074074075</v>
      </c>
      <c r="T4044" s="10">
        <f t="shared" si="446"/>
        <v>42024.802777777775</v>
      </c>
      <c r="U4044">
        <f t="shared" si="447"/>
        <v>30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s="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41948.957465277781</v>
      </c>
      <c r="T4045" s="10">
        <f t="shared" si="446"/>
        <v>41963.957465277781</v>
      </c>
      <c r="U4045">
        <f t="shared" si="447"/>
        <v>15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38</v>
      </c>
      <c r="P4046" s="5" t="str">
        <f t="shared" si="442"/>
        <v>$56.25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42074.219699074078</v>
      </c>
      <c r="T4046" s="10">
        <f t="shared" si="446"/>
        <v>42104.208333333328</v>
      </c>
      <c r="U4046">
        <f t="shared" si="447"/>
        <v>30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</v>
      </c>
      <c r="P4047" s="5" t="str">
        <f t="shared" si="442"/>
        <v>$1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41842.201261574075</v>
      </c>
      <c r="T4047" s="10">
        <f t="shared" si="446"/>
        <v>41872.201261574075</v>
      </c>
      <c r="U4047">
        <f t="shared" si="447"/>
        <v>30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</v>
      </c>
      <c r="P4048" s="5" t="str">
        <f t="shared" si="442"/>
        <v>$38.33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41904.650578703702</v>
      </c>
      <c r="T4048" s="10">
        <f t="shared" si="446"/>
        <v>41934.650578703702</v>
      </c>
      <c r="U4048">
        <f t="shared" si="447"/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</v>
      </c>
      <c r="P4049" s="5" t="str">
        <f t="shared" si="442"/>
        <v>$27.5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41991.022488425922</v>
      </c>
      <c r="T4049" s="10">
        <f t="shared" si="446"/>
        <v>42015.041666666672</v>
      </c>
      <c r="U4049">
        <f t="shared" si="447"/>
        <v>24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18</v>
      </c>
      <c r="P4050" s="5" t="str">
        <f t="shared" si="442"/>
        <v>$32.98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42436.509108796294</v>
      </c>
      <c r="T4050" s="10">
        <f t="shared" si="446"/>
        <v>42471.467442129629</v>
      </c>
      <c r="U4050">
        <f t="shared" si="447"/>
        <v>35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</v>
      </c>
      <c r="P4051" s="5" t="str">
        <f t="shared" si="442"/>
        <v>$16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42169.958506944444</v>
      </c>
      <c r="T4051" s="10">
        <f t="shared" si="446"/>
        <v>42199.958506944444</v>
      </c>
      <c r="U4051">
        <f t="shared" si="447"/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0</v>
      </c>
      <c r="P4052" s="5" t="str">
        <f t="shared" si="442"/>
        <v>$1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41905.636469907404</v>
      </c>
      <c r="T4052" s="10">
        <f t="shared" si="446"/>
        <v>41935.636469907404</v>
      </c>
      <c r="U4052">
        <f t="shared" si="447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s="5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41761.810150462959</v>
      </c>
      <c r="T4053" s="10">
        <f t="shared" si="446"/>
        <v>41768.286805555559</v>
      </c>
      <c r="U4053">
        <f t="shared" si="447"/>
        <v>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38</v>
      </c>
      <c r="P4054" s="5" t="str">
        <f t="shared" si="442"/>
        <v>$86.62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41865.878657407404</v>
      </c>
      <c r="T4054" s="10">
        <f t="shared" si="446"/>
        <v>41925.878657407404</v>
      </c>
      <c r="U4054">
        <f t="shared" si="447"/>
        <v>60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 s="5" t="str">
        <f t="shared" si="442"/>
        <v>$55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41928.690138888887</v>
      </c>
      <c r="T4055" s="10">
        <f t="shared" si="446"/>
        <v>41958.833333333328</v>
      </c>
      <c r="U4055">
        <f t="shared" si="447"/>
        <v>30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s="5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42613.841261574074</v>
      </c>
      <c r="T4056" s="10">
        <f t="shared" si="446"/>
        <v>42644.166666666672</v>
      </c>
      <c r="U4056">
        <f t="shared" si="447"/>
        <v>30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18</v>
      </c>
      <c r="P4057" s="5" t="str">
        <f t="shared" si="442"/>
        <v>$41.95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41779.648506944446</v>
      </c>
      <c r="T4057" s="10">
        <f t="shared" si="446"/>
        <v>41809.648506944446</v>
      </c>
      <c r="U4057">
        <f t="shared" si="447"/>
        <v>30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 s="5" t="str">
        <f t="shared" si="442"/>
        <v>$88.33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42534.933321759258</v>
      </c>
      <c r="T4058" s="10">
        <f t="shared" si="446"/>
        <v>42554.832638888889</v>
      </c>
      <c r="U4058">
        <f t="shared" si="447"/>
        <v>20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</v>
      </c>
      <c r="P4059" s="5" t="str">
        <f t="shared" si="442"/>
        <v>$129.17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42310.968518518523</v>
      </c>
      <c r="T4059" s="10">
        <f t="shared" si="446"/>
        <v>42333.958333333328</v>
      </c>
      <c r="U4059">
        <f t="shared" si="447"/>
        <v>23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3</v>
      </c>
      <c r="P4060" s="5" t="str">
        <f t="shared" si="442"/>
        <v>$23.75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42446.060694444444</v>
      </c>
      <c r="T4060" s="10">
        <f t="shared" si="446"/>
        <v>42461.165972222225</v>
      </c>
      <c r="U4060">
        <f t="shared" si="447"/>
        <v>15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3</v>
      </c>
      <c r="P4061" s="5" t="str">
        <f t="shared" si="442"/>
        <v>$35.71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41866.640648148146</v>
      </c>
      <c r="T4061" s="10">
        <f t="shared" si="446"/>
        <v>41898.125</v>
      </c>
      <c r="U4061">
        <f t="shared" si="447"/>
        <v>31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3</v>
      </c>
      <c r="P4062" s="5" t="str">
        <f t="shared" si="442"/>
        <v>$57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41779.695092592592</v>
      </c>
      <c r="T4062" s="10">
        <f t="shared" si="446"/>
        <v>41813.666666666664</v>
      </c>
      <c r="U4062">
        <f t="shared" si="447"/>
        <v>34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s="5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42421.141469907408</v>
      </c>
      <c r="T4063" s="10">
        <f t="shared" si="446"/>
        <v>42481.099803240737</v>
      </c>
      <c r="U4063">
        <f t="shared" si="447"/>
        <v>60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</v>
      </c>
      <c r="P4064" s="5" t="str">
        <f t="shared" si="442"/>
        <v>$163.33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42523.739212962959</v>
      </c>
      <c r="T4064" s="10">
        <f t="shared" si="446"/>
        <v>42553.739212962959</v>
      </c>
      <c r="U4064">
        <f t="shared" si="447"/>
        <v>30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</v>
      </c>
      <c r="P4065" s="5" t="str">
        <f t="shared" si="442"/>
        <v>$15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41787.681527777779</v>
      </c>
      <c r="T4065" s="10">
        <f t="shared" si="446"/>
        <v>41817.681527777779</v>
      </c>
      <c r="U4065">
        <f t="shared" si="447"/>
        <v>30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</v>
      </c>
      <c r="P4066" s="5" t="str">
        <f t="shared" si="442"/>
        <v>$64.17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42093.588263888887</v>
      </c>
      <c r="T4066" s="10">
        <f t="shared" si="446"/>
        <v>42123.588263888887</v>
      </c>
      <c r="U4066">
        <f t="shared" si="447"/>
        <v>30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1</v>
      </c>
      <c r="P4067" s="5" t="str">
        <f t="shared" si="442"/>
        <v>$6.75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41833.951516203706</v>
      </c>
      <c r="T4067" s="10">
        <f t="shared" si="446"/>
        <v>41863.951516203706</v>
      </c>
      <c r="U4067">
        <f t="shared" si="447"/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</v>
      </c>
      <c r="P4068" s="5" t="str">
        <f t="shared" si="442"/>
        <v>$25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42479.039212962962</v>
      </c>
      <c r="T4068" s="10">
        <f t="shared" si="446"/>
        <v>42509.039212962962</v>
      </c>
      <c r="U4068">
        <f t="shared" si="447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61</v>
      </c>
      <c r="P4069" s="5" t="str">
        <f t="shared" si="442"/>
        <v>$179.12</v>
      </c>
      <c r="Q4069" t="str">
        <f t="shared" si="443"/>
        <v>theater</v>
      </c>
      <c r="R4069" t="str">
        <f t="shared" si="444"/>
        <v>plays</v>
      </c>
      <c r="S4069" s="10">
        <f t="shared" si="445"/>
        <v>42235.117476851854</v>
      </c>
      <c r="T4069" s="10">
        <f t="shared" si="446"/>
        <v>42275.117476851854</v>
      </c>
      <c r="U4069">
        <f t="shared" si="447"/>
        <v>40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 s="5" t="str">
        <f t="shared" si="442"/>
        <v>$34.95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42718.963599537034</v>
      </c>
      <c r="T4070" s="10">
        <f t="shared" si="446"/>
        <v>42748.961805555555</v>
      </c>
      <c r="U4070">
        <f t="shared" si="447"/>
        <v>30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</v>
      </c>
      <c r="P4071" s="5" t="str">
        <f t="shared" si="442"/>
        <v>$33.08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42022.661527777775</v>
      </c>
      <c r="T4071" s="10">
        <f t="shared" si="446"/>
        <v>42063.5</v>
      </c>
      <c r="U4071">
        <f t="shared" si="447"/>
        <v>41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17</v>
      </c>
      <c r="P4072" s="5" t="str">
        <f t="shared" si="442"/>
        <v>$27.5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42031.666898148149</v>
      </c>
      <c r="T4072" s="10">
        <f t="shared" si="446"/>
        <v>42064.125</v>
      </c>
      <c r="U4072">
        <f t="shared" si="447"/>
        <v>32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s="5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42700.804756944446</v>
      </c>
      <c r="T4073" s="10">
        <f t="shared" si="446"/>
        <v>42730.804756944446</v>
      </c>
      <c r="U4073">
        <f t="shared" si="447"/>
        <v>30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</v>
      </c>
      <c r="P4074" s="5" t="str">
        <f t="shared" si="442"/>
        <v>$2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41812.77443287037</v>
      </c>
      <c r="T4074" s="10">
        <f t="shared" si="446"/>
        <v>41872.77443287037</v>
      </c>
      <c r="U4074">
        <f t="shared" si="447"/>
        <v>60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</v>
      </c>
      <c r="P4075" s="5" t="str">
        <f t="shared" si="442"/>
        <v>$18.5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42078.345208333332</v>
      </c>
      <c r="T4075" s="10">
        <f t="shared" si="446"/>
        <v>42133.166666666672</v>
      </c>
      <c r="U4075">
        <f t="shared" si="447"/>
        <v>55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27</v>
      </c>
      <c r="P4076" s="5" t="str">
        <f t="shared" si="442"/>
        <v>$35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42283.552951388891</v>
      </c>
      <c r="T4076" s="10">
        <f t="shared" si="446"/>
        <v>42313.594618055555</v>
      </c>
      <c r="U4076">
        <f t="shared" si="447"/>
        <v>30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29</v>
      </c>
      <c r="P4077" s="5" t="str">
        <f t="shared" si="442"/>
        <v>$44.31</v>
      </c>
      <c r="Q4077" t="str">
        <f t="shared" si="443"/>
        <v>theater</v>
      </c>
      <c r="R4077" t="str">
        <f t="shared" si="444"/>
        <v>plays</v>
      </c>
      <c r="S4077" s="10">
        <f t="shared" si="445"/>
        <v>41779.045937499999</v>
      </c>
      <c r="T4077" s="10">
        <f t="shared" si="446"/>
        <v>41820.727777777778</v>
      </c>
      <c r="U4077">
        <f t="shared" si="447"/>
        <v>42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s="5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41905.795706018514</v>
      </c>
      <c r="T4078" s="10">
        <f t="shared" si="446"/>
        <v>41933.827083333337</v>
      </c>
      <c r="U4078">
        <f t="shared" si="447"/>
        <v>28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9</v>
      </c>
      <c r="P4079" s="5" t="str">
        <f t="shared" si="442"/>
        <v>$222.5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42695.7105787037</v>
      </c>
      <c r="T4079" s="10">
        <f t="shared" si="446"/>
        <v>42725.7105787037</v>
      </c>
      <c r="U4079">
        <f t="shared" si="447"/>
        <v>30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s="5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42732.787523148145</v>
      </c>
      <c r="T4080" s="10">
        <f t="shared" si="446"/>
        <v>42762.787523148145</v>
      </c>
      <c r="U4080">
        <f t="shared" si="447"/>
        <v>30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</v>
      </c>
      <c r="P4081" s="5" t="str">
        <f t="shared" si="442"/>
        <v>$5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42510.938900462963</v>
      </c>
      <c r="T4081" s="10">
        <f t="shared" si="446"/>
        <v>42540.938900462963</v>
      </c>
      <c r="U4081">
        <f t="shared" si="447"/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s="5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42511.698101851856</v>
      </c>
      <c r="T4082" s="10">
        <f t="shared" si="446"/>
        <v>42535.787499999999</v>
      </c>
      <c r="U4082">
        <f t="shared" si="447"/>
        <v>24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16</v>
      </c>
      <c r="P4083" s="5" t="str">
        <f t="shared" si="442"/>
        <v>$29.17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42041.581307870365</v>
      </c>
      <c r="T4083" s="10">
        <f t="shared" si="446"/>
        <v>42071.539641203708</v>
      </c>
      <c r="U4083">
        <f t="shared" si="447"/>
        <v>30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 s="5" t="str">
        <f t="shared" si="442"/>
        <v>$1.5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42307.189270833333</v>
      </c>
      <c r="T4084" s="10">
        <f t="shared" si="446"/>
        <v>42322.958333333328</v>
      </c>
      <c r="U4084">
        <f t="shared" si="447"/>
        <v>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22</v>
      </c>
      <c r="P4085" s="5" t="str">
        <f t="shared" si="442"/>
        <v>$126.5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42353.761759259258</v>
      </c>
      <c r="T4085" s="10">
        <f t="shared" si="446"/>
        <v>42383.761759259258</v>
      </c>
      <c r="U4085">
        <f t="shared" si="447"/>
        <v>30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</v>
      </c>
      <c r="P4086" s="5" t="str">
        <f t="shared" si="442"/>
        <v>$10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42622.436412037037</v>
      </c>
      <c r="T4086" s="10">
        <f t="shared" si="446"/>
        <v>42652.436412037037</v>
      </c>
      <c r="U4086">
        <f t="shared" si="447"/>
        <v>30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</v>
      </c>
      <c r="P4087" s="5" t="str">
        <f t="shared" si="442"/>
        <v>$10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42058.603877314818</v>
      </c>
      <c r="T4087" s="10">
        <f t="shared" si="446"/>
        <v>42087.165972222225</v>
      </c>
      <c r="U4087">
        <f t="shared" si="447"/>
        <v>29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5</v>
      </c>
      <c r="P4088" s="5" t="str">
        <f t="shared" si="442"/>
        <v>$9.4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42304.940960648149</v>
      </c>
      <c r="T4088" s="10">
        <f t="shared" si="446"/>
        <v>42329.166666666672</v>
      </c>
      <c r="U4088">
        <f t="shared" si="447"/>
        <v>24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s="5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42538.742893518516</v>
      </c>
      <c r="T4089" s="10">
        <f t="shared" si="446"/>
        <v>42568.742893518516</v>
      </c>
      <c r="U4089">
        <f t="shared" si="447"/>
        <v>30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11</v>
      </c>
      <c r="P4090" s="5" t="str">
        <f t="shared" si="442"/>
        <v>$72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41990.612546296295</v>
      </c>
      <c r="T4090" s="10">
        <f t="shared" si="446"/>
        <v>42020.43472222222</v>
      </c>
      <c r="U4090">
        <f t="shared" si="447"/>
        <v>30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5</v>
      </c>
      <c r="P4091" s="5" t="str">
        <f t="shared" si="442"/>
        <v>$30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42122.732499999998</v>
      </c>
      <c r="T4091" s="10">
        <f t="shared" si="446"/>
        <v>42155.732638888891</v>
      </c>
      <c r="U4091">
        <f t="shared" si="447"/>
        <v>33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</v>
      </c>
      <c r="P4092" s="5" t="str">
        <f t="shared" si="442"/>
        <v>$10.67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42209.67288194444</v>
      </c>
      <c r="T4092" s="10">
        <f t="shared" si="446"/>
        <v>42223.625</v>
      </c>
      <c r="U4092">
        <f t="shared" si="447"/>
        <v>14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13</v>
      </c>
      <c r="P4093" s="5" t="str">
        <f t="shared" si="442"/>
        <v>$25.5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41990.506377314814</v>
      </c>
      <c r="T4093" s="10">
        <f t="shared" si="446"/>
        <v>42020.506377314814</v>
      </c>
      <c r="U4093">
        <f t="shared" si="447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</v>
      </c>
      <c r="P4094" s="5" t="str">
        <f t="shared" si="442"/>
        <v>$20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42039.194988425923</v>
      </c>
      <c r="T4094" s="10">
        <f t="shared" si="446"/>
        <v>42099.153321759259</v>
      </c>
      <c r="U4094">
        <f t="shared" si="447"/>
        <v>60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</v>
      </c>
      <c r="P4095" s="5" t="str">
        <f t="shared" si="442"/>
        <v>$15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42178.815891203703</v>
      </c>
      <c r="T4095" s="10">
        <f t="shared" si="446"/>
        <v>42238.815891203703</v>
      </c>
      <c r="U4095">
        <f t="shared" si="447"/>
        <v>60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37</v>
      </c>
      <c r="P4096" s="5" t="str">
        <f t="shared" si="442"/>
        <v>$91.25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41890.086805555555</v>
      </c>
      <c r="T4096" s="10">
        <f t="shared" si="446"/>
        <v>41934.207638888889</v>
      </c>
      <c r="U4096">
        <f t="shared" si="447"/>
        <v>44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3</v>
      </c>
      <c r="P4097" s="5" t="str">
        <f t="shared" si="442"/>
        <v>$800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42693.031828703708</v>
      </c>
      <c r="T4097" s="10">
        <f t="shared" si="446"/>
        <v>42723.031828703708</v>
      </c>
      <c r="U4097">
        <f t="shared" si="447"/>
        <v>30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</v>
      </c>
      <c r="P4098" s="5" t="str">
        <f t="shared" si="442"/>
        <v>$80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42750.530312499999</v>
      </c>
      <c r="T4098" s="10">
        <f t="shared" si="446"/>
        <v>42794.368750000001</v>
      </c>
      <c r="U4098">
        <f t="shared" si="447"/>
        <v>44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ROUND(E4099/D4099*100,0)</f>
        <v>0</v>
      </c>
      <c r="P4099" s="5" t="e">
        <f t="shared" ref="P4099:P4115" si="449">"$"&amp;ROUND(E4099/L4099,2)</f>
        <v>#DIV/0!</v>
      </c>
      <c r="Q4099" t="str">
        <f t="shared" ref="Q4099:Q4115" si="450">LEFT(N4099,SEARCH("/",N4099)-1)</f>
        <v>theater</v>
      </c>
      <c r="R4099" t="str">
        <f t="shared" ref="R4099:R4115" si="451">RIGHT(N4099,LEN(N4099)-SEARCH("/",N4099))</f>
        <v>plays</v>
      </c>
      <c r="S4099" s="10">
        <f t="shared" ref="S4099:S4115" si="452">(J4099/86400)+DATE(1970, 1, 1)</f>
        <v>42344.824502314819</v>
      </c>
      <c r="T4099" s="10">
        <f t="shared" ref="T4099:T4115" si="453">(I4099/86400)+DATE(1970, 1, 1)</f>
        <v>42400.996527777781</v>
      </c>
      <c r="U4099">
        <f t="shared" ref="U4099:U4115" si="454">ROUND(T4099-S4099,0)</f>
        <v>56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s="5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42495.722187499996</v>
      </c>
      <c r="T4100" s="10">
        <f t="shared" si="453"/>
        <v>42525.722187499996</v>
      </c>
      <c r="U4100">
        <f t="shared" si="454"/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</v>
      </c>
      <c r="P4101" s="5" t="str">
        <f t="shared" si="449"/>
        <v>$50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42570.850381944445</v>
      </c>
      <c r="T4101" s="10">
        <f t="shared" si="453"/>
        <v>42615.850381944445</v>
      </c>
      <c r="U4101">
        <f t="shared" si="454"/>
        <v>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s="5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41927.124884259261</v>
      </c>
      <c r="T4102" s="10">
        <f t="shared" si="453"/>
        <v>41937.124884259261</v>
      </c>
      <c r="U4102">
        <f t="shared" si="454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s="5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42730.903726851851</v>
      </c>
      <c r="T4103" s="10">
        <f t="shared" si="453"/>
        <v>42760.903726851851</v>
      </c>
      <c r="U4103">
        <f t="shared" si="454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</v>
      </c>
      <c r="P4104" s="5" t="str">
        <f t="shared" si="449"/>
        <v>$22.83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42475.848067129627</v>
      </c>
      <c r="T4104" s="10">
        <f t="shared" si="453"/>
        <v>42505.848067129627</v>
      </c>
      <c r="U4104">
        <f t="shared" si="454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 s="5" t="str">
        <f t="shared" si="449"/>
        <v>$16.67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42188.83293981482</v>
      </c>
      <c r="T4105" s="10">
        <f t="shared" si="453"/>
        <v>42242.772222222222</v>
      </c>
      <c r="U4105">
        <f t="shared" si="454"/>
        <v>54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</v>
      </c>
      <c r="P4106" s="5" t="str">
        <f t="shared" si="449"/>
        <v>$45.79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42640.278171296297</v>
      </c>
      <c r="T4106" s="10">
        <f t="shared" si="453"/>
        <v>42670.278171296297</v>
      </c>
      <c r="U4106">
        <f t="shared" si="454"/>
        <v>30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7</v>
      </c>
      <c r="P4107" s="5" t="str">
        <f t="shared" si="449"/>
        <v>$383.33</v>
      </c>
      <c r="Q4107" t="str">
        <f t="shared" si="450"/>
        <v>theater</v>
      </c>
      <c r="R4107" t="str">
        <f t="shared" si="451"/>
        <v>plays</v>
      </c>
      <c r="S4107" s="10">
        <f t="shared" si="452"/>
        <v>42697.010520833333</v>
      </c>
      <c r="T4107" s="10">
        <f t="shared" si="453"/>
        <v>42730.010520833333</v>
      </c>
      <c r="U4107">
        <f t="shared" si="454"/>
        <v>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71</v>
      </c>
      <c r="P4108" s="5" t="str">
        <f t="shared" si="449"/>
        <v>$106.97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42053.049375000002</v>
      </c>
      <c r="T4108" s="10">
        <f t="shared" si="453"/>
        <v>42096.041666666672</v>
      </c>
      <c r="U4108">
        <f t="shared" si="454"/>
        <v>43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</v>
      </c>
      <c r="P4109" s="5" t="str">
        <f t="shared" si="449"/>
        <v>$10.25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41883.916678240741</v>
      </c>
      <c r="T4109" s="10">
        <f t="shared" si="453"/>
        <v>41906.916678240741</v>
      </c>
      <c r="U4109">
        <f t="shared" si="454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2</v>
      </c>
      <c r="P4110" s="5" t="str">
        <f t="shared" si="449"/>
        <v>$59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42767.031678240739</v>
      </c>
      <c r="T4110" s="10">
        <f t="shared" si="453"/>
        <v>42797.208333333328</v>
      </c>
      <c r="U4110">
        <f t="shared" si="454"/>
        <v>30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s="5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42307.539398148147</v>
      </c>
      <c r="T4111" s="10">
        <f t="shared" si="453"/>
        <v>42337.581064814818</v>
      </c>
      <c r="U4111">
        <f t="shared" si="454"/>
        <v>30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29</v>
      </c>
      <c r="P4112" s="5" t="str">
        <f t="shared" si="449"/>
        <v>$14.33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42512.626747685186</v>
      </c>
      <c r="T4112" s="10">
        <f t="shared" si="453"/>
        <v>42572.626747685186</v>
      </c>
      <c r="U4112">
        <f t="shared" si="454"/>
        <v>60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</v>
      </c>
      <c r="P4113" s="5" t="str">
        <f t="shared" si="449"/>
        <v>$15.67</v>
      </c>
      <c r="Q4113" t="str">
        <f t="shared" si="450"/>
        <v>theater</v>
      </c>
      <c r="R4113" t="str">
        <f t="shared" si="451"/>
        <v>plays</v>
      </c>
      <c r="S4113" s="10">
        <f t="shared" si="452"/>
        <v>42029.135879629626</v>
      </c>
      <c r="T4113" s="10">
        <f t="shared" si="453"/>
        <v>42059.135879629626</v>
      </c>
      <c r="U4113">
        <f t="shared" si="454"/>
        <v>30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</v>
      </c>
      <c r="P4114" s="5" t="str">
        <f t="shared" si="449"/>
        <v>$1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42400.946597222224</v>
      </c>
      <c r="T4114" s="10">
        <f t="shared" si="453"/>
        <v>42428</v>
      </c>
      <c r="U4114">
        <f t="shared" si="454"/>
        <v>27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</v>
      </c>
      <c r="P4115" s="5" t="str">
        <f t="shared" si="449"/>
        <v>$1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42358.573182870372</v>
      </c>
      <c r="T4115" s="10">
        <f t="shared" si="453"/>
        <v>42377.273611111115</v>
      </c>
      <c r="U4115">
        <f t="shared" si="454"/>
        <v>19</v>
      </c>
    </row>
  </sheetData>
  <conditionalFormatting sqref="F2">
    <cfRule type="cellIs" dxfId="78" priority="6" operator="equal">
      <formula>"successful"</formula>
    </cfRule>
  </conditionalFormatting>
  <conditionalFormatting sqref="F2:F4115">
    <cfRule type="cellIs" dxfId="77" priority="2" operator="equal">
      <formula>"live"</formula>
    </cfRule>
    <cfRule type="cellIs" dxfId="76" priority="3" operator="equal">
      <formula>"canceled"</formula>
    </cfRule>
    <cfRule type="cellIs" dxfId="75" priority="4" operator="equal">
      <formula>"failed"</formula>
    </cfRule>
    <cfRule type="cellIs" dxfId="74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BE3F41"/>
        <color rgb="FF29CD3E"/>
        <color rgb="FF3385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AF88-7E26-1A45-A683-6EF843F50A27}">
  <dimension ref="A1:F18"/>
  <sheetViews>
    <sheetView zoomScale="219" zoomScaleNormal="219" workbookViewId="0">
      <selection activeCell="E7" sqref="E7"/>
    </sheetView>
  </sheetViews>
  <sheetFormatPr baseColWidth="10" defaultRowHeight="15" x14ac:dyDescent="0.2"/>
  <cols>
    <col min="1" max="1" width="11.832031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s="7" t="s">
        <v>8322</v>
      </c>
    </row>
    <row r="2" spans="1:6" x14ac:dyDescent="0.2">
      <c r="A2" s="6" t="s">
        <v>8378</v>
      </c>
      <c r="B2" s="7" t="s">
        <v>8322</v>
      </c>
    </row>
    <row r="4" spans="1:6" x14ac:dyDescent="0.2">
      <c r="A4" s="6" t="s">
        <v>8310</v>
      </c>
      <c r="B4" s="6" t="s">
        <v>8321</v>
      </c>
      <c r="C4" s="7"/>
      <c r="D4" s="7"/>
      <c r="E4" s="7"/>
      <c r="F4" s="7"/>
    </row>
    <row r="5" spans="1:6" x14ac:dyDescent="0.2">
      <c r="A5" s="6" t="s">
        <v>8381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8320</v>
      </c>
    </row>
    <row r="6" spans="1:6" x14ac:dyDescent="0.2">
      <c r="A6" s="11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0DB87-A352-FA4D-B090-5C9AAFD78BE5}">
  <dimension ref="A1:G32"/>
  <sheetViews>
    <sheetView topLeftCell="A8" zoomScale="171" zoomScaleNormal="171" workbookViewId="0">
      <selection activeCell="G36" sqref="G36"/>
    </sheetView>
  </sheetViews>
  <sheetFormatPr baseColWidth="10" defaultRowHeight="15" x14ac:dyDescent="0.2"/>
  <cols>
    <col min="1" max="1" width="13" customWidth="1"/>
    <col min="2" max="2" width="8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2.1640625" bestFit="1" customWidth="1"/>
    <col min="8" max="8" width="11" bestFit="1" customWidth="1"/>
    <col min="9" max="9" width="14.33203125" bestFit="1" customWidth="1"/>
    <col min="10" max="10" width="13.6640625" bestFit="1" customWidth="1"/>
    <col min="11" max="11" width="9.5" bestFit="1" customWidth="1"/>
  </cols>
  <sheetData>
    <row r="1" spans="1:6" x14ac:dyDescent="0.2">
      <c r="A1" s="6" t="s">
        <v>8223</v>
      </c>
      <c r="B1" s="7" t="s">
        <v>8322</v>
      </c>
    </row>
    <row r="3" spans="1:6" x14ac:dyDescent="0.2">
      <c r="A3" s="6" t="s">
        <v>8310</v>
      </c>
      <c r="B3" s="6" t="s">
        <v>8321</v>
      </c>
      <c r="C3" s="7"/>
      <c r="D3" s="7"/>
      <c r="E3" s="7"/>
      <c r="F3" s="7"/>
    </row>
    <row r="4" spans="1:6" x14ac:dyDescent="0.2">
      <c r="A4" s="6" t="s">
        <v>8308</v>
      </c>
      <c r="B4" s="7" t="s">
        <v>8219</v>
      </c>
      <c r="C4" s="7" t="s">
        <v>8222</v>
      </c>
      <c r="D4" s="7" t="s">
        <v>8221</v>
      </c>
      <c r="E4" s="7" t="s">
        <v>8220</v>
      </c>
      <c r="F4" s="7" t="s">
        <v>8320</v>
      </c>
    </row>
    <row r="5" spans="1:6" x14ac:dyDescent="0.2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  <row r="18" spans="1:7" x14ac:dyDescent="0.2">
      <c r="A18" t="s">
        <v>8380</v>
      </c>
    </row>
    <row r="19" spans="1:7" x14ac:dyDescent="0.2">
      <c r="A19" s="6" t="s">
        <v>8223</v>
      </c>
      <c r="B19" s="7" t="s">
        <v>8322</v>
      </c>
    </row>
    <row r="21" spans="1:7" x14ac:dyDescent="0.2">
      <c r="A21" s="6" t="s">
        <v>8310</v>
      </c>
      <c r="B21" s="6" t="s">
        <v>8321</v>
      </c>
      <c r="C21" s="7"/>
      <c r="D21" s="7"/>
      <c r="E21" s="7"/>
      <c r="F21" s="7"/>
      <c r="G21" s="13"/>
    </row>
    <row r="22" spans="1:7" x14ac:dyDescent="0.2">
      <c r="A22" s="6" t="s">
        <v>8308</v>
      </c>
      <c r="B22" s="7" t="s">
        <v>8219</v>
      </c>
      <c r="C22" s="7" t="s">
        <v>8222</v>
      </c>
      <c r="D22" s="7" t="s">
        <v>8221</v>
      </c>
      <c r="E22" s="7" t="s">
        <v>8220</v>
      </c>
      <c r="F22" s="7" t="s">
        <v>8320</v>
      </c>
      <c r="G22" s="13" t="s">
        <v>8379</v>
      </c>
    </row>
    <row r="23" spans="1:7" x14ac:dyDescent="0.2">
      <c r="A23" s="8" t="s">
        <v>8311</v>
      </c>
      <c r="B23" s="9">
        <v>300</v>
      </c>
      <c r="C23" s="9"/>
      <c r="D23" s="9">
        <v>180</v>
      </c>
      <c r="E23" s="9">
        <v>40</v>
      </c>
      <c r="F23" s="9">
        <v>520</v>
      </c>
      <c r="G23" s="12" t="str">
        <f>ROUND(GETPIVOTDATA("state",$A$21,"state","successful","Category","film &amp; video")/GETPIVOTDATA("state",$A$21,"Category","film &amp; video")*100,0)&amp;"%"</f>
        <v>58%</v>
      </c>
    </row>
    <row r="24" spans="1:7" x14ac:dyDescent="0.2">
      <c r="A24" s="8" t="s">
        <v>8312</v>
      </c>
      <c r="B24" s="9">
        <v>34</v>
      </c>
      <c r="C24" s="9">
        <v>6</v>
      </c>
      <c r="D24" s="9">
        <v>140</v>
      </c>
      <c r="E24" s="9">
        <v>20</v>
      </c>
      <c r="F24" s="9">
        <v>200</v>
      </c>
      <c r="G24" s="12" t="str">
        <f>ROUND(GETPIVOTDATA("state",$A$21,"state","successful","Category","food")/GETPIVOTDATA("state",$A$21,"Category","food")*100,0)&amp;"%"</f>
        <v>17%</v>
      </c>
    </row>
    <row r="25" spans="1:7" x14ac:dyDescent="0.2">
      <c r="A25" s="8" t="s">
        <v>8313</v>
      </c>
      <c r="B25" s="9">
        <v>80</v>
      </c>
      <c r="C25" s="9"/>
      <c r="D25" s="9">
        <v>140</v>
      </c>
      <c r="E25" s="9"/>
      <c r="F25" s="9">
        <v>220</v>
      </c>
      <c r="G25" s="12" t="str">
        <f>ROUND(GETPIVOTDATA("state",$A$21,"state","successful","Category","games")/GETPIVOTDATA("state",$A$21,"Category","games")*100,0)&amp;"%"</f>
        <v>36%</v>
      </c>
    </row>
    <row r="26" spans="1:7" x14ac:dyDescent="0.2">
      <c r="A26" s="8" t="s">
        <v>8314</v>
      </c>
      <c r="B26" s="9"/>
      <c r="C26" s="9"/>
      <c r="D26" s="9"/>
      <c r="E26" s="9">
        <v>24</v>
      </c>
      <c r="F26" s="9">
        <v>24</v>
      </c>
      <c r="G26" s="14"/>
    </row>
    <row r="27" spans="1:7" x14ac:dyDescent="0.2">
      <c r="A27" s="8" t="s">
        <v>8315</v>
      </c>
      <c r="B27" s="9">
        <v>540</v>
      </c>
      <c r="C27" s="9">
        <v>20</v>
      </c>
      <c r="D27" s="9">
        <v>120</v>
      </c>
      <c r="E27" s="9">
        <v>20</v>
      </c>
      <c r="F27" s="9">
        <v>700</v>
      </c>
      <c r="G27" s="12" t="str">
        <f>ROUND(GETPIVOTDATA("state",$A$21,"state","successful","Category","music")/GETPIVOTDATA("state",$A$21,"Category","music")*100,0)&amp;"%"</f>
        <v>77%</v>
      </c>
    </row>
    <row r="28" spans="1:7" x14ac:dyDescent="0.2">
      <c r="A28" s="8" t="s">
        <v>8316</v>
      </c>
      <c r="B28" s="9">
        <v>103</v>
      </c>
      <c r="C28" s="9"/>
      <c r="D28" s="9">
        <v>117</v>
      </c>
      <c r="E28" s="9"/>
      <c r="F28" s="9">
        <v>220</v>
      </c>
      <c r="G28" s="12" t="str">
        <f>ROUND(GETPIVOTDATA("state",$A$21,"state","successful","Category","photography")/GETPIVOTDATA("state",$A$21,"Category","photography")*100,0)&amp;"%"</f>
        <v>47%</v>
      </c>
    </row>
    <row r="29" spans="1:7" x14ac:dyDescent="0.2">
      <c r="A29" s="8" t="s">
        <v>8317</v>
      </c>
      <c r="B29" s="9">
        <v>80</v>
      </c>
      <c r="C29" s="9"/>
      <c r="D29" s="9">
        <v>127</v>
      </c>
      <c r="E29" s="9">
        <v>30</v>
      </c>
      <c r="F29" s="9">
        <v>237</v>
      </c>
      <c r="G29" s="12" t="str">
        <f>ROUND(GETPIVOTDATA("state",$A$21,"state","successful","Category","publishing")/GETPIVOTDATA("state",$A$21,"Category","publishing")*100,0)&amp;"%"</f>
        <v>34%</v>
      </c>
    </row>
    <row r="30" spans="1:7" x14ac:dyDescent="0.2">
      <c r="A30" s="8" t="s">
        <v>8318</v>
      </c>
      <c r="B30" s="9">
        <v>209</v>
      </c>
      <c r="C30" s="9"/>
      <c r="D30" s="9">
        <v>213</v>
      </c>
      <c r="E30" s="9">
        <v>178</v>
      </c>
      <c r="F30" s="9">
        <v>600</v>
      </c>
      <c r="G30" s="12" t="str">
        <f>ROUND(GETPIVOTDATA("state",$A$21,"state","successful","Category","technology")/GETPIVOTDATA("state",$A$21,"Category","technology")*100,0)&amp;"%"</f>
        <v>35%</v>
      </c>
    </row>
    <row r="31" spans="1:7" x14ac:dyDescent="0.2">
      <c r="A31" s="8" t="s">
        <v>8319</v>
      </c>
      <c r="B31" s="9">
        <v>839</v>
      </c>
      <c r="C31" s="9">
        <v>24</v>
      </c>
      <c r="D31" s="9">
        <v>493</v>
      </c>
      <c r="E31" s="9">
        <v>37</v>
      </c>
      <c r="F31" s="9">
        <v>1393</v>
      </c>
      <c r="G31" s="12" t="str">
        <f>ROUND(GETPIVOTDATA("state",$A$21,"state","successful","Category","theater")/GETPIVOTDATA("state",$A$21,"Category","theater")*100,0)&amp;"%"</f>
        <v>60%</v>
      </c>
    </row>
    <row r="32" spans="1:7" x14ac:dyDescent="0.2">
      <c r="A32" s="8" t="s">
        <v>8320</v>
      </c>
      <c r="B32" s="9">
        <v>2185</v>
      </c>
      <c r="C32" s="9">
        <v>50</v>
      </c>
      <c r="D32" s="9">
        <v>1530</v>
      </c>
      <c r="E32" s="9">
        <v>349</v>
      </c>
      <c r="F32" s="9">
        <v>4114</v>
      </c>
      <c r="G32" s="15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34CBB-D743-3F44-BC0E-EC57B40B82DA}">
  <dimension ref="A1:F47"/>
  <sheetViews>
    <sheetView zoomScale="207" zoomScaleNormal="207" workbookViewId="0">
      <selection activeCell="B2" sqref="B2"/>
    </sheetView>
  </sheetViews>
  <sheetFormatPr baseColWidth="10" defaultRowHeight="15" x14ac:dyDescent="0.2"/>
  <cols>
    <col min="1" max="1" width="14.5" bestFit="1" customWidth="1"/>
    <col min="2" max="2" width="8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22.6640625" bestFit="1" customWidth="1"/>
    <col min="15" max="15" width="16" bestFit="1" customWidth="1"/>
    <col min="16" max="16" width="19.1640625" bestFit="1" customWidth="1"/>
  </cols>
  <sheetData>
    <row r="1" spans="1:6" x14ac:dyDescent="0.2">
      <c r="A1" s="6" t="s">
        <v>8223</v>
      </c>
      <c r="B1" s="7" t="s">
        <v>8322</v>
      </c>
    </row>
    <row r="2" spans="1:6" x14ac:dyDescent="0.2">
      <c r="A2" s="6" t="s">
        <v>8308</v>
      </c>
      <c r="B2" s="7" t="s">
        <v>8322</v>
      </c>
    </row>
    <row r="4" spans="1:6" x14ac:dyDescent="0.2">
      <c r="A4" s="6" t="s">
        <v>8310</v>
      </c>
      <c r="B4" s="6" t="s">
        <v>8321</v>
      </c>
      <c r="C4" s="7"/>
      <c r="D4" s="7"/>
      <c r="E4" s="7"/>
      <c r="F4" s="7"/>
    </row>
    <row r="5" spans="1:6" x14ac:dyDescent="0.2">
      <c r="A5" s="6" t="s">
        <v>8309</v>
      </c>
      <c r="B5" s="7" t="s">
        <v>8219</v>
      </c>
      <c r="C5" s="7" t="s">
        <v>8222</v>
      </c>
      <c r="D5" s="7" t="s">
        <v>8221</v>
      </c>
      <c r="E5" s="7" t="s">
        <v>8220</v>
      </c>
      <c r="F5" s="7" t="s">
        <v>8320</v>
      </c>
    </row>
    <row r="6" spans="1:6" x14ac:dyDescent="0.2">
      <c r="A6" s="8" t="s">
        <v>8323</v>
      </c>
      <c r="B6" s="9"/>
      <c r="C6" s="9"/>
      <c r="D6" s="9">
        <v>100</v>
      </c>
      <c r="E6" s="9"/>
      <c r="F6" s="9">
        <v>100</v>
      </c>
    </row>
    <row r="7" spans="1:6" x14ac:dyDescent="0.2">
      <c r="A7" s="8" t="s">
        <v>8324</v>
      </c>
      <c r="B7" s="9"/>
      <c r="C7" s="9"/>
      <c r="D7" s="9"/>
      <c r="E7" s="9">
        <v>20</v>
      </c>
      <c r="F7" s="9">
        <v>20</v>
      </c>
    </row>
    <row r="8" spans="1:6" x14ac:dyDescent="0.2">
      <c r="A8" s="8" t="s">
        <v>8325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8326</v>
      </c>
      <c r="B9" s="9"/>
      <c r="C9" s="9"/>
      <c r="D9" s="9">
        <v>40</v>
      </c>
      <c r="E9" s="9"/>
      <c r="F9" s="9">
        <v>40</v>
      </c>
    </row>
    <row r="10" spans="1:6" x14ac:dyDescent="0.2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8329</v>
      </c>
      <c r="B12" s="9"/>
      <c r="C12" s="9"/>
      <c r="D12" s="9">
        <v>80</v>
      </c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8331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8" t="s">
        <v>8332</v>
      </c>
      <c r="B15" s="9"/>
      <c r="C15" s="9"/>
      <c r="D15" s="9">
        <v>40</v>
      </c>
      <c r="E15" s="9"/>
      <c r="F15" s="9">
        <v>40</v>
      </c>
    </row>
    <row r="16" spans="1:6" x14ac:dyDescent="0.2">
      <c r="A16" s="8" t="s">
        <v>8333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8" t="s">
        <v>8334</v>
      </c>
      <c r="B17" s="9"/>
      <c r="C17" s="9"/>
      <c r="D17" s="9">
        <v>20</v>
      </c>
      <c r="E17" s="9"/>
      <c r="F17" s="9">
        <v>20</v>
      </c>
    </row>
    <row r="18" spans="1:6" x14ac:dyDescent="0.2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8336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8" t="s">
        <v>8337</v>
      </c>
      <c r="B20" s="9"/>
      <c r="C20" s="9"/>
      <c r="D20" s="9">
        <v>60</v>
      </c>
      <c r="E20" s="9"/>
      <c r="F20" s="9">
        <v>60</v>
      </c>
    </row>
    <row r="21" spans="1:6" x14ac:dyDescent="0.2">
      <c r="A21" s="8" t="s">
        <v>8338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8340</v>
      </c>
      <c r="B23" s="9"/>
      <c r="C23" s="9"/>
      <c r="D23" s="9">
        <v>40</v>
      </c>
      <c r="E23" s="9"/>
      <c r="F23" s="9">
        <v>40</v>
      </c>
    </row>
    <row r="24" spans="1:6" x14ac:dyDescent="0.2">
      <c r="A24" s="8" t="s">
        <v>8341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8" t="s">
        <v>8342</v>
      </c>
      <c r="B25" s="9"/>
      <c r="C25" s="9"/>
      <c r="D25" s="9">
        <v>20</v>
      </c>
      <c r="E25" s="9"/>
      <c r="F25" s="9">
        <v>20</v>
      </c>
    </row>
    <row r="26" spans="1:6" x14ac:dyDescent="0.2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8344</v>
      </c>
      <c r="B27" s="9"/>
      <c r="C27" s="9"/>
      <c r="D27" s="9">
        <v>20</v>
      </c>
      <c r="E27" s="9"/>
      <c r="F27" s="9">
        <v>20</v>
      </c>
    </row>
    <row r="28" spans="1:6" x14ac:dyDescent="0.2">
      <c r="A28" s="8" t="s">
        <v>8345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8" t="s">
        <v>8346</v>
      </c>
      <c r="B29" s="9"/>
      <c r="C29" s="9"/>
      <c r="D29" s="9">
        <v>20</v>
      </c>
      <c r="E29" s="9"/>
      <c r="F29" s="9">
        <v>20</v>
      </c>
    </row>
    <row r="30" spans="1:6" x14ac:dyDescent="0.2">
      <c r="A30" s="8" t="s">
        <v>8347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8350</v>
      </c>
      <c r="B33" s="9"/>
      <c r="C33" s="9"/>
      <c r="D33" s="9">
        <v>20</v>
      </c>
      <c r="E33" s="9"/>
      <c r="F33" s="9">
        <v>20</v>
      </c>
    </row>
    <row r="34" spans="1:6" x14ac:dyDescent="0.2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8352</v>
      </c>
      <c r="B35" s="9"/>
      <c r="C35" s="9"/>
      <c r="D35" s="9"/>
      <c r="E35" s="9">
        <v>40</v>
      </c>
      <c r="F35" s="9">
        <v>40</v>
      </c>
    </row>
    <row r="36" spans="1:6" x14ac:dyDescent="0.2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8354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8359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8" t="s">
        <v>8360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8" t="s">
        <v>8361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8" t="s">
        <v>8362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8" t="s">
        <v>8363</v>
      </c>
      <c r="B46" s="9"/>
      <c r="C46" s="9"/>
      <c r="D46" s="9"/>
      <c r="E46" s="9">
        <v>20</v>
      </c>
      <c r="F46" s="9">
        <v>20</v>
      </c>
    </row>
    <row r="47" spans="1:6" x14ac:dyDescent="0.2">
      <c r="A47" s="8" t="s">
        <v>8320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E32B7-B638-AD44-966C-FF6D40709B27}">
  <dimension ref="A2:C24"/>
  <sheetViews>
    <sheetView zoomScale="125" zoomScaleNormal="84" workbookViewId="0">
      <selection activeCell="H24" sqref="H24"/>
    </sheetView>
  </sheetViews>
  <sheetFormatPr baseColWidth="10" defaultRowHeight="15" x14ac:dyDescent="0.2"/>
  <cols>
    <col min="1" max="1" width="13.1640625" bestFit="1" customWidth="1"/>
    <col min="2" max="3" width="11.1640625" bestFit="1" customWidth="1"/>
    <col min="4" max="4" width="10.33203125" bestFit="1" customWidth="1"/>
    <col min="5" max="5" width="9.33203125" bestFit="1" customWidth="1"/>
    <col min="6" max="6" width="9.1640625" bestFit="1" customWidth="1"/>
    <col min="7" max="7" width="11.5" bestFit="1" customWidth="1"/>
    <col min="8" max="8" width="9.1640625" bestFit="1" customWidth="1"/>
    <col min="9" max="9" width="11.1640625" bestFit="1" customWidth="1"/>
    <col min="10" max="10" width="10.1640625" bestFit="1" customWidth="1"/>
    <col min="11" max="11" width="11.1640625" bestFit="1" customWidth="1"/>
    <col min="12" max="13" width="3.1640625" bestFit="1" customWidth="1"/>
    <col min="14" max="69" width="4.1640625" bestFit="1" customWidth="1"/>
    <col min="70" max="89" width="5.1640625" bestFit="1" customWidth="1"/>
    <col min="90" max="90" width="8.1640625" bestFit="1" customWidth="1"/>
    <col min="91" max="101" width="5.1640625" bestFit="1" customWidth="1"/>
    <col min="102" max="102" width="8.1640625" bestFit="1" customWidth="1"/>
    <col min="103" max="192" width="5.1640625" bestFit="1" customWidth="1"/>
    <col min="193" max="193" width="8.1640625" bestFit="1" customWidth="1"/>
    <col min="194" max="241" width="5.1640625" bestFit="1" customWidth="1"/>
    <col min="242" max="383" width="6.1640625" bestFit="1" customWidth="1"/>
    <col min="384" max="430" width="7.1640625" bestFit="1" customWidth="1"/>
    <col min="431" max="442" width="8.1640625" bestFit="1" customWidth="1"/>
    <col min="443" max="445" width="9.1640625" bestFit="1" customWidth="1"/>
    <col min="446" max="446" width="10.1640625" bestFit="1" customWidth="1"/>
    <col min="447" max="447" width="10" bestFit="1" customWidth="1"/>
    <col min="448" max="449" width="2.1640625" bestFit="1" customWidth="1"/>
    <col min="450" max="452" width="3.1640625" bestFit="1" customWidth="1"/>
    <col min="453" max="453" width="4.1640625" bestFit="1" customWidth="1"/>
    <col min="454" max="454" width="3.1640625" bestFit="1" customWidth="1"/>
    <col min="455" max="455" width="4.1640625" bestFit="1" customWidth="1"/>
    <col min="456" max="456" width="3.1640625" bestFit="1" customWidth="1"/>
    <col min="457" max="457" width="4.1640625" bestFit="1" customWidth="1"/>
    <col min="458" max="458" width="3.1640625" bestFit="1" customWidth="1"/>
    <col min="459" max="459" width="5.1640625" bestFit="1" customWidth="1"/>
    <col min="460" max="463" width="4.1640625" bestFit="1" customWidth="1"/>
    <col min="464" max="464" width="5.1640625" bestFit="1" customWidth="1"/>
    <col min="465" max="466" width="4.1640625" bestFit="1" customWidth="1"/>
    <col min="467" max="467" width="5.1640625" bestFit="1" customWidth="1"/>
    <col min="468" max="469" width="4.1640625" bestFit="1" customWidth="1"/>
    <col min="470" max="470" width="5.1640625" bestFit="1" customWidth="1"/>
    <col min="471" max="472" width="4.1640625" bestFit="1" customWidth="1"/>
    <col min="473" max="473" width="6.1640625" bestFit="1" customWidth="1"/>
    <col min="474" max="476" width="4.1640625" bestFit="1" customWidth="1"/>
    <col min="477" max="478" width="5.1640625" bestFit="1" customWidth="1"/>
    <col min="479" max="479" width="4.1640625" bestFit="1" customWidth="1"/>
    <col min="480" max="480" width="5.1640625" bestFit="1" customWidth="1"/>
    <col min="481" max="483" width="4.1640625" bestFit="1" customWidth="1"/>
    <col min="484" max="484" width="6.1640625" bestFit="1" customWidth="1"/>
    <col min="485" max="489" width="4.1640625" bestFit="1" customWidth="1"/>
    <col min="490" max="490" width="5.1640625" bestFit="1" customWidth="1"/>
    <col min="491" max="491" width="4.1640625" bestFit="1" customWidth="1"/>
    <col min="492" max="492" width="6.1640625" bestFit="1" customWidth="1"/>
    <col min="493" max="494" width="5.1640625" bestFit="1" customWidth="1"/>
    <col min="495" max="498" width="4.1640625" bestFit="1" customWidth="1"/>
    <col min="499" max="499" width="6.1640625" bestFit="1" customWidth="1"/>
    <col min="500" max="501" width="4.1640625" bestFit="1" customWidth="1"/>
    <col min="502" max="502" width="6.1640625" bestFit="1" customWidth="1"/>
    <col min="503" max="505" width="4.1640625" bestFit="1" customWidth="1"/>
    <col min="506" max="506" width="6.1640625" bestFit="1" customWidth="1"/>
    <col min="507" max="507" width="4.1640625" bestFit="1" customWidth="1"/>
    <col min="508" max="508" width="5.1640625" bestFit="1" customWidth="1"/>
    <col min="509" max="509" width="6.1640625" bestFit="1" customWidth="1"/>
    <col min="510" max="513" width="4.1640625" bestFit="1" customWidth="1"/>
    <col min="514" max="514" width="5.1640625" bestFit="1" customWidth="1"/>
    <col min="515" max="515" width="7.1640625" bestFit="1" customWidth="1"/>
    <col min="516" max="518" width="5.1640625" bestFit="1" customWidth="1"/>
    <col min="519" max="519" width="6.1640625" bestFit="1" customWidth="1"/>
    <col min="520" max="521" width="5.1640625" bestFit="1" customWidth="1"/>
    <col min="522" max="524" width="6.1640625" bestFit="1" customWidth="1"/>
    <col min="525" max="530" width="5.1640625" bestFit="1" customWidth="1"/>
    <col min="531" max="531" width="7.1640625" bestFit="1" customWidth="1"/>
    <col min="532" max="534" width="5.1640625" bestFit="1" customWidth="1"/>
    <col min="535" max="535" width="8.1640625" bestFit="1" customWidth="1"/>
    <col min="536" max="536" width="6.1640625" bestFit="1" customWidth="1"/>
    <col min="537" max="539" width="5.1640625" bestFit="1" customWidth="1"/>
    <col min="540" max="541" width="6.1640625" bestFit="1" customWidth="1"/>
    <col min="542" max="546" width="5.1640625" bestFit="1" customWidth="1"/>
    <col min="547" max="547" width="8.1640625" bestFit="1" customWidth="1"/>
    <col min="548" max="548" width="5.1640625" bestFit="1" customWidth="1"/>
    <col min="549" max="549" width="7.1640625" bestFit="1" customWidth="1"/>
    <col min="550" max="550" width="5.1640625" bestFit="1" customWidth="1"/>
    <col min="551" max="552" width="6.1640625" bestFit="1" customWidth="1"/>
    <col min="553" max="557" width="5.1640625" bestFit="1" customWidth="1"/>
    <col min="558" max="558" width="6.1640625" bestFit="1" customWidth="1"/>
    <col min="559" max="561" width="5.1640625" bestFit="1" customWidth="1"/>
    <col min="562" max="562" width="7.1640625" bestFit="1" customWidth="1"/>
    <col min="563" max="564" width="5.1640625" bestFit="1" customWidth="1"/>
    <col min="565" max="565" width="6.1640625" bestFit="1" customWidth="1"/>
    <col min="566" max="566" width="5.1640625" bestFit="1" customWidth="1"/>
    <col min="567" max="567" width="6.1640625" bestFit="1" customWidth="1"/>
    <col min="568" max="568" width="5.1640625" bestFit="1" customWidth="1"/>
    <col min="569" max="570" width="6.1640625" bestFit="1" customWidth="1"/>
    <col min="571" max="579" width="5.1640625" bestFit="1" customWidth="1"/>
    <col min="580" max="580" width="7.1640625" bestFit="1" customWidth="1"/>
    <col min="581" max="582" width="5.1640625" bestFit="1" customWidth="1"/>
    <col min="583" max="584" width="6.1640625" bestFit="1" customWidth="1"/>
    <col min="585" max="587" width="5.1640625" bestFit="1" customWidth="1"/>
    <col min="588" max="588" width="6.1640625" bestFit="1" customWidth="1"/>
    <col min="589" max="589" width="5.1640625" bestFit="1" customWidth="1"/>
    <col min="590" max="591" width="6.1640625" bestFit="1" customWidth="1"/>
    <col min="592" max="594" width="5.1640625" bestFit="1" customWidth="1"/>
    <col min="595" max="595" width="7.1640625" bestFit="1" customWidth="1"/>
    <col min="596" max="599" width="5.1640625" bestFit="1" customWidth="1"/>
    <col min="600" max="600" width="6.1640625" bestFit="1" customWidth="1"/>
    <col min="601" max="609" width="5.1640625" bestFit="1" customWidth="1"/>
    <col min="610" max="610" width="7.1640625" bestFit="1" customWidth="1"/>
    <col min="611" max="613" width="5.1640625" bestFit="1" customWidth="1"/>
    <col min="614" max="614" width="6.1640625" bestFit="1" customWidth="1"/>
    <col min="615" max="615" width="5.1640625" bestFit="1" customWidth="1"/>
    <col min="616" max="616" width="6.1640625" bestFit="1" customWidth="1"/>
    <col min="617" max="617" width="5.1640625" bestFit="1" customWidth="1"/>
    <col min="618" max="618" width="6.1640625" bestFit="1" customWidth="1"/>
    <col min="619" max="620" width="5.1640625" bestFit="1" customWidth="1"/>
    <col min="621" max="621" width="7.1640625" bestFit="1" customWidth="1"/>
    <col min="622" max="623" width="5.1640625" bestFit="1" customWidth="1"/>
    <col min="624" max="624" width="6.1640625" bestFit="1" customWidth="1"/>
    <col min="625" max="625" width="5.1640625" bestFit="1" customWidth="1"/>
    <col min="626" max="627" width="6.1640625" bestFit="1" customWidth="1"/>
    <col min="628" max="629" width="5.1640625" bestFit="1" customWidth="1"/>
    <col min="630" max="630" width="8.1640625" bestFit="1" customWidth="1"/>
    <col min="631" max="633" width="5.1640625" bestFit="1" customWidth="1"/>
    <col min="634" max="635" width="6.1640625" bestFit="1" customWidth="1"/>
    <col min="636" max="636" width="5.1640625" bestFit="1" customWidth="1"/>
    <col min="637" max="637" width="7.1640625" bestFit="1" customWidth="1"/>
    <col min="638" max="638" width="8.1640625" bestFit="1" customWidth="1"/>
    <col min="639" max="639" width="5.1640625" bestFit="1" customWidth="1"/>
    <col min="640" max="640" width="6.1640625" bestFit="1" customWidth="1"/>
    <col min="641" max="644" width="5.1640625" bestFit="1" customWidth="1"/>
    <col min="645" max="645" width="7.1640625" bestFit="1" customWidth="1"/>
    <col min="646" max="646" width="5.1640625" bestFit="1" customWidth="1"/>
    <col min="647" max="647" width="6.1640625" bestFit="1" customWidth="1"/>
    <col min="648" max="649" width="5.1640625" bestFit="1" customWidth="1"/>
    <col min="650" max="650" width="7.1640625" bestFit="1" customWidth="1"/>
    <col min="651" max="651" width="6.1640625" bestFit="1" customWidth="1"/>
    <col min="652" max="654" width="5.1640625" bestFit="1" customWidth="1"/>
    <col min="655" max="655" width="7.1640625" bestFit="1" customWidth="1"/>
    <col min="656" max="656" width="5.1640625" bestFit="1" customWidth="1"/>
    <col min="657" max="657" width="6.1640625" bestFit="1" customWidth="1"/>
    <col min="658" max="658" width="5.1640625" bestFit="1" customWidth="1"/>
    <col min="659" max="659" width="7.1640625" bestFit="1" customWidth="1"/>
    <col min="660" max="662" width="5.1640625" bestFit="1" customWidth="1"/>
    <col min="663" max="664" width="6.1640625" bestFit="1" customWidth="1"/>
    <col min="665" max="665" width="7.1640625" bestFit="1" customWidth="1"/>
    <col min="666" max="668" width="5.1640625" bestFit="1" customWidth="1"/>
    <col min="669" max="669" width="6.1640625" bestFit="1" customWidth="1"/>
    <col min="670" max="670" width="7.1640625" bestFit="1" customWidth="1"/>
    <col min="671" max="671" width="5.1640625" bestFit="1" customWidth="1"/>
    <col min="672" max="672" width="6.1640625" bestFit="1" customWidth="1"/>
    <col min="673" max="674" width="5.1640625" bestFit="1" customWidth="1"/>
    <col min="675" max="675" width="6.1640625" bestFit="1" customWidth="1"/>
    <col min="676" max="676" width="5.1640625" bestFit="1" customWidth="1"/>
    <col min="677" max="677" width="7.1640625" bestFit="1" customWidth="1"/>
    <col min="678" max="680" width="5.1640625" bestFit="1" customWidth="1"/>
    <col min="681" max="682" width="6.1640625" bestFit="1" customWidth="1"/>
    <col min="683" max="683" width="5.1640625" bestFit="1" customWidth="1"/>
    <col min="684" max="684" width="6.1640625" bestFit="1" customWidth="1"/>
    <col min="685" max="685" width="5.1640625" bestFit="1" customWidth="1"/>
    <col min="686" max="686" width="6.1640625" bestFit="1" customWidth="1"/>
    <col min="687" max="687" width="8.1640625" bestFit="1" customWidth="1"/>
    <col min="688" max="701" width="6.1640625" bestFit="1" customWidth="1"/>
    <col min="702" max="702" width="7.1640625" bestFit="1" customWidth="1"/>
    <col min="703" max="706" width="6.1640625" bestFit="1" customWidth="1"/>
    <col min="707" max="707" width="7.1640625" bestFit="1" customWidth="1"/>
    <col min="708" max="711" width="6.1640625" bestFit="1" customWidth="1"/>
    <col min="712" max="712" width="7.1640625" bestFit="1" customWidth="1"/>
    <col min="713" max="715" width="6.1640625" bestFit="1" customWidth="1"/>
    <col min="716" max="716" width="7.1640625" bestFit="1" customWidth="1"/>
    <col min="717" max="719" width="6.1640625" bestFit="1" customWidth="1"/>
    <col min="720" max="720" width="8.1640625" bestFit="1" customWidth="1"/>
    <col min="721" max="721" width="6.1640625" bestFit="1" customWidth="1"/>
    <col min="722" max="722" width="7.1640625" bestFit="1" customWidth="1"/>
    <col min="723" max="727" width="6.1640625" bestFit="1" customWidth="1"/>
    <col min="728" max="728" width="7.1640625" bestFit="1" customWidth="1"/>
    <col min="729" max="732" width="6.1640625" bestFit="1" customWidth="1"/>
    <col min="733" max="734" width="7.1640625" bestFit="1" customWidth="1"/>
    <col min="735" max="741" width="6.1640625" bestFit="1" customWidth="1"/>
    <col min="742" max="742" width="8.1640625" bestFit="1" customWidth="1"/>
    <col min="743" max="743" width="6.1640625" bestFit="1" customWidth="1"/>
    <col min="744" max="744" width="7.1640625" bestFit="1" customWidth="1"/>
    <col min="745" max="747" width="6.1640625" bestFit="1" customWidth="1"/>
    <col min="748" max="748" width="7.1640625" bestFit="1" customWidth="1"/>
    <col min="749" max="752" width="6.1640625" bestFit="1" customWidth="1"/>
    <col min="753" max="753" width="8.1640625" bestFit="1" customWidth="1"/>
    <col min="754" max="754" width="7.1640625" bestFit="1" customWidth="1"/>
    <col min="755" max="755" width="6.1640625" bestFit="1" customWidth="1"/>
    <col min="756" max="756" width="7.1640625" bestFit="1" customWidth="1"/>
    <col min="757" max="758" width="6.1640625" bestFit="1" customWidth="1"/>
    <col min="759" max="759" width="7.1640625" bestFit="1" customWidth="1"/>
    <col min="760" max="762" width="6.1640625" bestFit="1" customWidth="1"/>
    <col min="763" max="763" width="8.1640625" bestFit="1" customWidth="1"/>
    <col min="764" max="768" width="6.1640625" bestFit="1" customWidth="1"/>
    <col min="769" max="769" width="7.1640625" bestFit="1" customWidth="1"/>
    <col min="770" max="771" width="6.1640625" bestFit="1" customWidth="1"/>
    <col min="772" max="772" width="8.1640625" bestFit="1" customWidth="1"/>
    <col min="773" max="777" width="6.1640625" bestFit="1" customWidth="1"/>
    <col min="778" max="778" width="7.1640625" bestFit="1" customWidth="1"/>
    <col min="779" max="781" width="6.1640625" bestFit="1" customWidth="1"/>
    <col min="782" max="782" width="8.1640625" bestFit="1" customWidth="1"/>
    <col min="783" max="783" width="7.1640625" bestFit="1" customWidth="1"/>
    <col min="784" max="788" width="6.1640625" bestFit="1" customWidth="1"/>
    <col min="789" max="789" width="7.1640625" bestFit="1" customWidth="1"/>
    <col min="790" max="791" width="6.1640625" bestFit="1" customWidth="1"/>
    <col min="792" max="792" width="7.1640625" bestFit="1" customWidth="1"/>
    <col min="793" max="795" width="6.1640625" bestFit="1" customWidth="1"/>
    <col min="796" max="796" width="8.1640625" bestFit="1" customWidth="1"/>
    <col min="797" max="798" width="6.1640625" bestFit="1" customWidth="1"/>
    <col min="799" max="800" width="7.1640625" bestFit="1" customWidth="1"/>
    <col min="801" max="804" width="6.1640625" bestFit="1" customWidth="1"/>
    <col min="805" max="805" width="8.1640625" bestFit="1" customWidth="1"/>
    <col min="806" max="806" width="7.1640625" bestFit="1" customWidth="1"/>
    <col min="807" max="807" width="6.1640625" bestFit="1" customWidth="1"/>
    <col min="808" max="809" width="7.1640625" bestFit="1" customWidth="1"/>
    <col min="810" max="812" width="6.1640625" bestFit="1" customWidth="1"/>
    <col min="813" max="813" width="8.1640625" bestFit="1" customWidth="1"/>
    <col min="814" max="814" width="6.1640625" bestFit="1" customWidth="1"/>
    <col min="815" max="815" width="7.1640625" bestFit="1" customWidth="1"/>
    <col min="816" max="816" width="6.1640625" bestFit="1" customWidth="1"/>
    <col min="817" max="817" width="7.1640625" bestFit="1" customWidth="1"/>
    <col min="818" max="819" width="6.1640625" bestFit="1" customWidth="1"/>
    <col min="820" max="820" width="7.1640625" bestFit="1" customWidth="1"/>
    <col min="821" max="821" width="6.1640625" bestFit="1" customWidth="1"/>
    <col min="822" max="822" width="7.1640625" bestFit="1" customWidth="1"/>
    <col min="823" max="824" width="6.1640625" bestFit="1" customWidth="1"/>
    <col min="825" max="825" width="7.1640625" bestFit="1" customWidth="1"/>
    <col min="826" max="826" width="6.1640625" bestFit="1" customWidth="1"/>
    <col min="827" max="827" width="7.1640625" bestFit="1" customWidth="1"/>
    <col min="828" max="828" width="6.1640625" bestFit="1" customWidth="1"/>
    <col min="829" max="829" width="8.1640625" bestFit="1" customWidth="1"/>
    <col min="830" max="843" width="7.1640625" bestFit="1" customWidth="1"/>
    <col min="844" max="844" width="8.1640625" bestFit="1" customWidth="1"/>
    <col min="845" max="850" width="7.1640625" bestFit="1" customWidth="1"/>
    <col min="851" max="851" width="8.1640625" bestFit="1" customWidth="1"/>
    <col min="852" max="854" width="7.1640625" bestFit="1" customWidth="1"/>
    <col min="855" max="855" width="8.1640625" bestFit="1" customWidth="1"/>
    <col min="856" max="857" width="7.1640625" bestFit="1" customWidth="1"/>
    <col min="858" max="858" width="8.1640625" bestFit="1" customWidth="1"/>
    <col min="859" max="868" width="7.1640625" bestFit="1" customWidth="1"/>
    <col min="869" max="869" width="8.1640625" bestFit="1" customWidth="1"/>
    <col min="870" max="875" width="7.1640625" bestFit="1" customWidth="1"/>
    <col min="876" max="887" width="8.1640625" bestFit="1" customWidth="1"/>
    <col min="888" max="890" width="9.1640625" bestFit="1" customWidth="1"/>
    <col min="891" max="891" width="10.1640625" bestFit="1" customWidth="1"/>
    <col min="892" max="892" width="16" bestFit="1" customWidth="1"/>
    <col min="893" max="893" width="14" bestFit="1" customWidth="1"/>
  </cols>
  <sheetData>
    <row r="2" spans="1:3" x14ac:dyDescent="0.2">
      <c r="A2" s="6" t="s">
        <v>8378</v>
      </c>
      <c r="B2" s="7" t="s">
        <v>8322</v>
      </c>
    </row>
    <row r="4" spans="1:3" x14ac:dyDescent="0.2">
      <c r="A4" s="6" t="s">
        <v>8382</v>
      </c>
      <c r="B4" s="6" t="s">
        <v>8308</v>
      </c>
      <c r="C4" s="7"/>
    </row>
    <row r="5" spans="1:3" x14ac:dyDescent="0.2">
      <c r="A5" s="6" t="s">
        <v>8385</v>
      </c>
      <c r="B5" s="7" t="s">
        <v>8319</v>
      </c>
      <c r="C5" s="7" t="s">
        <v>8320</v>
      </c>
    </row>
    <row r="6" spans="1:3" x14ac:dyDescent="0.2">
      <c r="A6" s="8" t="s">
        <v>8239</v>
      </c>
      <c r="B6" s="9">
        <v>30</v>
      </c>
      <c r="C6" s="9">
        <v>30</v>
      </c>
    </row>
    <row r="7" spans="1:3" x14ac:dyDescent="0.2">
      <c r="A7" s="8" t="s">
        <v>8226</v>
      </c>
      <c r="B7" s="9">
        <v>74641.75</v>
      </c>
      <c r="C7" s="9">
        <v>74641.75</v>
      </c>
    </row>
    <row r="8" spans="1:3" x14ac:dyDescent="0.2">
      <c r="A8" s="8" t="s">
        <v>8229</v>
      </c>
      <c r="B8" s="9">
        <v>149078</v>
      </c>
      <c r="C8" s="9">
        <v>149078</v>
      </c>
    </row>
    <row r="9" spans="1:3" x14ac:dyDescent="0.2">
      <c r="A9" s="8" t="s">
        <v>8240</v>
      </c>
      <c r="B9" s="9">
        <v>5291</v>
      </c>
      <c r="C9" s="9">
        <v>5291</v>
      </c>
    </row>
    <row r="10" spans="1:3" x14ac:dyDescent="0.2">
      <c r="A10" s="8" t="s">
        <v>8236</v>
      </c>
      <c r="B10" s="9">
        <v>25697.010000000002</v>
      </c>
      <c r="C10" s="9">
        <v>25697.010000000002</v>
      </c>
    </row>
    <row r="11" spans="1:3" x14ac:dyDescent="0.2">
      <c r="A11" s="8" t="s">
        <v>8232</v>
      </c>
      <c r="B11" s="9">
        <v>2325</v>
      </c>
      <c r="C11" s="9">
        <v>2325</v>
      </c>
    </row>
    <row r="12" spans="1:3" x14ac:dyDescent="0.2">
      <c r="A12" s="8" t="s">
        <v>8227</v>
      </c>
      <c r="B12" s="9">
        <v>9056</v>
      </c>
      <c r="C12" s="9">
        <v>9056</v>
      </c>
    </row>
    <row r="13" spans="1:3" x14ac:dyDescent="0.2">
      <c r="A13" s="8" t="s">
        <v>8230</v>
      </c>
      <c r="B13" s="9">
        <v>5612</v>
      </c>
      <c r="C13" s="9">
        <v>5612</v>
      </c>
    </row>
    <row r="14" spans="1:3" x14ac:dyDescent="0.2">
      <c r="A14" s="8" t="s">
        <v>8225</v>
      </c>
      <c r="B14" s="9">
        <v>701098.96999999986</v>
      </c>
      <c r="C14" s="9">
        <v>701098.96999999986</v>
      </c>
    </row>
    <row r="15" spans="1:3" x14ac:dyDescent="0.2">
      <c r="A15" s="8" t="s">
        <v>8241</v>
      </c>
      <c r="B15" s="9">
        <v>20807</v>
      </c>
      <c r="C15" s="9">
        <v>20807</v>
      </c>
    </row>
    <row r="16" spans="1:3" x14ac:dyDescent="0.2">
      <c r="A16" s="8" t="s">
        <v>8237</v>
      </c>
      <c r="B16" s="9">
        <v>2463</v>
      </c>
      <c r="C16" s="9">
        <v>2463</v>
      </c>
    </row>
    <row r="17" spans="1:3" x14ac:dyDescent="0.2">
      <c r="A17" s="8" t="s">
        <v>8243</v>
      </c>
      <c r="B17" s="9">
        <v>3655</v>
      </c>
      <c r="C17" s="9">
        <v>3655</v>
      </c>
    </row>
    <row r="18" spans="1:3" x14ac:dyDescent="0.2">
      <c r="A18" s="8" t="s">
        <v>8238</v>
      </c>
      <c r="B18" s="9">
        <v>60050</v>
      </c>
      <c r="C18" s="9">
        <v>60050</v>
      </c>
    </row>
    <row r="19" spans="1:3" x14ac:dyDescent="0.2">
      <c r="A19" s="8" t="s">
        <v>8233</v>
      </c>
      <c r="B19" s="9">
        <v>517</v>
      </c>
      <c r="C19" s="9">
        <v>517</v>
      </c>
    </row>
    <row r="20" spans="1:3" x14ac:dyDescent="0.2">
      <c r="A20" s="8" t="s">
        <v>8234</v>
      </c>
      <c r="B20" s="9">
        <v>16845</v>
      </c>
      <c r="C20" s="9">
        <v>16845</v>
      </c>
    </row>
    <row r="21" spans="1:3" x14ac:dyDescent="0.2">
      <c r="A21" s="8" t="s">
        <v>8228</v>
      </c>
      <c r="B21" s="9">
        <v>20475</v>
      </c>
      <c r="C21" s="9">
        <v>20475</v>
      </c>
    </row>
    <row r="22" spans="1:3" x14ac:dyDescent="0.2">
      <c r="A22" s="8" t="s">
        <v>8235</v>
      </c>
      <c r="B22" s="9">
        <v>109454</v>
      </c>
      <c r="C22" s="9">
        <v>109454</v>
      </c>
    </row>
    <row r="23" spans="1:3" x14ac:dyDescent="0.2">
      <c r="A23" s="8" t="s">
        <v>8244</v>
      </c>
      <c r="B23" s="9">
        <v>9124</v>
      </c>
      <c r="C23" s="9">
        <v>9124</v>
      </c>
    </row>
    <row r="24" spans="1:3" x14ac:dyDescent="0.2">
      <c r="A24" s="8" t="s">
        <v>8320</v>
      </c>
      <c r="B24" s="9">
        <v>1216219.73</v>
      </c>
      <c r="C24" s="9">
        <v>1216219.73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FFB24-555A-8344-8027-544841954530}">
  <dimension ref="A1:F16"/>
  <sheetViews>
    <sheetView zoomScale="150" zoomScaleNormal="150" workbookViewId="0">
      <selection activeCell="B3" sqref="B3"/>
    </sheetView>
  </sheetViews>
  <sheetFormatPr baseColWidth="10" defaultRowHeight="15" x14ac:dyDescent="0.2"/>
  <cols>
    <col min="1" max="1" width="15" bestFit="1" customWidth="1"/>
    <col min="2" max="2" width="9" bestFit="1" customWidth="1"/>
    <col min="3" max="3" width="4" bestFit="1" customWidth="1"/>
    <col min="4" max="4" width="5.5" bestFit="1" customWidth="1"/>
    <col min="5" max="5" width="8.1640625" bestFit="1" customWidth="1"/>
    <col min="6" max="6" width="10.1640625" bestFit="1" customWidth="1"/>
    <col min="7" max="7" width="8.1640625" bestFit="1" customWidth="1"/>
    <col min="8" max="9" width="9" bestFit="1" customWidth="1"/>
    <col min="10" max="10" width="5.5" bestFit="1" customWidth="1"/>
    <col min="11" max="11" width="10.5" bestFit="1" customWidth="1"/>
    <col min="12" max="12" width="9" bestFit="1" customWidth="1"/>
    <col min="13" max="13" width="4" bestFit="1" customWidth="1"/>
    <col min="14" max="14" width="5.5" bestFit="1" customWidth="1"/>
    <col min="15" max="15" width="10" bestFit="1" customWidth="1"/>
    <col min="16" max="16" width="13.5" bestFit="1" customWidth="1"/>
    <col min="17" max="17" width="5.5" bestFit="1" customWidth="1"/>
    <col min="18" max="18" width="15.33203125" bestFit="1" customWidth="1"/>
    <col min="19" max="19" width="11.5" bestFit="1" customWidth="1"/>
    <col min="20" max="20" width="5.5" bestFit="1" customWidth="1"/>
    <col min="21" max="21" width="8.1640625" bestFit="1" customWidth="1"/>
    <col min="22" max="22" width="13.33203125" bestFit="1" customWidth="1"/>
    <col min="23" max="23" width="12.1640625" bestFit="1" customWidth="1"/>
    <col min="24" max="24" width="5.5" bestFit="1" customWidth="1"/>
    <col min="25" max="25" width="8.1640625" bestFit="1" customWidth="1"/>
    <col min="26" max="26" width="14" bestFit="1" customWidth="1"/>
    <col min="27" max="27" width="9.5" bestFit="1" customWidth="1"/>
    <col min="28" max="28" width="5.5" bestFit="1" customWidth="1"/>
    <col min="29" max="29" width="8.1640625" bestFit="1" customWidth="1"/>
    <col min="30" max="30" width="11.33203125" bestFit="1" customWidth="1"/>
    <col min="31" max="31" width="10.1640625" bestFit="1" customWidth="1"/>
  </cols>
  <sheetData>
    <row r="1" spans="1:6" x14ac:dyDescent="0.2">
      <c r="A1" s="6" t="s">
        <v>8378</v>
      </c>
      <c r="B1" s="7" t="s">
        <v>8322</v>
      </c>
    </row>
    <row r="2" spans="1:6" x14ac:dyDescent="0.2">
      <c r="A2" s="6" t="s">
        <v>8223</v>
      </c>
      <c r="B2" s="7" t="s">
        <v>8225</v>
      </c>
    </row>
    <row r="3" spans="1:6" x14ac:dyDescent="0.2">
      <c r="A3" s="6" t="s">
        <v>8308</v>
      </c>
      <c r="B3" s="7" t="s">
        <v>8315</v>
      </c>
    </row>
    <row r="5" spans="1:6" x14ac:dyDescent="0.2">
      <c r="A5" s="6" t="s">
        <v>8310</v>
      </c>
      <c r="B5" s="6" t="s">
        <v>8321</v>
      </c>
      <c r="C5" s="7"/>
      <c r="D5" s="7"/>
      <c r="E5" s="7"/>
      <c r="F5" s="7"/>
    </row>
    <row r="6" spans="1:6" x14ac:dyDescent="0.2">
      <c r="A6" s="6" t="s">
        <v>8384</v>
      </c>
      <c r="B6" s="7" t="s">
        <v>8219</v>
      </c>
      <c r="C6" s="7" t="s">
        <v>8222</v>
      </c>
      <c r="D6" s="7" t="s">
        <v>8221</v>
      </c>
      <c r="E6" s="7" t="s">
        <v>8220</v>
      </c>
      <c r="F6" s="7" t="s">
        <v>8320</v>
      </c>
    </row>
    <row r="7" spans="1:6" x14ac:dyDescent="0.2">
      <c r="A7" s="8" t="s">
        <v>8383</v>
      </c>
      <c r="B7" s="9">
        <v>9</v>
      </c>
      <c r="C7" s="9"/>
      <c r="D7" s="9">
        <v>1</v>
      </c>
      <c r="E7" s="9"/>
      <c r="F7" s="9">
        <v>10</v>
      </c>
    </row>
    <row r="8" spans="1:6" x14ac:dyDescent="0.2">
      <c r="A8" s="8" t="s">
        <v>8392</v>
      </c>
      <c r="B8" s="9"/>
      <c r="C8" s="9"/>
      <c r="D8" s="9">
        <v>1</v>
      </c>
      <c r="E8" s="9">
        <v>1</v>
      </c>
      <c r="F8" s="9">
        <v>2</v>
      </c>
    </row>
    <row r="9" spans="1:6" x14ac:dyDescent="0.2">
      <c r="A9" s="8" t="s">
        <v>8386</v>
      </c>
      <c r="B9" s="9">
        <v>5</v>
      </c>
      <c r="C9" s="9"/>
      <c r="D9" s="9"/>
      <c r="E9" s="9"/>
      <c r="F9" s="9">
        <v>5</v>
      </c>
    </row>
    <row r="10" spans="1:6" x14ac:dyDescent="0.2">
      <c r="A10" s="8" t="s">
        <v>8387</v>
      </c>
      <c r="B10" s="9">
        <v>1</v>
      </c>
      <c r="C10" s="9"/>
      <c r="D10" s="9"/>
      <c r="E10" s="9"/>
      <c r="F10" s="9">
        <v>1</v>
      </c>
    </row>
    <row r="11" spans="1:6" x14ac:dyDescent="0.2">
      <c r="A11" s="8" t="s">
        <v>8393</v>
      </c>
      <c r="B11" s="9"/>
      <c r="C11" s="9"/>
      <c r="D11" s="9">
        <v>1</v>
      </c>
      <c r="E11" s="9"/>
      <c r="F11" s="9">
        <v>1</v>
      </c>
    </row>
    <row r="12" spans="1:6" x14ac:dyDescent="0.2">
      <c r="A12" s="8" t="s">
        <v>8388</v>
      </c>
      <c r="B12" s="9">
        <v>4</v>
      </c>
      <c r="C12" s="9"/>
      <c r="D12" s="9">
        <v>1</v>
      </c>
      <c r="E12" s="9"/>
      <c r="F12" s="9">
        <v>5</v>
      </c>
    </row>
    <row r="13" spans="1:6" x14ac:dyDescent="0.2">
      <c r="A13" s="8" t="s">
        <v>8389</v>
      </c>
      <c r="B13" s="9">
        <v>3</v>
      </c>
      <c r="C13" s="9">
        <v>1</v>
      </c>
      <c r="D13" s="9">
        <v>3</v>
      </c>
      <c r="E13" s="9"/>
      <c r="F13" s="9">
        <v>7</v>
      </c>
    </row>
    <row r="14" spans="1:6" x14ac:dyDescent="0.2">
      <c r="A14" s="8" t="s">
        <v>8390</v>
      </c>
      <c r="B14" s="9">
        <v>2</v>
      </c>
      <c r="C14" s="9"/>
      <c r="D14" s="9"/>
      <c r="E14" s="9"/>
      <c r="F14" s="9">
        <v>2</v>
      </c>
    </row>
    <row r="15" spans="1:6" x14ac:dyDescent="0.2">
      <c r="A15" s="8" t="s">
        <v>8391</v>
      </c>
      <c r="B15" s="9">
        <v>1</v>
      </c>
      <c r="C15" s="9"/>
      <c r="D15" s="9"/>
      <c r="E15" s="9"/>
      <c r="F15" s="9">
        <v>1</v>
      </c>
    </row>
    <row r="16" spans="1:6" x14ac:dyDescent="0.2">
      <c r="A16" s="8" t="s">
        <v>8320</v>
      </c>
      <c r="B16" s="9">
        <v>25</v>
      </c>
      <c r="C16" s="9">
        <v>1</v>
      </c>
      <c r="D16" s="9">
        <v>7</v>
      </c>
      <c r="E16" s="9">
        <v>1</v>
      </c>
      <c r="F16" s="9">
        <v>34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5A869-BB41-D34D-837B-AA73870577E5}">
  <dimension ref="A1:C19"/>
  <sheetViews>
    <sheetView zoomScale="193" zoomScaleNormal="193" workbookViewId="0">
      <selection activeCell="A23" sqref="A23"/>
    </sheetView>
  </sheetViews>
  <sheetFormatPr baseColWidth="10" defaultRowHeight="15" x14ac:dyDescent="0.2"/>
  <cols>
    <col min="1" max="1" width="26.33203125" bestFit="1" customWidth="1"/>
    <col min="2" max="2" width="14.83203125" bestFit="1" customWidth="1"/>
    <col min="3" max="4" width="12.1640625" bestFit="1" customWidth="1"/>
    <col min="5" max="5" width="14.83203125" bestFit="1" customWidth="1"/>
    <col min="6" max="20" width="12.1640625" bestFit="1" customWidth="1"/>
    <col min="21" max="21" width="3.1640625" bestFit="1" customWidth="1"/>
    <col min="22" max="23" width="12.1640625" bestFit="1" customWidth="1"/>
  </cols>
  <sheetData>
    <row r="1" spans="1:3" x14ac:dyDescent="0.2">
      <c r="A1" s="6" t="s">
        <v>8308</v>
      </c>
      <c r="B1" s="7" t="s">
        <v>8316</v>
      </c>
    </row>
    <row r="2" spans="1:3" x14ac:dyDescent="0.2">
      <c r="A2" s="6" t="s">
        <v>8218</v>
      </c>
      <c r="B2" s="7" t="s">
        <v>8219</v>
      </c>
    </row>
    <row r="4" spans="1:3" x14ac:dyDescent="0.2">
      <c r="A4" s="6" t="s">
        <v>8395</v>
      </c>
      <c r="B4" s="6" t="s">
        <v>8309</v>
      </c>
      <c r="C4" s="7"/>
    </row>
    <row r="5" spans="1:3" x14ac:dyDescent="0.2">
      <c r="A5" s="6" t="s">
        <v>8385</v>
      </c>
      <c r="B5" s="7" t="s">
        <v>8345</v>
      </c>
      <c r="C5" s="7" t="s">
        <v>8320</v>
      </c>
    </row>
    <row r="6" spans="1:3" x14ac:dyDescent="0.2">
      <c r="A6" s="8" t="s">
        <v>8239</v>
      </c>
      <c r="B6" s="9">
        <v>33</v>
      </c>
      <c r="C6" s="9">
        <v>33</v>
      </c>
    </row>
    <row r="7" spans="1:3" x14ac:dyDescent="0.2">
      <c r="A7" s="8" t="s">
        <v>8226</v>
      </c>
      <c r="B7" s="9">
        <v>27</v>
      </c>
      <c r="C7" s="9">
        <v>27</v>
      </c>
    </row>
    <row r="8" spans="1:3" x14ac:dyDescent="0.2">
      <c r="A8" s="8" t="s">
        <v>8242</v>
      </c>
      <c r="B8" s="9">
        <v>60</v>
      </c>
      <c r="C8" s="9">
        <v>60</v>
      </c>
    </row>
    <row r="9" spans="1:3" x14ac:dyDescent="0.2">
      <c r="A9" s="8" t="s">
        <v>8229</v>
      </c>
      <c r="B9" s="9">
        <v>26</v>
      </c>
      <c r="C9" s="9">
        <v>26</v>
      </c>
    </row>
    <row r="10" spans="1:3" x14ac:dyDescent="0.2">
      <c r="A10" s="8" t="s">
        <v>8236</v>
      </c>
      <c r="B10" s="9">
        <v>32.4</v>
      </c>
      <c r="C10" s="9">
        <v>32.4</v>
      </c>
    </row>
    <row r="11" spans="1:3" x14ac:dyDescent="0.2">
      <c r="A11" s="8" t="s">
        <v>8232</v>
      </c>
      <c r="B11" s="9">
        <v>30</v>
      </c>
      <c r="C11" s="9">
        <v>30</v>
      </c>
    </row>
    <row r="12" spans="1:3" x14ac:dyDescent="0.2">
      <c r="A12" s="8" t="s">
        <v>8225</v>
      </c>
      <c r="B12" s="9">
        <v>33</v>
      </c>
      <c r="C12" s="9">
        <v>33</v>
      </c>
    </row>
    <row r="13" spans="1:3" x14ac:dyDescent="0.2">
      <c r="A13" s="8" t="s">
        <v>8241</v>
      </c>
      <c r="B13" s="9">
        <v>30</v>
      </c>
      <c r="C13" s="9">
        <v>30</v>
      </c>
    </row>
    <row r="14" spans="1:3" x14ac:dyDescent="0.2">
      <c r="A14" s="8" t="s">
        <v>8237</v>
      </c>
      <c r="B14" s="9">
        <v>45</v>
      </c>
      <c r="C14" s="9">
        <v>45</v>
      </c>
    </row>
    <row r="15" spans="1:3" x14ac:dyDescent="0.2">
      <c r="A15" s="8" t="s">
        <v>8243</v>
      </c>
      <c r="B15" s="9">
        <v>37</v>
      </c>
      <c r="C15" s="9">
        <v>37</v>
      </c>
    </row>
    <row r="16" spans="1:3" x14ac:dyDescent="0.2">
      <c r="A16" s="8" t="s">
        <v>8234</v>
      </c>
      <c r="B16" s="9">
        <v>30</v>
      </c>
      <c r="C16" s="9">
        <v>30</v>
      </c>
    </row>
    <row r="17" spans="1:3" x14ac:dyDescent="0.2">
      <c r="A17" s="8" t="s">
        <v>8235</v>
      </c>
      <c r="B17" s="9">
        <v>26.5</v>
      </c>
      <c r="C17" s="9">
        <v>26.5</v>
      </c>
    </row>
    <row r="18" spans="1:3" x14ac:dyDescent="0.2">
      <c r="A18" s="8" t="s">
        <v>8224</v>
      </c>
      <c r="B18" s="9">
        <v>32.758064516129032</v>
      </c>
      <c r="C18" s="9">
        <v>32.758064516129032</v>
      </c>
    </row>
    <row r="19" spans="1:3" x14ac:dyDescent="0.2">
      <c r="A19" s="8" t="s">
        <v>8320</v>
      </c>
      <c r="B19" s="9">
        <v>32.621359223300971</v>
      </c>
      <c r="C19" s="9">
        <v>32.621359223300971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StarterBook</vt:lpstr>
      <vt:lpstr>PivotTableByDateCreated</vt:lpstr>
      <vt:lpstr>PivotTableByCategory</vt:lpstr>
      <vt:lpstr>PivotTableBySubCategory</vt:lpstr>
      <vt:lpstr>PivotTableFundsByCountry</vt:lpstr>
      <vt:lpstr>PivotTableStatesByGoal</vt:lpstr>
      <vt:lpstr>PivotTableMeanDurationByCountry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Galyna Malynska</cp:lastModifiedBy>
  <dcterms:created xsi:type="dcterms:W3CDTF">2017-04-20T15:17:24Z</dcterms:created>
  <dcterms:modified xsi:type="dcterms:W3CDTF">2021-06-12T16:05:52Z</dcterms:modified>
</cp:coreProperties>
</file>