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manuel/Documents/MachineLearning/HW2/"/>
    </mc:Choice>
  </mc:AlternateContent>
  <xr:revisionPtr revIDLastSave="0" documentId="8_{FAD03BA3-2A0A-0C46-BCAB-2121E3F61B93}" xr6:coauthVersionLast="41" xr6:coauthVersionMax="41" xr10:uidLastSave="{00000000-0000-0000-0000-000000000000}"/>
  <bookViews>
    <workbookView xWindow="0" yWindow="0" windowWidth="28800" windowHeight="18000" activeTab="4" xr2:uid="{772C6760-353A-FE4F-B76D-63022FC0153E}"/>
  </bookViews>
  <sheets>
    <sheet name="Sheet1" sheetId="1" r:id="rId1"/>
    <sheet name="Sheet3" sheetId="3" r:id="rId2"/>
    <sheet name="Sheet4" sheetId="4" r:id="rId3"/>
    <sheet name="First node" sheetId="2" r:id="rId4"/>
    <sheet name="Second node" sheetId="5" r:id="rId5"/>
    <sheet name="Sheet6" sheetId="6" r:id="rId6"/>
  </sheets>
  <calcPr calcId="181029"/>
  <pivotCaches>
    <pivotCache cacheId="6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2" l="1"/>
  <c r="G16" i="2"/>
  <c r="F17" i="2"/>
  <c r="F16" i="2"/>
  <c r="M28" i="5"/>
  <c r="M27" i="5"/>
  <c r="L28" i="5"/>
  <c r="L27" i="5"/>
  <c r="C28" i="5"/>
  <c r="C27" i="5"/>
  <c r="B28" i="5"/>
  <c r="B27" i="5"/>
  <c r="M13" i="5"/>
  <c r="M12" i="5"/>
  <c r="L13" i="5"/>
  <c r="L12" i="5"/>
  <c r="C13" i="5"/>
  <c r="C12" i="5"/>
  <c r="B13" i="5"/>
  <c r="B12" i="5"/>
  <c r="H32" i="2"/>
  <c r="H31" i="2"/>
  <c r="H25" i="2"/>
  <c r="H24" i="2"/>
  <c r="H26" i="2" s="1"/>
  <c r="H18" i="2"/>
  <c r="H17" i="2"/>
  <c r="H16" i="2"/>
  <c r="G32" i="2"/>
  <c r="G31" i="2"/>
  <c r="G25" i="2"/>
  <c r="G24" i="2"/>
  <c r="F31" i="2"/>
  <c r="F25" i="2"/>
  <c r="F24" i="2"/>
  <c r="C32" i="2"/>
  <c r="C31" i="2"/>
  <c r="B32" i="2"/>
  <c r="B31" i="2"/>
  <c r="C25" i="2"/>
  <c r="C24" i="2"/>
  <c r="B25" i="2"/>
  <c r="B24" i="2"/>
  <c r="C16" i="2"/>
  <c r="C17" i="2"/>
  <c r="B17" i="2"/>
  <c r="B16" i="2"/>
  <c r="F2" i="1"/>
  <c r="F6" i="1"/>
  <c r="F7" i="1"/>
  <c r="F12" i="1"/>
  <c r="F13" i="1"/>
  <c r="I6" i="1"/>
  <c r="H7" i="1"/>
  <c r="H12" i="1"/>
  <c r="H13" i="1"/>
  <c r="H6" i="1"/>
  <c r="E13" i="1"/>
  <c r="E12" i="1"/>
  <c r="E7" i="1"/>
  <c r="E6" i="1"/>
  <c r="E2" i="1"/>
  <c r="P12" i="5" l="1"/>
  <c r="F28" i="5"/>
  <c r="N28" i="5"/>
  <c r="M29" i="5"/>
  <c r="L29" i="5"/>
  <c r="D28" i="5"/>
  <c r="B29" i="5"/>
  <c r="M14" i="5"/>
  <c r="C29" i="5"/>
  <c r="N27" i="5"/>
  <c r="D27" i="5"/>
  <c r="N13" i="5"/>
  <c r="L14" i="5"/>
  <c r="N12" i="5"/>
  <c r="D13" i="5"/>
  <c r="B14" i="5"/>
  <c r="D12" i="5"/>
  <c r="C14" i="5"/>
  <c r="H33" i="2"/>
  <c r="B33" i="2"/>
  <c r="D31" i="2"/>
  <c r="C33" i="2"/>
  <c r="D32" i="2"/>
  <c r="D33" i="2" s="1"/>
  <c r="C26" i="2"/>
  <c r="D25" i="2"/>
  <c r="B26" i="2"/>
  <c r="D24" i="2"/>
  <c r="D17" i="2"/>
  <c r="C18" i="2"/>
  <c r="B18" i="2"/>
  <c r="D16" i="2"/>
  <c r="I7" i="1"/>
  <c r="I8" i="1" s="1"/>
  <c r="I12" i="1"/>
  <c r="I13" i="1"/>
  <c r="I14" i="1" s="1"/>
  <c r="N29" i="5" l="1"/>
  <c r="Q28" i="5" s="1"/>
  <c r="R28" i="5" s="1"/>
  <c r="P27" i="5"/>
  <c r="F27" i="5"/>
  <c r="F12" i="5"/>
  <c r="F13" i="5"/>
  <c r="D29" i="5"/>
  <c r="G27" i="5" s="1"/>
  <c r="N14" i="5"/>
  <c r="Q13" i="5" s="1"/>
  <c r="R13" i="5" s="1"/>
  <c r="D14" i="5"/>
  <c r="G13" i="5" s="1"/>
  <c r="D26" i="2"/>
  <c r="D18" i="2"/>
  <c r="H27" i="5" l="1"/>
  <c r="R27" i="5"/>
  <c r="R29" i="5" s="1"/>
  <c r="Q12" i="5"/>
  <c r="R12" i="5" s="1"/>
  <c r="R14" i="5" s="1"/>
  <c r="G28" i="5"/>
  <c r="H28" i="5" s="1"/>
  <c r="Q27" i="5"/>
  <c r="H13" i="5"/>
  <c r="G12" i="5"/>
  <c r="H12" i="5" s="1"/>
  <c r="H14" i="5" s="1"/>
  <c r="H29" i="5" l="1"/>
</calcChain>
</file>

<file path=xl/sharedStrings.xml><?xml version="1.0" encoding="utf-8"?>
<sst xmlns="http://schemas.openxmlformats.org/spreadsheetml/2006/main" count="260" uniqueCount="42">
  <si>
    <t>Blue</t>
  </si>
  <si>
    <t>Red</t>
  </si>
  <si>
    <t>Green</t>
  </si>
  <si>
    <t>Y&gt;3</t>
  </si>
  <si>
    <t>Shannon Entropy</t>
  </si>
  <si>
    <t>total</t>
  </si>
  <si>
    <t>Y&lt;3</t>
  </si>
  <si>
    <t>Total</t>
  </si>
  <si>
    <t>x&gt;9</t>
  </si>
  <si>
    <t>x&lt;9</t>
  </si>
  <si>
    <t>Entropy internal</t>
  </si>
  <si>
    <t>P of variable</t>
  </si>
  <si>
    <t>Pre E parameter</t>
  </si>
  <si>
    <t>Total Eparameter</t>
  </si>
  <si>
    <t>Snowstorm</t>
  </si>
  <si>
    <t>Holiday</t>
  </si>
  <si>
    <t>Weekend</t>
  </si>
  <si>
    <t>Closed</t>
  </si>
  <si>
    <t>Impurity</t>
  </si>
  <si>
    <t>Weeked</t>
  </si>
  <si>
    <t>T</t>
  </si>
  <si>
    <t>F</t>
  </si>
  <si>
    <t>Column Labels</t>
  </si>
  <si>
    <t>Row Labels</t>
  </si>
  <si>
    <t>Grand Total</t>
  </si>
  <si>
    <t>Count of Weekend</t>
  </si>
  <si>
    <t>Total Count of Weekend</t>
  </si>
  <si>
    <t>Sum of Closed</t>
  </si>
  <si>
    <t>Count of Snowstorm</t>
  </si>
  <si>
    <t>Total Count of Snowstorm</t>
  </si>
  <si>
    <t>OPEN</t>
  </si>
  <si>
    <t>CLOSED</t>
  </si>
  <si>
    <t>HOLIDAY</t>
  </si>
  <si>
    <t>WEEKEND</t>
  </si>
  <si>
    <t>IMPURITY</t>
  </si>
  <si>
    <t>LEAF 1</t>
  </si>
  <si>
    <t>LEAF 2</t>
  </si>
  <si>
    <t>WEIGHTED SIZE</t>
  </si>
  <si>
    <t>weighted impurity</t>
  </si>
  <si>
    <t>Total impurity</t>
  </si>
  <si>
    <t>Holiday TRUE</t>
  </si>
  <si>
    <t>HOLIDAY 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</si>
</sst>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0" xfId="0" applyFill="1" applyBorder="1"/>
    <xf numFmtId="0" fontId="0" fillId="0" borderId="3" xfId="0" applyBorder="1"/>
    <xf numFmtId="0" fontId="0" fillId="0" borderId="5" xfId="0" applyFill="1" applyBorder="1"/>
    <xf numFmtId="0" fontId="0" fillId="0" borderId="6" xfId="0" applyFill="1" applyBorder="1"/>
    <xf numFmtId="0" fontId="0" fillId="2" borderId="7" xfId="0" applyFill="1" applyBorder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 vertical="center" wrapText="1"/>
    </xf>
    <xf numFmtId="0" fontId="0" fillId="0" borderId="0" xfId="0" applyFill="1"/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533400</xdr:colOff>
      <xdr:row>5</xdr:row>
      <xdr:rowOff>12700</xdr:rowOff>
    </xdr:from>
    <xdr:to>
      <xdr:col>20</xdr:col>
      <xdr:colOff>444500</xdr:colOff>
      <xdr:row>26</xdr:row>
      <xdr:rowOff>127000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A96E786-6A97-7843-8EF6-A32637696F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2100" y="1028700"/>
          <a:ext cx="7340600" cy="44577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manuel.gama.alternativo@gmail.com" refreshedDate="43526.696124421294" createdVersion="6" refreshedVersion="6" minRefreshableVersion="3" recordCount="8" xr:uid="{4EB2195E-5F52-344B-86A6-413FBA481FD7}">
  <cacheSource type="worksheet">
    <worksheetSource ref="A1:D9" sheet="First node"/>
  </cacheSource>
  <cacheFields count="4">
    <cacheField name="Snowstorm" numFmtId="0">
      <sharedItems count="2">
        <s v="T"/>
        <s v="F"/>
      </sharedItems>
    </cacheField>
    <cacheField name="Holiday" numFmtId="0">
      <sharedItems count="2">
        <s v="F"/>
        <s v="T"/>
      </sharedItems>
    </cacheField>
    <cacheField name="Weekend" numFmtId="0">
      <sharedItems count="1">
        <s v="F"/>
      </sharedItems>
    </cacheField>
    <cacheField name="Closed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x v="0"/>
    <x v="0"/>
  </r>
  <r>
    <x v="0"/>
    <x v="0"/>
    <x v="0"/>
    <x v="1"/>
  </r>
  <r>
    <x v="1"/>
    <x v="0"/>
    <x v="0"/>
    <x v="0"/>
  </r>
  <r>
    <x v="0"/>
    <x v="0"/>
    <x v="0"/>
    <x v="0"/>
  </r>
  <r>
    <x v="1"/>
    <x v="1"/>
    <x v="0"/>
    <x v="0"/>
  </r>
  <r>
    <x v="1"/>
    <x v="1"/>
    <x v="0"/>
    <x v="1"/>
  </r>
  <r>
    <x v="0"/>
    <x v="1"/>
    <x v="0"/>
    <x v="1"/>
  </r>
  <r>
    <x v="1"/>
    <x v="1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8FF0CB-1B83-0545-88A6-57A31E303E93}" name="PivotTable1" cacheId="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2" firstHeaderRow="1" firstDataRow="2" firstDataCol="1"/>
  <pivotFields count="4">
    <pivotField dataField="1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dataField="1" showAll="0">
      <items count="2">
        <item x="0"/>
        <item t="default"/>
      </items>
    </pivotField>
    <pivotField axis="axisCol" showAll="0">
      <items count="3">
        <item x="0"/>
        <item x="1"/>
        <item t="default"/>
      </items>
    </pivotField>
  </pivotFields>
  <rowFields count="2">
    <field x="1"/>
    <field x="-2"/>
  </rowFields>
  <rowItems count="8">
    <i>
      <x/>
    </i>
    <i r="1">
      <x/>
    </i>
    <i r="1" i="1">
      <x v="1"/>
    </i>
    <i>
      <x v="1"/>
    </i>
    <i r="1">
      <x/>
    </i>
    <i r="1" i="1">
      <x v="1"/>
    </i>
    <i t="grand">
      <x/>
    </i>
    <i t="grand" i="1">
      <x/>
    </i>
  </rowItems>
  <colFields count="1">
    <field x="3"/>
  </colFields>
  <colItems count="3">
    <i>
      <x/>
    </i>
    <i>
      <x v="1"/>
    </i>
    <i t="grand">
      <x/>
    </i>
  </colItems>
  <dataFields count="2">
    <dataField name="Count of Snowstorm" fld="0" subtotal="count" baseField="0" baseItem="0"/>
    <dataField name="Count of Weekend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B2BE0B-C277-C04E-82B1-4ED786914A6C}" name="PivotTable2" cacheId="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9" firstHeaderRow="1" firstDataRow="2" firstDataCol="1"/>
  <pivotFields count="4">
    <pivotField axis="axisCol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2">
        <item x="0"/>
        <item t="default"/>
      </items>
    </pivotField>
    <pivotField dataField="1" showAll="0"/>
  </pivotFields>
  <rowFields count="2">
    <field x="1"/>
    <field x="2"/>
  </rowFields>
  <rowItems count="5">
    <i>
      <x/>
    </i>
    <i r="1">
      <x/>
    </i>
    <i>
      <x v="1"/>
    </i>
    <i r="1">
      <x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Close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92E83-8D59-5344-B65D-C582A79F5FAD}">
  <dimension ref="A1:I14"/>
  <sheetViews>
    <sheetView workbookViewId="0">
      <selection activeCell="I12" sqref="I12"/>
    </sheetView>
  </sheetViews>
  <sheetFormatPr baseColWidth="10" defaultRowHeight="16" x14ac:dyDescent="0.2"/>
  <sheetData>
    <row r="1" spans="1:9" x14ac:dyDescent="0.2">
      <c r="B1" t="s">
        <v>1</v>
      </c>
      <c r="C1" t="s">
        <v>0</v>
      </c>
      <c r="D1" t="s">
        <v>2</v>
      </c>
      <c r="E1" t="s">
        <v>5</v>
      </c>
      <c r="F1" t="s">
        <v>4</v>
      </c>
    </row>
    <row r="2" spans="1:9" x14ac:dyDescent="0.2">
      <c r="B2">
        <v>27</v>
      </c>
      <c r="C2">
        <v>27</v>
      </c>
      <c r="D2">
        <v>6</v>
      </c>
      <c r="E2">
        <f>SUM(B2:D2)</f>
        <v>60</v>
      </c>
      <c r="F2">
        <f>-((B2/E2)*LOG((B2/E2),2))-((C2/E2)*LOG(C2/E2,2))-((D2/E2)*LOG(D2/E2,2))</f>
        <v>1.3689955935892815</v>
      </c>
    </row>
    <row r="5" spans="1:9" x14ac:dyDescent="0.2">
      <c r="B5" t="s">
        <v>1</v>
      </c>
      <c r="C5" t="s">
        <v>0</v>
      </c>
      <c r="D5" t="s">
        <v>2</v>
      </c>
      <c r="F5" t="s">
        <v>10</v>
      </c>
      <c r="H5" t="s">
        <v>11</v>
      </c>
      <c r="I5" t="s">
        <v>12</v>
      </c>
    </row>
    <row r="6" spans="1:9" x14ac:dyDescent="0.2">
      <c r="A6" t="s">
        <v>6</v>
      </c>
      <c r="C6">
        <v>27</v>
      </c>
      <c r="D6">
        <v>3</v>
      </c>
      <c r="E6">
        <f>SUM(B6:D6)</f>
        <v>30</v>
      </c>
      <c r="F6">
        <f>-((C6/E6)*LOG(C6/E6,2))-((D6/E6)*LOG(D6/E6,2))</f>
        <v>0.46899559358928122</v>
      </c>
      <c r="H6">
        <f>E6/$E$2</f>
        <v>0.5</v>
      </c>
      <c r="I6">
        <f>F6*H6</f>
        <v>0.23449779679464061</v>
      </c>
    </row>
    <row r="7" spans="1:9" x14ac:dyDescent="0.2">
      <c r="A7" t="s">
        <v>3</v>
      </c>
      <c r="B7">
        <v>27</v>
      </c>
      <c r="D7">
        <v>3</v>
      </c>
      <c r="E7">
        <f>SUM(B7:D7)</f>
        <v>30</v>
      </c>
      <c r="F7">
        <f>-((B7/E7)*LOG((B7/E7),2))-((D7/E7)*LOG(D7/E7,2))</f>
        <v>0.46899559358928122</v>
      </c>
      <c r="H7">
        <f t="shared" ref="H7:H13" si="0">E7/$E$2</f>
        <v>0.5</v>
      </c>
      <c r="I7">
        <f t="shared" ref="I7:I13" si="1">F7*H7</f>
        <v>0.23449779679464061</v>
      </c>
    </row>
    <row r="8" spans="1:9" x14ac:dyDescent="0.2">
      <c r="H8" t="s">
        <v>13</v>
      </c>
      <c r="I8">
        <f>SUM(I6:I7)</f>
        <v>0.46899559358928122</v>
      </c>
    </row>
    <row r="12" spans="1:9" x14ac:dyDescent="0.2">
      <c r="A12" t="s">
        <v>8</v>
      </c>
      <c r="B12">
        <v>0</v>
      </c>
      <c r="C12">
        <v>0</v>
      </c>
      <c r="D12">
        <v>6</v>
      </c>
      <c r="E12">
        <f>SUM(B12:D12)</f>
        <v>6</v>
      </c>
      <c r="F12">
        <f>-((D12/E12)*LOG(D12/E12,2))</f>
        <v>0</v>
      </c>
      <c r="H12">
        <f t="shared" si="0"/>
        <v>0.1</v>
      </c>
      <c r="I12">
        <f t="shared" si="1"/>
        <v>0</v>
      </c>
    </row>
    <row r="13" spans="1:9" x14ac:dyDescent="0.2">
      <c r="A13" t="s">
        <v>9</v>
      </c>
      <c r="B13">
        <v>27</v>
      </c>
      <c r="C13">
        <v>27</v>
      </c>
      <c r="D13">
        <v>0</v>
      </c>
      <c r="E13">
        <f>SUM(B13:D13)</f>
        <v>54</v>
      </c>
      <c r="F13">
        <f>-((B13/E13)*LOG((B13/E13),2))-((C13/E13)*LOG(C13/E13,2))</f>
        <v>1</v>
      </c>
      <c r="H13">
        <f t="shared" si="0"/>
        <v>0.9</v>
      </c>
      <c r="I13">
        <f t="shared" si="1"/>
        <v>0.9</v>
      </c>
    </row>
    <row r="14" spans="1:9" x14ac:dyDescent="0.2">
      <c r="H14" t="s">
        <v>13</v>
      </c>
      <c r="I14">
        <f>SUM(I12:I13)</f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D3E7B-DBC7-6445-9C5A-C6D5C4CAFF3F}">
  <dimension ref="A3:D12"/>
  <sheetViews>
    <sheetView workbookViewId="0">
      <selection activeCell="A3" sqref="A3"/>
    </sheetView>
  </sheetViews>
  <sheetFormatPr baseColWidth="10" defaultRowHeight="16" x14ac:dyDescent="0.2"/>
  <cols>
    <col min="1" max="1" width="22.83203125" bestFit="1" customWidth="1"/>
    <col min="2" max="2" width="15.5" bestFit="1" customWidth="1"/>
    <col min="3" max="3" width="2.1640625" bestFit="1" customWidth="1"/>
    <col min="4" max="4" width="10.83203125" bestFit="1" customWidth="1"/>
    <col min="5" max="5" width="16.5" bestFit="1" customWidth="1"/>
    <col min="6" max="6" width="22.83203125" bestFit="1" customWidth="1"/>
    <col min="7" max="7" width="21.1640625" bestFit="1" customWidth="1"/>
  </cols>
  <sheetData>
    <row r="3" spans="1:4" x14ac:dyDescent="0.2">
      <c r="B3" s="1" t="s">
        <v>22</v>
      </c>
    </row>
    <row r="4" spans="1:4" x14ac:dyDescent="0.2">
      <c r="A4" s="1" t="s">
        <v>23</v>
      </c>
      <c r="B4">
        <v>0</v>
      </c>
      <c r="C4">
        <v>1</v>
      </c>
      <c r="D4" t="s">
        <v>24</v>
      </c>
    </row>
    <row r="5" spans="1:4" x14ac:dyDescent="0.2">
      <c r="A5" s="2" t="s">
        <v>21</v>
      </c>
      <c r="B5" s="3"/>
      <c r="C5" s="3"/>
      <c r="D5" s="3"/>
    </row>
    <row r="6" spans="1:4" x14ac:dyDescent="0.2">
      <c r="A6" s="4" t="s">
        <v>28</v>
      </c>
      <c r="B6" s="3">
        <v>3</v>
      </c>
      <c r="C6" s="3">
        <v>1</v>
      </c>
      <c r="D6" s="3">
        <v>4</v>
      </c>
    </row>
    <row r="7" spans="1:4" x14ac:dyDescent="0.2">
      <c r="A7" s="4" t="s">
        <v>25</v>
      </c>
      <c r="B7" s="3">
        <v>3</v>
      </c>
      <c r="C7" s="3">
        <v>1</v>
      </c>
      <c r="D7" s="3">
        <v>4</v>
      </c>
    </row>
    <row r="8" spans="1:4" x14ac:dyDescent="0.2">
      <c r="A8" s="2" t="s">
        <v>20</v>
      </c>
      <c r="B8" s="3"/>
      <c r="C8" s="3"/>
      <c r="D8" s="3"/>
    </row>
    <row r="9" spans="1:4" x14ac:dyDescent="0.2">
      <c r="A9" s="4" t="s">
        <v>28</v>
      </c>
      <c r="B9" s="3">
        <v>1</v>
      </c>
      <c r="C9" s="3">
        <v>3</v>
      </c>
      <c r="D9" s="3">
        <v>4</v>
      </c>
    </row>
    <row r="10" spans="1:4" x14ac:dyDescent="0.2">
      <c r="A10" s="4" t="s">
        <v>25</v>
      </c>
      <c r="B10" s="3">
        <v>1</v>
      </c>
      <c r="C10" s="3">
        <v>3</v>
      </c>
      <c r="D10" s="3">
        <v>4</v>
      </c>
    </row>
    <row r="11" spans="1:4" x14ac:dyDescent="0.2">
      <c r="A11" s="2" t="s">
        <v>29</v>
      </c>
      <c r="B11" s="3">
        <v>4</v>
      </c>
      <c r="C11" s="3">
        <v>4</v>
      </c>
      <c r="D11" s="3">
        <v>8</v>
      </c>
    </row>
    <row r="12" spans="1:4" x14ac:dyDescent="0.2">
      <c r="A12" s="2" t="s">
        <v>26</v>
      </c>
      <c r="B12" s="3">
        <v>4</v>
      </c>
      <c r="C12" s="3">
        <v>4</v>
      </c>
      <c r="D12" s="3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77BEC-2818-3F45-BF2E-A85910964356}">
  <dimension ref="A3:D15"/>
  <sheetViews>
    <sheetView workbookViewId="0">
      <selection activeCell="B15" sqref="B15"/>
    </sheetView>
  </sheetViews>
  <sheetFormatPr baseColWidth="10" defaultRowHeight="16" x14ac:dyDescent="0.2"/>
  <cols>
    <col min="1" max="1" width="13" bestFit="1" customWidth="1"/>
    <col min="2" max="2" width="15.5" bestFit="1" customWidth="1"/>
    <col min="3" max="3" width="2.1640625" bestFit="1" customWidth="1"/>
  </cols>
  <sheetData>
    <row r="3" spans="1:4" x14ac:dyDescent="0.2">
      <c r="A3" s="1" t="s">
        <v>27</v>
      </c>
      <c r="B3" s="1" t="s">
        <v>22</v>
      </c>
    </row>
    <row r="4" spans="1:4" x14ac:dyDescent="0.2">
      <c r="A4" s="1" t="s">
        <v>23</v>
      </c>
      <c r="B4" t="s">
        <v>21</v>
      </c>
      <c r="C4" t="s">
        <v>20</v>
      </c>
      <c r="D4" t="s">
        <v>24</v>
      </c>
    </row>
    <row r="5" spans="1:4" x14ac:dyDescent="0.2">
      <c r="A5" s="2" t="s">
        <v>21</v>
      </c>
      <c r="B5" s="3">
        <v>0</v>
      </c>
      <c r="C5" s="3">
        <v>1</v>
      </c>
      <c r="D5" s="3">
        <v>1</v>
      </c>
    </row>
    <row r="6" spans="1:4" x14ac:dyDescent="0.2">
      <c r="A6" s="4" t="s">
        <v>21</v>
      </c>
      <c r="B6" s="3">
        <v>0</v>
      </c>
      <c r="C6" s="3">
        <v>1</v>
      </c>
      <c r="D6" s="3">
        <v>1</v>
      </c>
    </row>
    <row r="7" spans="1:4" x14ac:dyDescent="0.2">
      <c r="A7" s="2" t="s">
        <v>20</v>
      </c>
      <c r="B7" s="3">
        <v>2</v>
      </c>
      <c r="C7" s="3">
        <v>1</v>
      </c>
      <c r="D7" s="3">
        <v>3</v>
      </c>
    </row>
    <row r="8" spans="1:4" x14ac:dyDescent="0.2">
      <c r="A8" s="4" t="s">
        <v>21</v>
      </c>
      <c r="B8" s="3">
        <v>2</v>
      </c>
      <c r="C8" s="3">
        <v>1</v>
      </c>
      <c r="D8" s="3">
        <v>3</v>
      </c>
    </row>
    <row r="9" spans="1:4" x14ac:dyDescent="0.2">
      <c r="A9" s="2" t="s">
        <v>24</v>
      </c>
      <c r="B9" s="3">
        <v>2</v>
      </c>
      <c r="C9" s="3">
        <v>2</v>
      </c>
      <c r="D9" s="3">
        <v>4</v>
      </c>
    </row>
    <row r="12" spans="1:4" x14ac:dyDescent="0.2">
      <c r="A12" t="s">
        <v>18</v>
      </c>
      <c r="B12" t="s">
        <v>30</v>
      </c>
      <c r="C12" t="s">
        <v>31</v>
      </c>
    </row>
    <row r="13" spans="1:4" x14ac:dyDescent="0.2">
      <c r="A13" t="s">
        <v>14</v>
      </c>
    </row>
    <row r="14" spans="1:4" x14ac:dyDescent="0.2">
      <c r="A14" t="s">
        <v>15</v>
      </c>
    </row>
    <row r="15" spans="1:4" x14ac:dyDescent="0.2">
      <c r="A15" t="s">
        <v>19</v>
      </c>
      <c r="B15">
        <v>4</v>
      </c>
      <c r="C15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37AB8-E617-224E-81C0-FF9C62405F4A}">
  <dimension ref="A1:H33"/>
  <sheetViews>
    <sheetView workbookViewId="0">
      <selection activeCell="B2" sqref="B2"/>
    </sheetView>
  </sheetViews>
  <sheetFormatPr baseColWidth="10" defaultRowHeight="16" x14ac:dyDescent="0.2"/>
  <cols>
    <col min="7" max="7" width="21.83203125" customWidth="1"/>
  </cols>
  <sheetData>
    <row r="1" spans="1:8" x14ac:dyDescent="0.2">
      <c r="A1" t="s">
        <v>14</v>
      </c>
      <c r="B1" t="s">
        <v>15</v>
      </c>
      <c r="C1" t="s">
        <v>16</v>
      </c>
      <c r="D1" t="s">
        <v>17</v>
      </c>
    </row>
    <row r="2" spans="1:8" x14ac:dyDescent="0.2">
      <c r="A2" t="s">
        <v>20</v>
      </c>
      <c r="B2" t="s">
        <v>21</v>
      </c>
      <c r="C2" t="s">
        <v>21</v>
      </c>
      <c r="D2" t="s">
        <v>21</v>
      </c>
    </row>
    <row r="3" spans="1:8" x14ac:dyDescent="0.2">
      <c r="A3" t="s">
        <v>20</v>
      </c>
      <c r="B3" t="s">
        <v>21</v>
      </c>
      <c r="C3" t="s">
        <v>21</v>
      </c>
      <c r="D3" t="s">
        <v>20</v>
      </c>
    </row>
    <row r="4" spans="1:8" x14ac:dyDescent="0.2">
      <c r="A4" t="s">
        <v>21</v>
      </c>
      <c r="B4" t="s">
        <v>21</v>
      </c>
      <c r="C4" t="s">
        <v>21</v>
      </c>
      <c r="D4" t="s">
        <v>21</v>
      </c>
    </row>
    <row r="5" spans="1:8" x14ac:dyDescent="0.2">
      <c r="A5" t="s">
        <v>20</v>
      </c>
      <c r="B5" t="s">
        <v>21</v>
      </c>
      <c r="C5" t="s">
        <v>21</v>
      </c>
      <c r="D5" t="s">
        <v>21</v>
      </c>
    </row>
    <row r="6" spans="1:8" x14ac:dyDescent="0.2">
      <c r="A6" t="s">
        <v>21</v>
      </c>
      <c r="B6" t="s">
        <v>20</v>
      </c>
      <c r="C6" t="s">
        <v>21</v>
      </c>
      <c r="D6" t="s">
        <v>21</v>
      </c>
    </row>
    <row r="7" spans="1:8" x14ac:dyDescent="0.2">
      <c r="A7" t="s">
        <v>21</v>
      </c>
      <c r="B7" t="s">
        <v>20</v>
      </c>
      <c r="C7" t="s">
        <v>21</v>
      </c>
      <c r="D7" t="s">
        <v>20</v>
      </c>
    </row>
    <row r="8" spans="1:8" x14ac:dyDescent="0.2">
      <c r="A8" t="s">
        <v>20</v>
      </c>
      <c r="B8" t="s">
        <v>20</v>
      </c>
      <c r="C8" t="s">
        <v>21</v>
      </c>
      <c r="D8" t="s">
        <v>20</v>
      </c>
    </row>
    <row r="9" spans="1:8" x14ac:dyDescent="0.2">
      <c r="A9" t="s">
        <v>21</v>
      </c>
      <c r="B9" t="s">
        <v>20</v>
      </c>
      <c r="C9" t="s">
        <v>21</v>
      </c>
      <c r="D9" t="s">
        <v>20</v>
      </c>
    </row>
    <row r="11" spans="1:8" x14ac:dyDescent="0.2">
      <c r="A11" t="s">
        <v>21</v>
      </c>
    </row>
    <row r="12" spans="1:8" x14ac:dyDescent="0.2">
      <c r="A12" t="s">
        <v>20</v>
      </c>
    </row>
    <row r="13" spans="1:8" ht="17" thickBot="1" x14ac:dyDescent="0.25"/>
    <row r="14" spans="1:8" x14ac:dyDescent="0.2">
      <c r="A14" s="5"/>
      <c r="B14" s="6" t="s">
        <v>17</v>
      </c>
      <c r="C14" s="7"/>
      <c r="D14" s="14"/>
    </row>
    <row r="15" spans="1:8" x14ac:dyDescent="0.2">
      <c r="A15" s="8" t="s">
        <v>14</v>
      </c>
      <c r="B15" s="9" t="s">
        <v>21</v>
      </c>
      <c r="C15" s="10" t="s">
        <v>20</v>
      </c>
      <c r="D15" s="15"/>
      <c r="F15" t="s">
        <v>34</v>
      </c>
      <c r="G15" t="s">
        <v>37</v>
      </c>
      <c r="H15" t="s">
        <v>38</v>
      </c>
    </row>
    <row r="16" spans="1:8" x14ac:dyDescent="0.2">
      <c r="A16" s="8" t="s">
        <v>21</v>
      </c>
      <c r="B16" s="9">
        <f>COUNTIFS($A$2:$A$9,$A$11,$D$2:$D$9,$A$11)</f>
        <v>2</v>
      </c>
      <c r="C16" s="9">
        <f>COUNTIFS($A$2:$A$9,$A$11,$D$2:$D$9,$A$12)</f>
        <v>2</v>
      </c>
      <c r="D16" s="10">
        <f>SUM(B16:C16)</f>
        <v>4</v>
      </c>
      <c r="E16" t="s">
        <v>35</v>
      </c>
      <c r="F16">
        <f>1-((B16/$D16)^2)-((C16/$D16)^2)</f>
        <v>0.5</v>
      </c>
      <c r="G16">
        <f>D16/D18</f>
        <v>0.5</v>
      </c>
      <c r="H16">
        <f>F16*G16</f>
        <v>0.25</v>
      </c>
    </row>
    <row r="17" spans="1:8" ht="17" thickBot="1" x14ac:dyDescent="0.25">
      <c r="A17" s="11" t="s">
        <v>20</v>
      </c>
      <c r="B17" s="9">
        <f>COUNTIFS($A$2:$A$9,$A$12,$D$2:$D$9,$A$11)</f>
        <v>2</v>
      </c>
      <c r="C17" s="9">
        <f>COUNTIFS($A$2:$A$9,$A$12,$D$2:$D$9,$A$12)</f>
        <v>2</v>
      </c>
      <c r="D17" s="10">
        <f>SUM(B17:C17)</f>
        <v>4</v>
      </c>
      <c r="E17" t="s">
        <v>36</v>
      </c>
      <c r="F17">
        <f>1-((B17/D$17)^2)-((C17/$D17)^2)</f>
        <v>0.5</v>
      </c>
      <c r="G17">
        <f>D17/D18</f>
        <v>0.5</v>
      </c>
      <c r="H17">
        <f>F17*G17</f>
        <v>0.25</v>
      </c>
    </row>
    <row r="18" spans="1:8" ht="17" thickBot="1" x14ac:dyDescent="0.25">
      <c r="A18" s="16" t="s">
        <v>7</v>
      </c>
      <c r="B18" s="17">
        <f>SUM(B16:B17)</f>
        <v>4</v>
      </c>
      <c r="C18" s="17">
        <f>SUM(C16:C17)</f>
        <v>4</v>
      </c>
      <c r="D18" s="12">
        <f>SUM(D16:D17)</f>
        <v>8</v>
      </c>
      <c r="G18" s="19" t="s">
        <v>39</v>
      </c>
      <c r="H18" s="19">
        <f>SUM(H16:H17)</f>
        <v>0.5</v>
      </c>
    </row>
    <row r="21" spans="1:8" ht="17" thickBot="1" x14ac:dyDescent="0.25"/>
    <row r="22" spans="1:8" x14ac:dyDescent="0.2">
      <c r="A22" s="5"/>
      <c r="B22" s="6" t="s">
        <v>17</v>
      </c>
      <c r="C22" s="7"/>
      <c r="D22" s="14"/>
    </row>
    <row r="23" spans="1:8" x14ac:dyDescent="0.2">
      <c r="A23" s="8" t="s">
        <v>32</v>
      </c>
      <c r="B23" s="9" t="s">
        <v>21</v>
      </c>
      <c r="C23" s="10" t="s">
        <v>20</v>
      </c>
      <c r="D23" s="15"/>
      <c r="F23" t="s">
        <v>34</v>
      </c>
      <c r="G23" t="s">
        <v>37</v>
      </c>
      <c r="H23" t="s">
        <v>38</v>
      </c>
    </row>
    <row r="24" spans="1:8" x14ac:dyDescent="0.2">
      <c r="A24" s="8" t="s">
        <v>21</v>
      </c>
      <c r="B24" s="9">
        <f>COUNTIFS($B$2:$B$9,$A$11,$D$2:$D$9,$A$11)</f>
        <v>3</v>
      </c>
      <c r="C24" s="9">
        <f>COUNTIFS($B$2:$B$9,$A$11,$D$2:$D$9,$A$12)</f>
        <v>1</v>
      </c>
      <c r="D24" s="10">
        <f>SUM(B24:C24)</f>
        <v>4</v>
      </c>
      <c r="E24" t="s">
        <v>35</v>
      </c>
      <c r="F24">
        <f>1-((B24/$D24)^2)-((C24/$D24)^2)</f>
        <v>0.375</v>
      </c>
      <c r="G24">
        <f>D24/D26</f>
        <v>0.5</v>
      </c>
      <c r="H24">
        <f>F24*G24</f>
        <v>0.1875</v>
      </c>
    </row>
    <row r="25" spans="1:8" ht="17" thickBot="1" x14ac:dyDescent="0.25">
      <c r="A25" s="11" t="s">
        <v>20</v>
      </c>
      <c r="B25" s="9">
        <f>COUNTIFS($B$2:$B$9,$A$12,$D$2:$D$9,$A$11)</f>
        <v>1</v>
      </c>
      <c r="C25" s="9">
        <f>COUNTIFS($B$2:$B$9,$A$12,$D$2:$D$9,$A$12)</f>
        <v>3</v>
      </c>
      <c r="D25" s="10">
        <f>SUM(B25:C25)</f>
        <v>4</v>
      </c>
      <c r="E25" t="s">
        <v>36</v>
      </c>
      <c r="F25">
        <f>1-((B25/D25)^2)-((C25/$D25)^2)</f>
        <v>0.375</v>
      </c>
      <c r="G25">
        <f>D25/D26</f>
        <v>0.5</v>
      </c>
      <c r="H25">
        <f>F25*G25</f>
        <v>0.1875</v>
      </c>
    </row>
    <row r="26" spans="1:8" ht="17" thickBot="1" x14ac:dyDescent="0.25">
      <c r="A26" s="16" t="s">
        <v>7</v>
      </c>
      <c r="B26" s="17">
        <f>SUM(B24:B25)</f>
        <v>4</v>
      </c>
      <c r="C26" s="17">
        <f>SUM(C24:C25)</f>
        <v>4</v>
      </c>
      <c r="D26" s="12">
        <f>SUM(D24:D25)</f>
        <v>8</v>
      </c>
      <c r="G26" s="18" t="s">
        <v>39</v>
      </c>
      <c r="H26" s="18">
        <f>SUM(H24:H25)</f>
        <v>0.375</v>
      </c>
    </row>
    <row r="28" spans="1:8" ht="17" thickBot="1" x14ac:dyDescent="0.25"/>
    <row r="29" spans="1:8" x14ac:dyDescent="0.2">
      <c r="A29" s="5"/>
      <c r="B29" s="6" t="s">
        <v>17</v>
      </c>
      <c r="C29" s="7"/>
      <c r="D29" s="14"/>
    </row>
    <row r="30" spans="1:8" x14ac:dyDescent="0.2">
      <c r="A30" s="8" t="s">
        <v>33</v>
      </c>
      <c r="B30" s="9" t="s">
        <v>21</v>
      </c>
      <c r="C30" s="10" t="s">
        <v>20</v>
      </c>
      <c r="D30" s="15"/>
      <c r="F30" t="s">
        <v>34</v>
      </c>
      <c r="G30" t="s">
        <v>37</v>
      </c>
      <c r="H30" t="s">
        <v>38</v>
      </c>
    </row>
    <row r="31" spans="1:8" x14ac:dyDescent="0.2">
      <c r="A31" s="8" t="s">
        <v>21</v>
      </c>
      <c r="B31" s="9">
        <f>COUNTIFS($C$2:$C$9,$A$11,$D$2:$D$9,$A$11)</f>
        <v>4</v>
      </c>
      <c r="C31" s="9">
        <f>COUNTIFS($C$2:$C$9,$A$11,$D$2:$D$9,$A$12)</f>
        <v>4</v>
      </c>
      <c r="D31" s="10">
        <f>SUM(B31:C31)</f>
        <v>8</v>
      </c>
      <c r="E31" t="s">
        <v>35</v>
      </c>
      <c r="F31">
        <f>1-((B31/$D31)^2)-((C31/$D31)^2)</f>
        <v>0.5</v>
      </c>
      <c r="G31">
        <f>D31/D33</f>
        <v>1</v>
      </c>
      <c r="H31">
        <f>F31*G31</f>
        <v>0.5</v>
      </c>
    </row>
    <row r="32" spans="1:8" ht="17" thickBot="1" x14ac:dyDescent="0.25">
      <c r="A32" s="11" t="s">
        <v>20</v>
      </c>
      <c r="B32" s="9">
        <f>COUNTIFS($C$2:$C$9,$A$12,$D$2:$D$9,$A$11)</f>
        <v>0</v>
      </c>
      <c r="C32" s="9">
        <f>COUNTIFS($C$2:$C$9,$A$12,$D$2:$D$9,$A$12)</f>
        <v>0</v>
      </c>
      <c r="D32" s="10">
        <f>SUM(B32:C32)</f>
        <v>0</v>
      </c>
      <c r="E32" t="s">
        <v>36</v>
      </c>
      <c r="F32">
        <v>0</v>
      </c>
      <c r="G32">
        <f>D32/D33</f>
        <v>0</v>
      </c>
      <c r="H32">
        <f>F32*G32</f>
        <v>0</v>
      </c>
    </row>
    <row r="33" spans="1:8" ht="17" thickBot="1" x14ac:dyDescent="0.25">
      <c r="A33" s="16" t="s">
        <v>7</v>
      </c>
      <c r="B33" s="17">
        <f>SUM(B31:B32)</f>
        <v>4</v>
      </c>
      <c r="C33" s="17">
        <f>SUM(C31:C32)</f>
        <v>4</v>
      </c>
      <c r="D33" s="12">
        <f>SUM(D31:D32)</f>
        <v>8</v>
      </c>
      <c r="G33" s="19" t="s">
        <v>39</v>
      </c>
      <c r="H33" s="19">
        <f>SUM(H31:H32)</f>
        <v>0.5</v>
      </c>
    </row>
  </sheetData>
  <mergeCells count="3">
    <mergeCell ref="B14:C14"/>
    <mergeCell ref="B22:C22"/>
    <mergeCell ref="B29:C2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68C3D-4254-D54C-903A-1C46F193AE75}">
  <dimension ref="A1:R38"/>
  <sheetViews>
    <sheetView tabSelected="1" workbookViewId="0">
      <selection activeCell="M17" sqref="M17"/>
    </sheetView>
  </sheetViews>
  <sheetFormatPr baseColWidth="10" defaultRowHeight="16" x14ac:dyDescent="0.2"/>
  <sheetData>
    <row r="1" spans="1:18" x14ac:dyDescent="0.2">
      <c r="B1" t="s">
        <v>14</v>
      </c>
      <c r="C1" t="s">
        <v>16</v>
      </c>
      <c r="D1" t="s">
        <v>17</v>
      </c>
    </row>
    <row r="2" spans="1:18" x14ac:dyDescent="0.2">
      <c r="A2" s="23" t="s">
        <v>40</v>
      </c>
      <c r="B2" t="s">
        <v>21</v>
      </c>
      <c r="C2" t="s">
        <v>21</v>
      </c>
      <c r="D2" t="s">
        <v>21</v>
      </c>
    </row>
    <row r="3" spans="1:18" x14ac:dyDescent="0.2">
      <c r="A3" s="23"/>
      <c r="B3" t="s">
        <v>20</v>
      </c>
      <c r="C3" t="s">
        <v>21</v>
      </c>
      <c r="D3" t="s">
        <v>21</v>
      </c>
    </row>
    <row r="4" spans="1:18" x14ac:dyDescent="0.2">
      <c r="A4" s="23"/>
      <c r="B4" t="s">
        <v>20</v>
      </c>
      <c r="C4" t="s">
        <v>21</v>
      </c>
      <c r="D4" t="s">
        <v>20</v>
      </c>
    </row>
    <row r="5" spans="1:18" x14ac:dyDescent="0.2">
      <c r="A5" s="23"/>
      <c r="B5" t="s">
        <v>20</v>
      </c>
      <c r="C5" t="s">
        <v>21</v>
      </c>
      <c r="D5" t="s">
        <v>21</v>
      </c>
    </row>
    <row r="6" spans="1:18" x14ac:dyDescent="0.2">
      <c r="A6" s="20"/>
    </row>
    <row r="7" spans="1:18" x14ac:dyDescent="0.2">
      <c r="A7" t="s">
        <v>21</v>
      </c>
    </row>
    <row r="8" spans="1:18" x14ac:dyDescent="0.2">
      <c r="A8" t="s">
        <v>20</v>
      </c>
    </row>
    <row r="9" spans="1:18" ht="17" thickBot="1" x14ac:dyDescent="0.25"/>
    <row r="10" spans="1:18" x14ac:dyDescent="0.2">
      <c r="A10" s="5"/>
      <c r="B10" s="6" t="s">
        <v>17</v>
      </c>
      <c r="C10" s="7"/>
      <c r="D10" s="14"/>
      <c r="E10" s="9"/>
      <c r="F10" s="9"/>
      <c r="G10" s="9"/>
      <c r="H10" s="9"/>
      <c r="I10" s="9"/>
      <c r="K10" s="5"/>
      <c r="L10" s="6" t="s">
        <v>17</v>
      </c>
      <c r="M10" s="7"/>
      <c r="N10" s="14"/>
    </row>
    <row r="11" spans="1:18" x14ac:dyDescent="0.2">
      <c r="A11" s="8" t="s">
        <v>14</v>
      </c>
      <c r="B11" s="9" t="s">
        <v>21</v>
      </c>
      <c r="C11" s="10" t="s">
        <v>20</v>
      </c>
      <c r="D11" s="15"/>
      <c r="F11" t="s">
        <v>34</v>
      </c>
      <c r="G11" t="s">
        <v>37</v>
      </c>
      <c r="H11" t="s">
        <v>38</v>
      </c>
      <c r="I11" s="13"/>
      <c r="K11" s="8" t="s">
        <v>16</v>
      </c>
      <c r="L11" s="9" t="s">
        <v>21</v>
      </c>
      <c r="M11" s="10" t="s">
        <v>20</v>
      </c>
      <c r="N11" s="15"/>
      <c r="P11" t="s">
        <v>34</v>
      </c>
      <c r="Q11" t="s">
        <v>37</v>
      </c>
      <c r="R11" t="s">
        <v>38</v>
      </c>
    </row>
    <row r="12" spans="1:18" x14ac:dyDescent="0.2">
      <c r="A12" s="8" t="s">
        <v>21</v>
      </c>
      <c r="B12" s="9">
        <f>COUNTIFS($B$2:$B$5,$A$7,$D$2:$D$5,$A$7)</f>
        <v>1</v>
      </c>
      <c r="C12" s="9">
        <f>COUNTIFS($B$2:$B$5,$A$7,$D$2:$D$5,$A$8)</f>
        <v>0</v>
      </c>
      <c r="D12" s="10">
        <f>SUM(B12:C12)</f>
        <v>1</v>
      </c>
      <c r="E12" t="s">
        <v>35</v>
      </c>
      <c r="F12">
        <f>1-((B12/$D12)^2)-((C12/$D12)^2)</f>
        <v>0</v>
      </c>
      <c r="G12">
        <f>D12/D14</f>
        <v>0.25</v>
      </c>
      <c r="H12">
        <f>F12*G12</f>
        <v>0</v>
      </c>
      <c r="I12" s="9"/>
      <c r="K12" s="8" t="s">
        <v>21</v>
      </c>
      <c r="L12" s="9">
        <f>COUNTIFS($C$2:$C$5,$A$7,$D$2:$D$5,$A$7)</f>
        <v>3</v>
      </c>
      <c r="M12" s="9">
        <f>COUNTIFS($C$2:$C$5,$A$7,$D$2:$D$5,$A$8)</f>
        <v>1</v>
      </c>
      <c r="N12" s="10">
        <f>SUM(L12:M12)</f>
        <v>4</v>
      </c>
      <c r="O12" t="s">
        <v>35</v>
      </c>
      <c r="P12">
        <f>1-((L12/$N12)^2)-((M12/$N12)^2)</f>
        <v>0.375</v>
      </c>
      <c r="Q12">
        <f>N12/N14</f>
        <v>1</v>
      </c>
      <c r="R12">
        <f>P12*Q12</f>
        <v>0.375</v>
      </c>
    </row>
    <row r="13" spans="1:18" ht="17" thickBot="1" x14ac:dyDescent="0.25">
      <c r="A13" s="11" t="s">
        <v>20</v>
      </c>
      <c r="B13" s="9">
        <f>COUNTIFS($B$2:$B$5,$A$8,$D$2:$D$5,$A$7)</f>
        <v>2</v>
      </c>
      <c r="C13" s="9">
        <f>COUNTIFS($B$2:$B$5,$A$8,$D$2:$D$5,$A$8)</f>
        <v>1</v>
      </c>
      <c r="D13" s="10">
        <f>SUM(B13:C13)</f>
        <v>3</v>
      </c>
      <c r="E13" t="s">
        <v>36</v>
      </c>
      <c r="F13">
        <f>1-((B13/D$13)^2)-((C13/$D13)^2)</f>
        <v>0.44444444444444448</v>
      </c>
      <c r="G13">
        <f>D13/D14</f>
        <v>0.75</v>
      </c>
      <c r="H13">
        <f>F13*G13</f>
        <v>0.33333333333333337</v>
      </c>
      <c r="I13" s="9"/>
      <c r="K13" s="11" t="s">
        <v>20</v>
      </c>
      <c r="L13" s="9">
        <f>COUNTIFS($C$2:$C$5,$A$8,$D$2:$D$5,$A$7)</f>
        <v>0</v>
      </c>
      <c r="M13" s="9">
        <f>COUNTIFS($C$2:$C$5,$A$8,$D$2:$D$5,$A$8)</f>
        <v>0</v>
      </c>
      <c r="N13" s="10">
        <f>SUM(L13:M13)</f>
        <v>0</v>
      </c>
      <c r="O13" t="s">
        <v>36</v>
      </c>
      <c r="P13">
        <v>0</v>
      </c>
      <c r="Q13">
        <f>N13/N14</f>
        <v>0</v>
      </c>
      <c r="R13">
        <f>P13*Q13</f>
        <v>0</v>
      </c>
    </row>
    <row r="14" spans="1:18" ht="17" thickBot="1" x14ac:dyDescent="0.25">
      <c r="A14" s="16" t="s">
        <v>7</v>
      </c>
      <c r="B14" s="17">
        <f>SUM(B12:B13)</f>
        <v>3</v>
      </c>
      <c r="C14" s="17">
        <f>SUM(C12:C13)</f>
        <v>1</v>
      </c>
      <c r="D14" s="12">
        <f>SUM(D12:D13)</f>
        <v>4</v>
      </c>
      <c r="G14" s="19" t="s">
        <v>39</v>
      </c>
      <c r="H14" s="19">
        <f>SUM(H12:H13)</f>
        <v>0.33333333333333337</v>
      </c>
      <c r="I14" s="9"/>
      <c r="K14" s="16" t="s">
        <v>7</v>
      </c>
      <c r="L14" s="17">
        <f>SUM(L12:L13)</f>
        <v>3</v>
      </c>
      <c r="M14" s="17">
        <f>SUM(M12:M13)</f>
        <v>1</v>
      </c>
      <c r="N14" s="12">
        <f>SUM(N12:N13)</f>
        <v>4</v>
      </c>
      <c r="Q14" s="19" t="s">
        <v>39</v>
      </c>
      <c r="R14" s="19">
        <f>SUM(R12:R13)</f>
        <v>0.375</v>
      </c>
    </row>
    <row r="15" spans="1:18" s="21" customFormat="1" x14ac:dyDescent="0.2">
      <c r="A15" s="13"/>
      <c r="B15" s="13"/>
      <c r="C15" s="13"/>
      <c r="D15" s="13"/>
      <c r="E15" s="13"/>
      <c r="F15" s="13"/>
      <c r="G15" s="13"/>
      <c r="H15" s="13"/>
      <c r="I15" s="13"/>
      <c r="K15" s="13"/>
      <c r="L15" s="13"/>
      <c r="M15" s="13"/>
      <c r="N15" s="13"/>
    </row>
    <row r="16" spans="1:18" s="21" customFormat="1" x14ac:dyDescent="0.2">
      <c r="A16" s="13"/>
      <c r="B16" s="13"/>
      <c r="C16" s="13"/>
      <c r="D16" s="13"/>
      <c r="E16" s="13"/>
      <c r="F16" s="13"/>
      <c r="G16" s="13"/>
      <c r="H16" s="13"/>
      <c r="I16" s="13"/>
      <c r="K16" s="13"/>
      <c r="L16" s="13"/>
      <c r="M16" s="13"/>
      <c r="N16" s="13"/>
    </row>
    <row r="17" spans="1:18" s="24" customFormat="1" ht="7" customHeight="1" x14ac:dyDescent="0.2"/>
    <row r="18" spans="1:18" s="21" customFormat="1" x14ac:dyDescent="0.2"/>
    <row r="19" spans="1:18" x14ac:dyDescent="0.2">
      <c r="B19" t="s">
        <v>14</v>
      </c>
      <c r="C19" t="s">
        <v>16</v>
      </c>
      <c r="D19" t="s">
        <v>17</v>
      </c>
    </row>
    <row r="20" spans="1:18" x14ac:dyDescent="0.2">
      <c r="A20" s="22" t="s">
        <v>41</v>
      </c>
      <c r="B20" t="s">
        <v>21</v>
      </c>
      <c r="C20" t="s">
        <v>21</v>
      </c>
      <c r="D20" t="s">
        <v>21</v>
      </c>
    </row>
    <row r="21" spans="1:18" x14ac:dyDescent="0.2">
      <c r="A21" s="22"/>
      <c r="B21" t="s">
        <v>21</v>
      </c>
      <c r="C21" t="s">
        <v>21</v>
      </c>
      <c r="D21" t="s">
        <v>20</v>
      </c>
    </row>
    <row r="22" spans="1:18" x14ac:dyDescent="0.2">
      <c r="A22" s="22"/>
      <c r="B22" t="s">
        <v>21</v>
      </c>
      <c r="C22" t="s">
        <v>21</v>
      </c>
      <c r="D22" t="s">
        <v>20</v>
      </c>
    </row>
    <row r="23" spans="1:18" x14ac:dyDescent="0.2">
      <c r="A23" s="22"/>
      <c r="B23" t="s">
        <v>20</v>
      </c>
      <c r="C23" t="s">
        <v>21</v>
      </c>
      <c r="D23" t="s">
        <v>20</v>
      </c>
    </row>
    <row r="24" spans="1:18" ht="17" thickBot="1" x14ac:dyDescent="0.25"/>
    <row r="25" spans="1:18" x14ac:dyDescent="0.2">
      <c r="A25" s="5"/>
      <c r="B25" s="6" t="s">
        <v>17</v>
      </c>
      <c r="C25" s="7"/>
      <c r="D25" s="14"/>
      <c r="E25" s="9"/>
      <c r="F25" s="9"/>
      <c r="G25" s="9"/>
      <c r="H25" s="9"/>
      <c r="I25" s="9"/>
      <c r="K25" s="5"/>
      <c r="L25" s="6" t="s">
        <v>17</v>
      </c>
      <c r="M25" s="7"/>
      <c r="N25" s="14"/>
    </row>
    <row r="26" spans="1:18" x14ac:dyDescent="0.2">
      <c r="A26" s="8" t="s">
        <v>14</v>
      </c>
      <c r="B26" s="9" t="s">
        <v>21</v>
      </c>
      <c r="C26" s="10" t="s">
        <v>20</v>
      </c>
      <c r="D26" s="15"/>
      <c r="F26" t="s">
        <v>34</v>
      </c>
      <c r="G26" t="s">
        <v>37</v>
      </c>
      <c r="H26" t="s">
        <v>38</v>
      </c>
      <c r="I26" s="13"/>
      <c r="K26" s="8" t="s">
        <v>16</v>
      </c>
      <c r="L26" s="9" t="s">
        <v>21</v>
      </c>
      <c r="M26" s="10" t="s">
        <v>20</v>
      </c>
      <c r="N26" s="15"/>
      <c r="P26" t="s">
        <v>34</v>
      </c>
      <c r="Q26" t="s">
        <v>37</v>
      </c>
      <c r="R26" t="s">
        <v>38</v>
      </c>
    </row>
    <row r="27" spans="1:18" x14ac:dyDescent="0.2">
      <c r="A27" s="8" t="s">
        <v>21</v>
      </c>
      <c r="B27" s="9">
        <f>COUNTIFS($B$20:$B$23,$A$7,$D$20:$D$23,$A$7)</f>
        <v>1</v>
      </c>
      <c r="C27" s="9">
        <f>COUNTIFS($B$20:$B$23,$A$7,$D$20:$D$23,$A$8)</f>
        <v>2</v>
      </c>
      <c r="D27" s="10">
        <f>SUM(B27:C27)</f>
        <v>3</v>
      </c>
      <c r="E27" t="s">
        <v>35</v>
      </c>
      <c r="F27">
        <f>1-((B27/$D27)^2)-((C27/$D27)^2)</f>
        <v>0.44444444444444442</v>
      </c>
      <c r="G27">
        <f>D27/D29</f>
        <v>0.75</v>
      </c>
      <c r="H27">
        <f>F27*G27</f>
        <v>0.33333333333333331</v>
      </c>
      <c r="I27" s="9"/>
      <c r="K27" s="8" t="s">
        <v>21</v>
      </c>
      <c r="L27" s="9">
        <f>COUNTIFS($C$20:$C$23,$A$7,$D$20:$D$23,$A$7)</f>
        <v>1</v>
      </c>
      <c r="M27" s="9">
        <f>COUNTIFS($C$20:$C$23,$A$7,$D$20:$D$23,$A$8)</f>
        <v>3</v>
      </c>
      <c r="N27" s="10">
        <f>SUM(L27:M27)</f>
        <v>4</v>
      </c>
      <c r="O27" t="s">
        <v>35</v>
      </c>
      <c r="P27">
        <f>1-((L27/$N27)^2)-((M27/$N27)^2)</f>
        <v>0.375</v>
      </c>
      <c r="Q27">
        <f>N27/N29</f>
        <v>1</v>
      </c>
      <c r="R27">
        <f>P27*Q27</f>
        <v>0.375</v>
      </c>
    </row>
    <row r="28" spans="1:18" ht="17" thickBot="1" x14ac:dyDescent="0.25">
      <c r="A28" s="11" t="s">
        <v>20</v>
      </c>
      <c r="B28" s="9">
        <f>COUNTIFS($B$20:$B$23,$A$8,$D$20:$D$23,$A$7)</f>
        <v>0</v>
      </c>
      <c r="C28" s="9">
        <f>COUNTIFS($B$20:$B$23,$A$8,$D$20:$D$23,$A$8)</f>
        <v>1</v>
      </c>
      <c r="D28" s="10">
        <f>SUM(B28:C28)</f>
        <v>1</v>
      </c>
      <c r="E28" t="s">
        <v>36</v>
      </c>
      <c r="F28">
        <f>1-((B28/D$28)^2)-((C28/$D28)^2)</f>
        <v>0</v>
      </c>
      <c r="G28">
        <f>D28/D29</f>
        <v>0.25</v>
      </c>
      <c r="H28">
        <f>F28*G28</f>
        <v>0</v>
      </c>
      <c r="I28" s="9"/>
      <c r="K28" s="11" t="s">
        <v>20</v>
      </c>
      <c r="L28" s="9">
        <f>COUNTIFS($C$20:$C$23,$A$8,$D$20:$D$23,$A$7)</f>
        <v>0</v>
      </c>
      <c r="M28" s="9">
        <f>COUNTIFS($C$20:$C$23,$A$8,$D$20:$D$23,$A$8)</f>
        <v>0</v>
      </c>
      <c r="N28" s="10">
        <f>SUM(L28:M28)</f>
        <v>0</v>
      </c>
      <c r="O28" t="s">
        <v>36</v>
      </c>
      <c r="P28">
        <v>0</v>
      </c>
      <c r="Q28">
        <f>N28/N29</f>
        <v>0</v>
      </c>
      <c r="R28">
        <f>P28*Q28</f>
        <v>0</v>
      </c>
    </row>
    <row r="29" spans="1:18" ht="17" thickBot="1" x14ac:dyDescent="0.25">
      <c r="A29" s="16" t="s">
        <v>7</v>
      </c>
      <c r="B29" s="17">
        <f>SUM(B27:B28)</f>
        <v>1</v>
      </c>
      <c r="C29" s="17">
        <f>SUM(C27:C28)</f>
        <v>3</v>
      </c>
      <c r="D29" s="12">
        <f>SUM(D27:D28)</f>
        <v>4</v>
      </c>
      <c r="G29" s="19" t="s">
        <v>39</v>
      </c>
      <c r="H29" s="19">
        <f>SUM(H27:H28)</f>
        <v>0.33333333333333331</v>
      </c>
      <c r="I29" s="9"/>
      <c r="K29" s="16" t="s">
        <v>7</v>
      </c>
      <c r="L29" s="17">
        <f>SUM(L27:L28)</f>
        <v>1</v>
      </c>
      <c r="M29" s="17">
        <f>SUM(M27:M28)</f>
        <v>3</v>
      </c>
      <c r="N29" s="12">
        <f>SUM(N27:N28)</f>
        <v>4</v>
      </c>
      <c r="Q29" s="19" t="s">
        <v>39</v>
      </c>
      <c r="R29" s="19">
        <f>SUM(R27:R28)</f>
        <v>0.375</v>
      </c>
    </row>
    <row r="35" spans="1:4" x14ac:dyDescent="0.2">
      <c r="A35" t="s">
        <v>21</v>
      </c>
      <c r="B35" t="s">
        <v>20</v>
      </c>
      <c r="C35" t="s">
        <v>21</v>
      </c>
      <c r="D35" t="s">
        <v>21</v>
      </c>
    </row>
    <row r="36" spans="1:4" x14ac:dyDescent="0.2">
      <c r="A36" t="s">
        <v>21</v>
      </c>
      <c r="B36" t="s">
        <v>20</v>
      </c>
      <c r="C36" t="s">
        <v>21</v>
      </c>
      <c r="D36" t="s">
        <v>20</v>
      </c>
    </row>
    <row r="37" spans="1:4" x14ac:dyDescent="0.2">
      <c r="A37" t="s">
        <v>21</v>
      </c>
      <c r="B37" t="s">
        <v>20</v>
      </c>
      <c r="C37" t="s">
        <v>21</v>
      </c>
      <c r="D37" t="s">
        <v>20</v>
      </c>
    </row>
    <row r="38" spans="1:4" x14ac:dyDescent="0.2">
      <c r="A38" t="s">
        <v>20</v>
      </c>
      <c r="B38" t="s">
        <v>20</v>
      </c>
      <c r="C38" t="s">
        <v>21</v>
      </c>
      <c r="D38" t="s">
        <v>20</v>
      </c>
    </row>
  </sheetData>
  <mergeCells count="6">
    <mergeCell ref="A2:A5"/>
    <mergeCell ref="A20:A23"/>
    <mergeCell ref="B10:C10"/>
    <mergeCell ref="L10:M10"/>
    <mergeCell ref="B25:C25"/>
    <mergeCell ref="L25:M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C8D9A-5B40-2F42-A768-460674FE62D5}">
  <dimension ref="A1:D22"/>
  <sheetViews>
    <sheetView workbookViewId="0">
      <selection activeCell="A19" sqref="A19:D22"/>
    </sheetView>
  </sheetViews>
  <sheetFormatPr baseColWidth="10" defaultRowHeight="16" x14ac:dyDescent="0.2"/>
  <sheetData>
    <row r="1" spans="1:4" x14ac:dyDescent="0.2">
      <c r="A1" t="s">
        <v>14</v>
      </c>
      <c r="B1" t="s">
        <v>15</v>
      </c>
      <c r="C1" t="s">
        <v>16</v>
      </c>
      <c r="D1" t="s">
        <v>17</v>
      </c>
    </row>
    <row r="2" spans="1:4" x14ac:dyDescent="0.2">
      <c r="A2" t="s">
        <v>21</v>
      </c>
      <c r="B2" t="s">
        <v>21</v>
      </c>
      <c r="C2" t="s">
        <v>21</v>
      </c>
      <c r="D2" t="s">
        <v>21</v>
      </c>
    </row>
    <row r="3" spans="1:4" x14ac:dyDescent="0.2">
      <c r="A3" t="s">
        <v>20</v>
      </c>
      <c r="B3" t="s">
        <v>21</v>
      </c>
      <c r="C3" t="s">
        <v>21</v>
      </c>
      <c r="D3" t="s">
        <v>21</v>
      </c>
    </row>
    <row r="4" spans="1:4" x14ac:dyDescent="0.2">
      <c r="A4" t="s">
        <v>20</v>
      </c>
      <c r="B4" t="s">
        <v>21</v>
      </c>
      <c r="C4" t="s">
        <v>21</v>
      </c>
      <c r="D4" t="s">
        <v>20</v>
      </c>
    </row>
    <row r="5" spans="1:4" x14ac:dyDescent="0.2">
      <c r="A5" t="s">
        <v>20</v>
      </c>
      <c r="B5" t="s">
        <v>21</v>
      </c>
      <c r="C5" t="s">
        <v>21</v>
      </c>
      <c r="D5" t="s">
        <v>21</v>
      </c>
    </row>
    <row r="19" spans="1:4" x14ac:dyDescent="0.2">
      <c r="A19" t="s">
        <v>21</v>
      </c>
      <c r="B19" t="s">
        <v>20</v>
      </c>
      <c r="C19" t="s">
        <v>21</v>
      </c>
      <c r="D19" t="s">
        <v>21</v>
      </c>
    </row>
    <row r="20" spans="1:4" x14ac:dyDescent="0.2">
      <c r="A20" t="s">
        <v>21</v>
      </c>
      <c r="B20" t="s">
        <v>20</v>
      </c>
      <c r="C20" t="s">
        <v>21</v>
      </c>
      <c r="D20" t="s">
        <v>20</v>
      </c>
    </row>
    <row r="21" spans="1:4" x14ac:dyDescent="0.2">
      <c r="A21" t="s">
        <v>21</v>
      </c>
      <c r="B21" t="s">
        <v>20</v>
      </c>
      <c r="C21" t="s">
        <v>21</v>
      </c>
      <c r="D21" t="s">
        <v>20</v>
      </c>
    </row>
    <row r="22" spans="1:4" x14ac:dyDescent="0.2">
      <c r="A22" t="s">
        <v>20</v>
      </c>
      <c r="B22" t="s">
        <v>20</v>
      </c>
      <c r="C22" t="s">
        <v>21</v>
      </c>
      <c r="D22" t="s">
        <v>20</v>
      </c>
    </row>
  </sheetData>
  <sortState xmlns:xlrd2="http://schemas.microsoft.com/office/spreadsheetml/2017/richdata2" ref="A2:D9">
    <sortCondition ref="B2:B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Sheet3</vt:lpstr>
      <vt:lpstr>Sheet4</vt:lpstr>
      <vt:lpstr>First node</vt:lpstr>
      <vt:lpstr>Second node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emmanuel.gama.alternativo@gmail.com</dc:creator>
  <cp:lastModifiedBy>emmanuel.gama.alternativo@gmail.com</cp:lastModifiedBy>
  <dcterms:created xsi:type="dcterms:W3CDTF">2019-03-02T16:45:29Z</dcterms:created>
  <dcterms:modified xsi:type="dcterms:W3CDTF">2019-03-03T16:41:10Z</dcterms:modified>
</cp:coreProperties>
</file>