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720" windowWidth="19200" windowHeight="7515"/>
  </bookViews>
  <sheets>
    <sheet name="MES" sheetId="1" r:id="rId1"/>
  </sheets>
  <definedNames>
    <definedName name="_xlnm._FilterDatabase" localSheetId="0" hidden="1">MES!$A$7:$AM$288</definedName>
  </definedNames>
  <calcPr calcId="152511"/>
</workbook>
</file>

<file path=xl/calcChain.xml><?xml version="1.0" encoding="utf-8"?>
<calcChain xmlns="http://schemas.openxmlformats.org/spreadsheetml/2006/main">
  <c r="I56" i="1" l="1"/>
  <c r="I45" i="1"/>
  <c r="I55" i="1" l="1"/>
  <c r="I53" i="1"/>
  <c r="I52" i="1"/>
  <c r="I51" i="1"/>
  <c r="I30" i="1"/>
  <c r="I29" i="1"/>
  <c r="I26" i="1"/>
  <c r="I25" i="1"/>
  <c r="I24" i="1"/>
  <c r="I23" i="1"/>
  <c r="I22" i="1"/>
  <c r="I21" i="1"/>
  <c r="I19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>
  <authors>
    <author>USUARIO</author>
  </authors>
  <commentList>
    <comment ref="P113" authorId="0" shapeId="0">
      <text>
        <r>
          <rPr>
            <b/>
            <sz val="9"/>
            <color indexed="81"/>
            <rFont val="Tahoma"/>
            <family val="2"/>
          </rPr>
          <t xml:space="preserve">Se encuentra en periodo de practicas con la empresa. </t>
        </r>
      </text>
    </comment>
  </commentList>
</comments>
</file>

<file path=xl/sharedStrings.xml><?xml version="1.0" encoding="utf-8"?>
<sst xmlns="http://schemas.openxmlformats.org/spreadsheetml/2006/main" count="5688" uniqueCount="830">
  <si>
    <t>Código:  FM-72</t>
  </si>
  <si>
    <t>Versión: 00</t>
  </si>
  <si>
    <t>Página 1 de 1</t>
  </si>
  <si>
    <t xml:space="preserve">PROYECTO: </t>
  </si>
  <si>
    <t>CAMINO DE LA VIDA III</t>
  </si>
  <si>
    <t xml:space="preserve">PERÍODO: </t>
  </si>
  <si>
    <t>CONTRATISTA:</t>
  </si>
  <si>
    <t xml:space="preserve">FUNDACION LAS GOLONDRINAS </t>
  </si>
  <si>
    <t xml:space="preserve"> INTERVENTORÍA:</t>
  </si>
  <si>
    <t>AIM LTDA</t>
  </si>
  <si>
    <t>A&amp;M</t>
  </si>
  <si>
    <t>Usuario</t>
  </si>
  <si>
    <t>Fecha del registro</t>
  </si>
  <si>
    <t>Nombre completo del trabajador</t>
  </si>
  <si>
    <t>Número de identificación del trabajador</t>
  </si>
  <si>
    <t>Número telefónico del trabajador</t>
  </si>
  <si>
    <t>Municipio donde habita el trabajador</t>
  </si>
  <si>
    <t>Barrio donde habita el trabajador</t>
  </si>
  <si>
    <t>Comuna donde habita el trabajador</t>
  </si>
  <si>
    <t>Correo Electrónico del trabajador</t>
  </si>
  <si>
    <t>Edad del trabajador</t>
  </si>
  <si>
    <t>Sexo del trabajador</t>
  </si>
  <si>
    <t>¿Cuál es el máximo nivel educativo alcanzado por su trabajador?</t>
  </si>
  <si>
    <t>¿A qué grupo poblacional pertenece su trabajador?</t>
  </si>
  <si>
    <t>Tipo de Contrato</t>
  </si>
  <si>
    <t>Indique el régimen de afiliación a salud que tiene el trabajador</t>
  </si>
  <si>
    <t>¿A cuál de los fondos de pensiones cotiza el trabajador?</t>
  </si>
  <si>
    <t>Mencione la profesión u ocupación del tarbajador</t>
  </si>
  <si>
    <t>¿Está afiliado por una empresa o individualmente a una Aseguradora de Riesgos Laborales (ARL) (por accidentes de trabajo, enfermedad profesional etc)?</t>
  </si>
  <si>
    <t>Indique el honorario mensual que se le paga o pagó al trabajador (no incluya pagos a seguridad social, subsidios o pagos en especie)</t>
  </si>
  <si>
    <t>Fecha de inicio del contrato</t>
  </si>
  <si>
    <t>Fecha de finalización del contrato</t>
  </si>
  <si>
    <t>Número del contrato que genera el empleo</t>
  </si>
  <si>
    <t>Código BPIN</t>
  </si>
  <si>
    <t>Nombre del proyecto</t>
  </si>
  <si>
    <t>Nombre del Programa</t>
  </si>
  <si>
    <t>Línea estratégica</t>
  </si>
  <si>
    <t>Dependencia</t>
  </si>
  <si>
    <t>Nombre de la empresa o el contratista que envió la información sobre el empleo a la secretaría o ente descentralizado</t>
  </si>
  <si>
    <t>Observación</t>
  </si>
  <si>
    <t>RAMON ANTONIO ARISTIZABAL VAHOS</t>
  </si>
  <si>
    <t xml:space="preserve">MEDELLIN </t>
  </si>
  <si>
    <t>LAURELES</t>
  </si>
  <si>
    <t>PREGRADO</t>
  </si>
  <si>
    <t>MESTIZO</t>
  </si>
  <si>
    <t>PRESTACION DE SERVICIOS</t>
  </si>
  <si>
    <t>CONTRIBUTIVO</t>
  </si>
  <si>
    <t>PROTECCION</t>
  </si>
  <si>
    <t>Obra Publica No 107 - 2015</t>
  </si>
  <si>
    <t>Camino de la Vida III</t>
  </si>
  <si>
    <t>FUNDACION LAS GOLONDRINAS</t>
  </si>
  <si>
    <t>JENNIFER LOPEZ CANO</t>
  </si>
  <si>
    <t>3335086 - 3186422828</t>
  </si>
  <si>
    <t>ENVIGADO</t>
  </si>
  <si>
    <t>ALCALÁ</t>
  </si>
  <si>
    <t>JOSE IGNACIO SALDARRIAGA MONTOYA</t>
  </si>
  <si>
    <t>ARANJUEZ</t>
  </si>
  <si>
    <t>POSGRADO</t>
  </si>
  <si>
    <t>PORVENIR</t>
  </si>
  <si>
    <t>SEBASTIAN ARANGO RESTREPO</t>
  </si>
  <si>
    <t>LA INMACULADA</t>
  </si>
  <si>
    <t>CRISTIAN ANDRES CANTERO LOZANO</t>
  </si>
  <si>
    <t>ROBLEDO DIAMANTE</t>
  </si>
  <si>
    <t>JOHN JAIRO ORTIZ RUIZ</t>
  </si>
  <si>
    <t>DOCE DE OCTUBRE</t>
  </si>
  <si>
    <t>COLFONDOS</t>
  </si>
  <si>
    <t>HENGELLS GONZALEZ MARIN</t>
  </si>
  <si>
    <t>DOLLY JOHANA GUTIÉRREZ ZAPATA</t>
  </si>
  <si>
    <t>BOSTON</t>
  </si>
  <si>
    <t>OMAR HERNADO RESTREPO PULIDO</t>
  </si>
  <si>
    <t>escultorpulido@hotmail.es</t>
  </si>
  <si>
    <t>OCTAVO DE BACHILLERATO</t>
  </si>
  <si>
    <t>VINCULACION A TERMINO FIJO</t>
  </si>
  <si>
    <t>COLPENSIONES</t>
  </si>
  <si>
    <t>LEIDY ANDREA SANCHEZ GIRALDO</t>
  </si>
  <si>
    <t>MANRIQUE</t>
  </si>
  <si>
    <t>leidy_sanz@hotmail.com</t>
  </si>
  <si>
    <t>TECNOLOGA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</si>
  <si>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</si>
  <si>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</si>
  <si>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</si>
  <si>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</si>
  <si>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</si>
  <si>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</si>
  <si>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</si>
  <si>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</si>
  <si>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Contributivo</t>
  </si>
  <si>
    <t>Colpensiones</t>
  </si>
  <si>
    <t>Arquitecto</t>
  </si>
  <si>
    <t>089 de 2015</t>
  </si>
  <si>
    <t>LEONARDO VELEZ PINEDA</t>
  </si>
  <si>
    <t>MEDELLIN</t>
  </si>
  <si>
    <t>CARLOS E RESTREPO</t>
  </si>
  <si>
    <t>ingres1edu223@gmail.com</t>
  </si>
  <si>
    <t>Ingeniero Civil</t>
  </si>
  <si>
    <t>ARLEY CARDENAS MESA</t>
  </si>
  <si>
    <t>JESUS NAZARENO</t>
  </si>
  <si>
    <t>DORIS EUGENIA LOPERA LOPERA</t>
  </si>
  <si>
    <t>ROBLEDO</t>
  </si>
  <si>
    <t>Trabajadora Social</t>
  </si>
  <si>
    <t>IVONNE TIERRADENTRO NOVA</t>
  </si>
  <si>
    <t>BOYACA LAS BRISAS</t>
  </si>
  <si>
    <t>Porvenir</t>
  </si>
  <si>
    <t>Ingeniera Ambiental</t>
  </si>
  <si>
    <t>VILMA REBECA GARCIA VERBEL</t>
  </si>
  <si>
    <t>Ingeniera Civil</t>
  </si>
  <si>
    <t>JAIME ANDRES CORDOBA SIERRA</t>
  </si>
  <si>
    <t>CAMPO VALDES</t>
  </si>
  <si>
    <t>TECNOLOGO</t>
  </si>
  <si>
    <t>Colfondos</t>
  </si>
  <si>
    <t xml:space="preserve">Tecnologo en construcciones civiles </t>
  </si>
  <si>
    <t>ORLANDO DE JESUS ARENAS CALLE</t>
  </si>
  <si>
    <t>RIONEGRO</t>
  </si>
  <si>
    <t>EL PORVENIR</t>
  </si>
  <si>
    <t>PAULA ANDREA GIL GIRALDO</t>
  </si>
  <si>
    <t>SAN JAVIER</t>
  </si>
  <si>
    <t>auxadmedu223@gmail.com</t>
  </si>
  <si>
    <t>UNIVERSITARIO</t>
  </si>
  <si>
    <t>OBRA/LABOR</t>
  </si>
  <si>
    <t>AUXILIAR ADMINISTRATIVO</t>
  </si>
  <si>
    <t>JOSE EVER SALAZAR TABORDA</t>
  </si>
  <si>
    <t>70,663,374</t>
  </si>
  <si>
    <t>PRADOS DEL ESTE</t>
  </si>
  <si>
    <t>SAN ANTONIO DE PRADO</t>
  </si>
  <si>
    <t>foreversalazar0@gmail.com</t>
  </si>
  <si>
    <t>MAESTRO DE OBRA</t>
  </si>
  <si>
    <t>$1800000</t>
  </si>
  <si>
    <t>SERGIO ANDRES NUÑEZ CADENA</t>
  </si>
  <si>
    <t>BELLO</t>
  </si>
  <si>
    <t>NIQUIA</t>
  </si>
  <si>
    <t>AUXILIAR A INSPECTOR DE OBRA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</si>
  <si>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</si>
  <si>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</si>
  <si>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</si>
  <si>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</si>
  <si>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</si>
  <si>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</si>
  <si>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</si>
  <si>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</si>
  <si>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</si>
  <si>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QUINTO DE PRIMARIA</t>
  </si>
  <si>
    <t>AYUDANTE DE CONSTRUCCION</t>
  </si>
  <si>
    <t>EDU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</si>
  <si>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</si>
  <si>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</si>
  <si>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</si>
  <si>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</si>
  <si>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</si>
  <si>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SEGUNDO PRIMARIA</t>
  </si>
  <si>
    <t>GLORIA DEISY ESPINAL PEREZ</t>
  </si>
  <si>
    <t>43.832.098</t>
  </si>
  <si>
    <t>2266862 - 3103816847</t>
  </si>
  <si>
    <t>VILLA TURBAY</t>
  </si>
  <si>
    <t>gloriayjhon@hotmail.com</t>
  </si>
  <si>
    <t>BACHILLER ACADEMICO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</si>
  <si>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</si>
  <si>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</si>
  <si>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</si>
  <si>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</si>
  <si>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</si>
  <si>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</si>
  <si>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</si>
  <si>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</si>
  <si>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</si>
  <si>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</si>
  <si>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AUXILIAR ADMINISTRATIVA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</si>
  <si>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</si>
  <si>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</si>
  <si>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</si>
  <si>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</si>
  <si>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</si>
  <si>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</si>
  <si>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TERCERO PRIMARIA</t>
  </si>
  <si>
    <t>AYUDANTE ENTENDIDO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</si>
  <si>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</si>
  <si>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</si>
  <si>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</si>
  <si>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</si>
  <si>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</si>
  <si>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</si>
  <si>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 xml:space="preserve">PORVENIR </t>
  </si>
  <si>
    <t>CHRISTIAN ESTIVEN VANEGAS BEDOYA</t>
  </si>
  <si>
    <t>SEPTIMO DE BACHILLERATO</t>
  </si>
  <si>
    <t>JOVANNY GARCIA TABERA</t>
  </si>
  <si>
    <t>jovannygarciatabera@hotmail.com</t>
  </si>
  <si>
    <t xml:space="preserve">WEIMAR EDUARDO CASTRILLON GUTIERREZ </t>
  </si>
  <si>
    <t>MENSAJERO</t>
  </si>
  <si>
    <t xml:space="preserve">JUAN DAVID MUÑOZ </t>
  </si>
  <si>
    <t>TINAJAS</t>
  </si>
  <si>
    <t>jdavid_1222@hotmail.com</t>
  </si>
  <si>
    <t>DECIMO DE BACHILLERATO</t>
  </si>
  <si>
    <t>JUAN ESTEBAN AGUDELO IGINIO</t>
  </si>
  <si>
    <t>JORGE ELIECER ARREDONDO  ESTRADA</t>
  </si>
  <si>
    <t>jorgeeliecerarredondo1980@hotmail.com</t>
  </si>
  <si>
    <t>OFICIAL</t>
  </si>
  <si>
    <t>ALBERTO PALACIOS PEREA</t>
  </si>
  <si>
    <t>VINCULACION A TERMINO INDEFINIDO</t>
  </si>
  <si>
    <t>GUARDA DE SEGURIDAD</t>
  </si>
  <si>
    <t>GALAXIA SEGURIDAD LTDA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</si>
  <si>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</si>
  <si>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</si>
  <si>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</si>
  <si>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</si>
  <si>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</si>
  <si>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</si>
  <si>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</si>
  <si>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</si>
  <si>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</si>
  <si>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</si>
  <si>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</si>
  <si>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</si>
  <si>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</si>
  <si>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</si>
  <si>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</si>
  <si>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</si>
  <si>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</si>
  <si>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</si>
  <si>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</si>
  <si>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</si>
  <si>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APOYO SOCIAL</t>
  </si>
  <si>
    <t>$3.200.000</t>
  </si>
  <si>
    <t>YERLY HANNY ROMAN</t>
  </si>
  <si>
    <t>LEIDY JOHANA ARBOLEDA ORREGO</t>
  </si>
  <si>
    <t>CLAUDIA MARCELA  RENTERIA TORRES</t>
  </si>
  <si>
    <t>GERMAN DE JESUS CHAVARRIA CALLEJAS</t>
  </si>
  <si>
    <t>JHON ALBERTO OQUENDO PADIERMA</t>
  </si>
  <si>
    <t>IVAN DARIO CHANCI CHANCI</t>
  </si>
  <si>
    <t>MARIA DEL CARMEN PUERTA GOEZ</t>
  </si>
  <si>
    <t>VILLATURBAY</t>
  </si>
  <si>
    <t>SUYI YOVANA RODRIGUEZ MORENO</t>
  </si>
  <si>
    <t>SANTALUCIA</t>
  </si>
  <si>
    <t>SEXTO DE BACHILLERATO</t>
  </si>
  <si>
    <t>EDWIN DARIO PUERTA HIGUITA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</si>
  <si>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</si>
  <si>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</si>
  <si>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</si>
  <si>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</si>
  <si>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</si>
  <si>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</si>
  <si>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</si>
  <si>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</si>
  <si>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</si>
  <si>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</si>
  <si>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</si>
  <si>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</si>
  <si>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</si>
  <si>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</si>
  <si>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</si>
  <si>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</si>
  <si>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</si>
  <si>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</si>
  <si>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VILLALILIAN</t>
  </si>
  <si>
    <t>JHON JAIRO RIOS MATURANA</t>
  </si>
  <si>
    <t>jonja0482@hotmail.com</t>
  </si>
  <si>
    <t>2268361 - 3218114931</t>
  </si>
  <si>
    <t>TERCERO DE PRIMARIA</t>
  </si>
  <si>
    <t>LUISA FERNANDA GOMEZ ROJAS</t>
  </si>
  <si>
    <t>SOR BIBIANA GOMEZ ROJAS</t>
  </si>
  <si>
    <t>VICKY  YULIANA HIGUITA HURTADO</t>
  </si>
  <si>
    <t>leidyarboleda86@gmail.com</t>
  </si>
  <si>
    <t>2268929 - 3116240395</t>
  </si>
  <si>
    <t>marce26-86@hotmail.com</t>
  </si>
  <si>
    <t xml:space="preserve">MARIBEL STELLA AGUINAGA JEREZ </t>
  </si>
  <si>
    <t>NINGUN GRADO</t>
  </si>
  <si>
    <t>jhonal190711@gmail.com</t>
  </si>
  <si>
    <t>VINCULADO</t>
  </si>
  <si>
    <t>2937782 - 3148403616</t>
  </si>
  <si>
    <t>NELSON YOBANY CORONADO GARAVITO</t>
  </si>
  <si>
    <t>3144077254 - 3176984476</t>
  </si>
  <si>
    <t>LA FINQUITA</t>
  </si>
  <si>
    <t>neyocoga@outlook.com</t>
  </si>
  <si>
    <t>INDEFINIDO</t>
  </si>
  <si>
    <t>DIEGO ALEJANDRO GARCIA MAZO</t>
  </si>
  <si>
    <t>DIEGO FERNEY CORREA RESTREPO</t>
  </si>
  <si>
    <t>SAN MARTIN</t>
  </si>
  <si>
    <t>NOVENO DE BACHILLERATO</t>
  </si>
  <si>
    <t>LUIS OFIDIO HOLGUIN LOPEZ</t>
  </si>
  <si>
    <t>3052255733 - 3206982200</t>
  </si>
  <si>
    <t>VILLATINA CAMPOSANTO</t>
  </si>
  <si>
    <t>JORGE OSWALDO GONZALEZ  DUQUE</t>
  </si>
  <si>
    <t>2548150 - 3205289115</t>
  </si>
  <si>
    <t>oswaldogonzalez31@hotmail.com</t>
  </si>
  <si>
    <t>JOHAN SEBASTIAN RIOS VELEZ</t>
  </si>
  <si>
    <t>johanlds215@hotmail.com</t>
  </si>
  <si>
    <t>JUAN ESTEBAN TEJADA ORREGO</t>
  </si>
  <si>
    <t>TERCERO DE BACHILLERATO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</si>
  <si>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</si>
  <si>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</si>
  <si>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</si>
  <si>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</si>
  <si>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</si>
  <si>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</si>
  <si>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</si>
  <si>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</si>
  <si>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</si>
  <si>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</si>
  <si>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</si>
  <si>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</si>
  <si>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</si>
  <si>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</si>
  <si>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CUARTO DE PRIMARIA</t>
  </si>
  <si>
    <t xml:space="preserve">YURY ALBERTO ACEVEDO RINCON </t>
  </si>
  <si>
    <t>VILLAHERMOSA</t>
  </si>
  <si>
    <t>3113886000 - 2147562</t>
  </si>
  <si>
    <t>MARI LUZ CHANCI CHANCI</t>
  </si>
  <si>
    <t>alexanderhiguita4@hotmail.com</t>
  </si>
  <si>
    <t>Fecha: 25-08-2015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</si>
  <si>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</si>
  <si>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</si>
  <si>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</si>
  <si>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</si>
  <si>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</si>
  <si>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</si>
  <si>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</si>
  <si>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</si>
  <si>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</si>
  <si>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RESIDENTE AMBIENTAL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</si>
  <si>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</si>
  <si>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</si>
  <si>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</si>
  <si>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</si>
  <si>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</si>
  <si>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</si>
  <si>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</si>
  <si>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</si>
  <si>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NORBEY LEON GUZMAN BRAN</t>
  </si>
  <si>
    <t>3205885282 - 2222586</t>
  </si>
  <si>
    <t>ERLY YOHANA TORRES URANGO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</si>
  <si>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</si>
  <si>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</si>
  <si>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</si>
  <si>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</si>
  <si>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</si>
  <si>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</si>
  <si>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</si>
  <si>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</si>
  <si>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</si>
  <si>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</si>
  <si>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</si>
  <si>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</si>
  <si>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</si>
  <si>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</si>
  <si>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</si>
  <si>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</si>
  <si>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</si>
  <si>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</si>
  <si>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</si>
  <si>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</si>
  <si>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</si>
  <si>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</si>
  <si>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</si>
  <si>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</si>
  <si>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</si>
  <si>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</si>
  <si>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</si>
  <si>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</si>
  <si>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JOHAN ANDRES VELASQUEZ PINO</t>
  </si>
  <si>
    <t>TERESITA GOMEZ LOPEZ</t>
  </si>
  <si>
    <t>JUAN ESTEBAN ANGULO RESTREPO</t>
  </si>
  <si>
    <t>2226145 - 32056077398</t>
  </si>
  <si>
    <t>ANDRES FELIPE MORALES VELEZ</t>
  </si>
  <si>
    <t>YEIDY JHOANA MONTOYA FONNEGRA</t>
  </si>
  <si>
    <t>2210151 - 3147743842</t>
  </si>
  <si>
    <t>teredamas77@hotmail.com</t>
  </si>
  <si>
    <t>IBERIO DE JESUS OSORIO GAVIRIA</t>
  </si>
  <si>
    <t>3132549418 - 4635182</t>
  </si>
  <si>
    <t>MARUCHENGA</t>
  </si>
  <si>
    <t>MINERO</t>
  </si>
  <si>
    <t>GABRIEL ANTONIO BARRERA</t>
  </si>
  <si>
    <t>3136003603 - 4625501</t>
  </si>
  <si>
    <t>JAIR ANTONIO SANTOYA CUADROS</t>
  </si>
  <si>
    <t>ROBERTO LUIS GIRALDO OROZCO</t>
  </si>
  <si>
    <t>3016271420 - 2210283</t>
  </si>
  <si>
    <t>MARIA EUGENIA RAMIREZ RONDON</t>
  </si>
  <si>
    <t xml:space="preserve">3122486024 - 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</si>
  <si>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</si>
  <si>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</si>
  <si>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</si>
  <si>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</si>
  <si>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</si>
  <si>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</si>
  <si>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</si>
  <si>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3218128104 - 2270803</t>
  </si>
  <si>
    <t>CARLOS ARTURO ZULUAGA BETANCUR</t>
  </si>
  <si>
    <t>YULY MARIA ZUÑIGA</t>
  </si>
  <si>
    <t>MARTHA ISABEL VILLA CALLE</t>
  </si>
  <si>
    <t>MAGNOLIA CHAVERRA VALENCIA</t>
  </si>
  <si>
    <t>GABRIEL OZUNA RAMIREZ</t>
  </si>
  <si>
    <t>JHON BAIRON OSPINA TAMAYO</t>
  </si>
  <si>
    <t>FELIX ENRIQUE MOSQUERA</t>
  </si>
  <si>
    <t>JOSE LUIS RENGIFO LOAIZA</t>
  </si>
  <si>
    <t>3107176466 - 3215670747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</si>
  <si>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</si>
  <si>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</si>
  <si>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</si>
  <si>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</si>
  <si>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</si>
  <si>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</si>
  <si>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</si>
  <si>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</si>
  <si>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</si>
  <si>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</si>
  <si>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</si>
  <si>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</si>
  <si>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</si>
  <si>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</si>
  <si>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3146490374 - 2393854</t>
  </si>
  <si>
    <t>ALEXANDER  DE JESUS MONTOYA FLOREZ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</si>
  <si>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</si>
  <si>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</si>
  <si>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</si>
  <si>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</si>
  <si>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</si>
  <si>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</si>
  <si>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</si>
  <si>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</si>
  <si>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</si>
  <si>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</si>
  <si>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</si>
  <si>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</si>
  <si>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</si>
  <si>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</si>
  <si>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</si>
  <si>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</si>
  <si>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</si>
  <si>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</si>
  <si>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PILERO 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</si>
  <si>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</si>
  <si>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</si>
  <si>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</si>
  <si>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</si>
  <si>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</si>
  <si>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</si>
  <si>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</si>
  <si>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</si>
  <si>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</si>
  <si>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</si>
  <si>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</si>
  <si>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</si>
  <si>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</si>
  <si>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</si>
  <si>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</si>
  <si>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</si>
  <si>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</si>
  <si>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</si>
  <si>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</si>
  <si>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</si>
  <si>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</si>
  <si>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</si>
  <si>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</si>
  <si>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</si>
  <si>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</si>
  <si>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</si>
  <si>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</si>
  <si>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</si>
  <si>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EDELMIRA QUIROZ SANMARTIN</t>
  </si>
  <si>
    <t>yumazu78@gmail.com</t>
  </si>
  <si>
    <t>LAURA CASTRILLON PAREJA</t>
  </si>
  <si>
    <t>3194059587 -  5799679</t>
  </si>
  <si>
    <t>BELEN RINCON</t>
  </si>
  <si>
    <t>lauracastrillonp@live.com</t>
  </si>
  <si>
    <t>AUXILIAR DE TOPOGRAFIA</t>
  </si>
  <si>
    <t>TOPOGRAFO</t>
  </si>
  <si>
    <t>alejogamarrar@hotmail.com</t>
  </si>
  <si>
    <t>ALEJANDRO GAMARRA RUIZ</t>
  </si>
  <si>
    <t>DARWIN DAVID USUGA</t>
  </si>
  <si>
    <t>CADENERO</t>
  </si>
  <si>
    <t>JOSE MANUEL MONSALVE ZULETA</t>
  </si>
  <si>
    <t>PARAISO</t>
  </si>
  <si>
    <t>2tecnotop@gmail.com</t>
  </si>
  <si>
    <t>CASTILLA</t>
  </si>
  <si>
    <t>martaisavi@hotmail.com</t>
  </si>
  <si>
    <t>SINDY TATIANA BOLIVAR LOAIZA</t>
  </si>
  <si>
    <t>LUISA FERNANDA RIVAS IBARGUEN</t>
  </si>
  <si>
    <t>laluisi2011@hotmail.com</t>
  </si>
  <si>
    <t>miriz2015@hotmail.com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</si>
  <si>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</si>
  <si>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</si>
  <si>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</si>
  <si>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</si>
  <si>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</si>
  <si>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</si>
  <si>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</si>
  <si>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</si>
  <si>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</si>
  <si>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</si>
  <si>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</si>
  <si>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</si>
  <si>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</si>
  <si>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</si>
  <si>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</si>
  <si>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</si>
  <si>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</si>
  <si>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</si>
  <si>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</si>
  <si>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</si>
  <si>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</si>
  <si>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</si>
  <si>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</si>
  <si>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</si>
  <si>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</si>
  <si>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</si>
  <si>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</si>
  <si>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</si>
  <si>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</si>
  <si>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</si>
  <si>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</si>
  <si>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</si>
  <si>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</si>
  <si>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</si>
  <si>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</si>
  <si>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</si>
  <si>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</si>
  <si>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</si>
  <si>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</si>
  <si>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</si>
  <si>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</si>
  <si>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</si>
  <si>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</si>
  <si>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</si>
  <si>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</si>
  <si>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</si>
  <si>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</si>
  <si>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</si>
  <si>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</si>
  <si>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</si>
  <si>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</si>
  <si>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</si>
  <si>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</si>
  <si>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</si>
  <si>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HERNANDO ANTONIO YEPES CORREA</t>
  </si>
  <si>
    <t>ROBLEDO MIRAMAR</t>
  </si>
  <si>
    <t>???</t>
  </si>
  <si>
    <t xml:space="preserve">HORACIO DE JESUS OSORIO OROZCO </t>
  </si>
  <si>
    <t>AUGUSTO ANTONIO MUÑOZ MONTOYA</t>
  </si>
  <si>
    <t>3206772335- 2694810</t>
  </si>
  <si>
    <t>GERARDO MANGUEDA ACOSTA</t>
  </si>
  <si>
    <t>RUDY CLARIBEL CHAVEZ</t>
  </si>
  <si>
    <t>anaibarguen47@hotmail.com</t>
  </si>
  <si>
    <t>JORGE HERNANDO URQUIJO BERRIO</t>
  </si>
  <si>
    <t>LA AMERICA</t>
  </si>
  <si>
    <t>jorgeuberrio@hotmail.com</t>
  </si>
  <si>
    <t>MAURICIO CARDONA ALZATE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</si>
  <si>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</si>
  <si>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</si>
  <si>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</si>
  <si>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</si>
  <si>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</si>
  <si>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</si>
  <si>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</si>
  <si>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</si>
  <si>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</si>
  <si>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</si>
  <si>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</si>
  <si>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</si>
  <si>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</si>
  <si>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</si>
  <si>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</si>
  <si>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</si>
  <si>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</si>
  <si>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</si>
  <si>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</si>
  <si>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</si>
  <si>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</si>
  <si>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</si>
  <si>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</si>
  <si>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</si>
  <si>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</si>
  <si>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</si>
  <si>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</si>
  <si>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</si>
  <si>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</si>
  <si>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</si>
  <si>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</si>
  <si>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</si>
  <si>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</si>
  <si>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</si>
  <si>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</si>
  <si>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</si>
  <si>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</si>
  <si>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</si>
  <si>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</si>
  <si>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</si>
  <si>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</si>
  <si>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</si>
  <si>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</si>
  <si>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</si>
  <si>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</si>
  <si>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</si>
  <si>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</si>
  <si>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</si>
  <si>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</si>
  <si>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</si>
  <si>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</si>
  <si>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</si>
  <si>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</si>
  <si>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</si>
  <si>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</si>
  <si>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</si>
  <si>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</si>
  <si>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 </t>
  </si>
  <si>
    <t>JOSE MARIO BOLIVAR LOAIZA</t>
  </si>
  <si>
    <t>DIANA YULIET CAÑOLA CARDENAS</t>
  </si>
  <si>
    <t>YAIR ALEISON MURILLO IBARGUEN</t>
  </si>
  <si>
    <t>HERNAN FELIPE ROMERO</t>
  </si>
  <si>
    <t>MARTIN ALBERTO GRISALES</t>
  </si>
  <si>
    <t xml:space="preserve">LAURA VIVIANA CALDERON CALDERON </t>
  </si>
  <si>
    <t>PRADITO</t>
  </si>
  <si>
    <t>lauravivi.calderon@gmail.com</t>
  </si>
  <si>
    <t>ESTUDIANTE DE ARQUITECTURA</t>
  </si>
  <si>
    <t>ARQUITECTA ARQUEOLOGA</t>
  </si>
  <si>
    <t>JOHAN ARTURO MEJIA ZABALA</t>
  </si>
  <si>
    <t xml:space="preserve">ELKIN OVED ORTEGA MADRIGAL 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</si>
  <si>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</si>
  <si>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</si>
  <si>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</si>
  <si>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</si>
  <si>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</si>
  <si>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</si>
  <si>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</si>
  <si>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</si>
  <si>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FEM.</t>
  </si>
  <si>
    <t>MASC.</t>
  </si>
  <si>
    <t>EMPRESA</t>
  </si>
  <si>
    <t>UBER ALONSO CALLEJAS SIERRA</t>
  </si>
  <si>
    <t>N/A</t>
  </si>
  <si>
    <t>JOVANNY ALBERTO BARRERA GARCIA</t>
  </si>
  <si>
    <t>RIGOBERTO BUITRAGO OSORIO</t>
  </si>
  <si>
    <t>LUIS ADOLFO GIRALDO OQUENDO</t>
  </si>
  <si>
    <t>PABLO ESCOBAR</t>
  </si>
  <si>
    <t>PICACHO</t>
  </si>
  <si>
    <t>ELKINORTEGA11@GMAIL.COM</t>
  </si>
  <si>
    <t>ENOBRA S.A.S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</si>
  <si>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</si>
  <si>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</si>
  <si>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</si>
  <si>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</si>
  <si>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</si>
  <si>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JESUS JOVANNY GARCIA LOAIZA</t>
  </si>
  <si>
    <t>ERIKA SILVANA TABORDA</t>
  </si>
  <si>
    <t>YURY VANESSA TASCÓN HOYOS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</si>
  <si>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</si>
  <si>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</si>
  <si>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</si>
  <si>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</si>
  <si>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</si>
  <si>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</si>
  <si>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</si>
  <si>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</si>
  <si>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</si>
  <si>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</si>
  <si>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BACHILLER TECNICO</t>
  </si>
  <si>
    <t>JHON FREDY MORALES</t>
  </si>
  <si>
    <t>JOSE DANIEL TEJADA OREGO</t>
  </si>
  <si>
    <t xml:space="preserve">XIOMARA ALEJANDRA ROJAS AVILA </t>
  </si>
  <si>
    <t>TECNICO MERCADEO Y VNETA</t>
  </si>
  <si>
    <t>MARIA ISAVEL MURLLO RAMIREZ</t>
  </si>
  <si>
    <t>DIANA PATRCIA RODAS BERRIO</t>
  </si>
  <si>
    <t>JEFERSON COLORADO MENDOZA</t>
  </si>
  <si>
    <t>KARINA DEL CARMEN HEREDIA GIL</t>
  </si>
  <si>
    <t>TECNICA TENCION PROMERA INFANCIA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</si>
  <si>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</si>
  <si>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</si>
  <si>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</si>
  <si>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</si>
  <si>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</si>
  <si>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</si>
  <si>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</si>
  <si>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</si>
  <si>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SANDRA MIELAN LOZANO</t>
  </si>
  <si>
    <t>FUERZO DE PAZ NUMERO UNO</t>
  </si>
  <si>
    <t>ROSA BARCO MORENO</t>
  </si>
  <si>
    <t>MARIA BENILDA AREIZA URIBE</t>
  </si>
  <si>
    <t>MARILENI BEJARANO GOMEZ</t>
  </si>
  <si>
    <t>PRIMERO PRIMARIA</t>
  </si>
  <si>
    <t>LILIANA MARIA MONTOYA HOLGIN</t>
  </si>
  <si>
    <t>PPORVENIR</t>
  </si>
  <si>
    <t>COOLFONDO</t>
  </si>
  <si>
    <t>COOLPENCIONES</t>
  </si>
  <si>
    <t>ESCANDIA</t>
  </si>
  <si>
    <t>Obra Publica No 107 - 2016</t>
  </si>
  <si>
    <t>Obra Publica No 107 - 2017</t>
  </si>
  <si>
    <t>Obra Publica No 107 - 2018</t>
  </si>
  <si>
    <t>Obra Publica No 107 - 2019</t>
  </si>
  <si>
    <t>Obra Publica No 107 - 2020</t>
  </si>
  <si>
    <t>Obra Publica No 107 - 2021</t>
  </si>
  <si>
    <t>Obra Publica No 107 - 2022</t>
  </si>
  <si>
    <t>Obra Publica No 107 - 2023</t>
  </si>
  <si>
    <t>Obra Publica No 107 - 2024</t>
  </si>
  <si>
    <t>Obra Publica No 107 - 2025</t>
  </si>
  <si>
    <t>Obra Publica No 107 - 2026</t>
  </si>
  <si>
    <t>Obra Publica No 107 - 2027</t>
  </si>
  <si>
    <t>Obra Publica No 107 - 2028</t>
  </si>
  <si>
    <t>Obra Publica No 107 - 2029</t>
  </si>
  <si>
    <t>Obra Publica No 107 - 2030</t>
  </si>
  <si>
    <t>Obra Publica No 107 - 2031</t>
  </si>
  <si>
    <t>Obra Publica No 107 - 2032</t>
  </si>
  <si>
    <t>Obra Publica No 107 - 2033</t>
  </si>
  <si>
    <t>Obra Publica No 107 - 2034</t>
  </si>
  <si>
    <t>Obra Publica No 107 - 2035</t>
  </si>
  <si>
    <t>Obra Publica No 107 - 2036</t>
  </si>
  <si>
    <t>Obra Publica No 107 - 2037</t>
  </si>
  <si>
    <t>Obra Publica No 107 - 2038</t>
  </si>
  <si>
    <t>Obra Publica No 107 - 2039</t>
  </si>
  <si>
    <t>Obra Publica No 107 - 2040</t>
  </si>
  <si>
    <t>Obra Publica No 107 - 2041</t>
  </si>
  <si>
    <t>Obra Publica No 107 - 2042</t>
  </si>
  <si>
    <t>Obra Publica No 107 - 2043</t>
  </si>
  <si>
    <t>Obra Publica No 107 - 2044</t>
  </si>
  <si>
    <t>Obra Publica No 107 - 2045</t>
  </si>
  <si>
    <t>Obra Publica No 107 - 2046</t>
  </si>
  <si>
    <t>Obra Publica No 107 - 2047</t>
  </si>
  <si>
    <t>Obra Publica No 107 - 2048</t>
  </si>
  <si>
    <t>Obra Publica No 107 - 2049</t>
  </si>
  <si>
    <t>Obra Publica No 107 - 2050</t>
  </si>
  <si>
    <t>Obra Publica No 107 - 2051</t>
  </si>
  <si>
    <t>Obra Publica No 107 - 2052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</si>
  <si>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</si>
  <si>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</si>
  <si>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</si>
  <si>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</si>
  <si>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</si>
  <si>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YESICA VIVIANA CHAVARIA JARAMILLO</t>
  </si>
  <si>
    <t>LUIS GONZALO BONLLAPEREA</t>
  </si>
  <si>
    <t>GANADITA</t>
  </si>
  <si>
    <t>JUAN MANUEL AGUDELO RESTREPO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</si>
  <si>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</si>
  <si>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</si>
  <si>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</si>
  <si>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</si>
  <si>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</si>
  <si>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</si>
  <si>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</si>
  <si>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</si>
  <si>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</si>
  <si>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</si>
  <si>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</si>
  <si>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</si>
  <si>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ESPECIALIZACIÓN VIAS Y TRASPORTES</t>
  </si>
  <si>
    <t>RENUNCIA VOLUNTARIA A PARTIR DEL 09 DE OCTUBRE DEL 2015</t>
  </si>
  <si>
    <t>RENUNCIA VOLUNTARIA APARTIR  10 DE SEPTIEMBRE 2015</t>
  </si>
  <si>
    <t>ANDRES JOANY LOPEZ ACEVEDO</t>
  </si>
  <si>
    <t>VINCULACIÓN A TERMINO INDEFINIDO</t>
  </si>
  <si>
    <t>POSITIVA</t>
  </si>
  <si>
    <t>ENOBRA  S.A.S</t>
  </si>
  <si>
    <t>SEBASTIAN DE JESUS CASTAÑO GOMEZ</t>
  </si>
  <si>
    <t>MARINILLA</t>
  </si>
  <si>
    <t>LAS MARGARITA</t>
  </si>
  <si>
    <t xml:space="preserve">TECNOLOGO CONSTRUCION </t>
  </si>
  <si>
    <t>TRASLADO DESDE 14 DE OCTUBRE DE 2015 A RUTA DE CAMPEONES 3</t>
  </si>
  <si>
    <t>MARIBEL MAZO LOPEZ</t>
  </si>
  <si>
    <t>LUZ ANGELICA ZAPATA ACEVEDO</t>
  </si>
  <si>
    <t>CARLOS DANIEL TABARES JARAMILLO</t>
  </si>
  <si>
    <t xml:space="preserve">VANESSA GOMEZ OSPINA </t>
  </si>
  <si>
    <t>ELKIN BEDOYA ORTIZ</t>
  </si>
  <si>
    <t>ORLANDO LUIS GUSMAN GUSMAN</t>
  </si>
  <si>
    <t>MARTIN EMILIO PAEZ CUITIVA</t>
  </si>
  <si>
    <t>16/102015</t>
  </si>
  <si>
    <t>LUIS EMILIO TORRES GUSMAN</t>
  </si>
  <si>
    <t>YOVANY ALBERTO BARRERA GARCIA</t>
  </si>
  <si>
    <t>LA MARUCHENGA</t>
  </si>
  <si>
    <t>ALQUIMEDES MOSQUERA PALACIO</t>
  </si>
  <si>
    <t>CALAZAN</t>
  </si>
  <si>
    <t>Obra Publica No 107 - 2053</t>
  </si>
  <si>
    <t>PERFOASOCIADOS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</si>
  <si>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</si>
  <si>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</si>
  <si>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</si>
  <si>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</si>
  <si>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</si>
  <si>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</si>
  <si>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</si>
  <si>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DAIRON JAIR JARAMILLO</t>
  </si>
  <si>
    <t>NO ESTUDIO</t>
  </si>
  <si>
    <t>CARLOS MARIO MARTINES MURILLO</t>
  </si>
  <si>
    <t>ARNOLD STIVEN HOYOS GAVIRIA</t>
  </si>
  <si>
    <t>EDOIN CAMILO LEMOS MOSQUERA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</si>
  <si>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</si>
  <si>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</si>
  <si>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</si>
  <si>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</si>
  <si>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</si>
  <si>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</si>
  <si>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</si>
  <si>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</si>
  <si>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</si>
  <si>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</si>
  <si>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 xml:space="preserve">ENCARGADO DE PILEROS </t>
  </si>
  <si>
    <t>MARIA ELENA GONZALEZ AMAYA</t>
  </si>
  <si>
    <t>HUMBERTO HURTADO SAZALAR</t>
  </si>
  <si>
    <t xml:space="preserve">MARTA LIGIA LOPEZ </t>
  </si>
  <si>
    <t xml:space="preserve">ELIANA MEDIANA CARDONA </t>
  </si>
  <si>
    <t>DIEGO MARTINEZ LOPERA</t>
  </si>
  <si>
    <t>JAIME ALEJANDRO MORA ZABALA</t>
  </si>
  <si>
    <t>MARIA CECILIA PIEDRADITA</t>
  </si>
  <si>
    <t>OSCAR ALVEIRO SEPULVEDA LOPEZ</t>
  </si>
  <si>
    <t>IRLANDA MARIA BEDOYA CORREA</t>
  </si>
  <si>
    <t>DIANA PATRICIA TORES CORREA</t>
  </si>
  <si>
    <t>TERMINACIÓN DE CONTRACTO  A PARTIR DEL 15 DE OCTUBRE DEL 2015</t>
  </si>
  <si>
    <t>TRASLADO DESDE 05 DE OCTUBRE DE 2015 A RUTA DE CAMPEONES 3</t>
  </si>
  <si>
    <t>MIGUEL PEREA HURTADO</t>
  </si>
  <si>
    <t>JUAN JOSE MAZO CHAVARRIA</t>
  </si>
  <si>
    <t xml:space="preserve">GLORIA ALVAREZ LOPEZ </t>
  </si>
  <si>
    <t>YHONNY MUÑOZ MONTOYA</t>
  </si>
  <si>
    <t>CARLOS DAVID ALVAREZ LOPEZ</t>
  </si>
  <si>
    <t>JORGE ELIECER COLORADO VARGASZ</t>
  </si>
  <si>
    <t>DIANA MARCELA GONZALEZ CHAVERRA</t>
  </si>
  <si>
    <t>YONGER DAVID TABORDA ALMARIO</t>
  </si>
  <si>
    <t>HECTOR JAIRO ESTRADA ZAPATA</t>
  </si>
  <si>
    <t>MARIA JANNETH TABORDA ESTRADA</t>
  </si>
  <si>
    <t>ERIKA YOHANA GUSMAN SUREZ</t>
  </si>
  <si>
    <t>DORA ELENA CHANCI CHANCI</t>
  </si>
  <si>
    <t>PAULA ANDREA MARIN ESCOBAR</t>
  </si>
  <si>
    <t>ALBERT ANDRES LEDESMA POSADA</t>
  </si>
  <si>
    <t>DANIEL URREGO VILLADA</t>
  </si>
  <si>
    <t>DEINER ABNDRES POSADA CHAVEZ</t>
  </si>
  <si>
    <t>ROBINSON ANTONIO SABALA MUÑOZ</t>
  </si>
  <si>
    <t>ANTONIA DEL CARMEN GIRALDO</t>
  </si>
  <si>
    <t>VILLALIAN</t>
  </si>
  <si>
    <t>GEIDY JHOANA PALOMEQUE PALOMEQUE</t>
  </si>
  <si>
    <t>DIEGO FERNANDO CASTAÑO VELEZ</t>
  </si>
  <si>
    <t>BIBIANA MOSQUERA CORDOBA</t>
  </si>
  <si>
    <t>DIANA PATRICIA MAZO LOPEZ</t>
  </si>
  <si>
    <t>RENUNCIA VOLUNTARIA A PARTIR DEL 16 DE OCTUBRE DEL 2015</t>
  </si>
  <si>
    <t>TRASLADADO RUTA CAMPEONES 3</t>
  </si>
  <si>
    <t>FRANCISCO JAVIER MAZO CARMONA</t>
  </si>
  <si>
    <t>OLDMUTUAL</t>
  </si>
  <si>
    <t>GERARD MOLINA BETANCUR</t>
  </si>
  <si>
    <t>SIMON BOLIVAR</t>
  </si>
  <si>
    <t>RENUNCIA VOLUNTARIA A PARTIR DEL 22 DE OCTUBRE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</si>
</sst>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\ #,##0_);[Red]\(&quot;$&quot;\ #,##0\)"/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&quot;$&quot;#,##0;[Red]\-&quot;$&quot;#,##0"/>
    <numFmt numFmtId="165" formatCode="d/mm/yyyy"/>
    <numFmt numFmtId="166" formatCode="d\-mmm\-yy"/>
    <numFmt numFmtId="167" formatCode="[$$-240A]\ #,##0"/>
    <numFmt numFmtId="168" formatCode="_(&quot;$&quot;\ * #,##0_);_(&quot;$&quot;\ * \(#,##0\);_(&quot;$&quot;\ * &quot;-&quot;??_);_(@_)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FFFF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CC00CC"/>
        <bgColor indexed="64"/>
      </patternFill>
    </fill>
    <fill>
      <patternFill patternType="solid">
        <fgColor rgb="FFCC00CC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92D050"/>
        <bgColor rgb="FFCC66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FFFF00"/>
        <bgColor rgb="FFCC66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" fillId="0" borderId="0"/>
  </cellStyleXfs>
  <cellXfs count="16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NumberFormat="1" applyFont="1"/>
    <xf numFmtId="0" fontId="0" fillId="0" borderId="0" xfId="0" applyNumberFormat="1" applyFont="1" applyAlignment="1"/>
    <xf numFmtId="3" fontId="6" fillId="4" borderId="1" xfId="0" applyNumberFormat="1" applyFont="1" applyFill="1" applyBorder="1" applyAlignment="1">
      <alignment horizontal="left" vertical="center"/>
    </xf>
    <xf numFmtId="165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NumberFormat="1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left" vertical="center"/>
    </xf>
    <xf numFmtId="165" fontId="8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65" fontId="6" fillId="6" borderId="1" xfId="0" applyNumberFormat="1" applyFont="1" applyFill="1" applyBorder="1" applyAlignment="1">
      <alignment horizontal="left"/>
    </xf>
    <xf numFmtId="0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165" fontId="6" fillId="5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/>
    </xf>
    <xf numFmtId="0" fontId="10" fillId="6" borderId="1" xfId="1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14" fontId="6" fillId="8" borderId="1" xfId="0" applyNumberFormat="1" applyFont="1" applyFill="1" applyBorder="1" applyAlignment="1">
      <alignment horizontal="left"/>
    </xf>
    <xf numFmtId="0" fontId="6" fillId="9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9" borderId="1" xfId="1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 wrapText="1"/>
    </xf>
    <xf numFmtId="0" fontId="6" fillId="8" borderId="1" xfId="0" applyNumberFormat="1" applyFont="1" applyFill="1" applyBorder="1" applyAlignment="1">
      <alignment horizontal="left"/>
    </xf>
    <xf numFmtId="0" fontId="10" fillId="8" borderId="1" xfId="1" applyFont="1" applyFill="1" applyBorder="1" applyAlignment="1">
      <alignment horizontal="left"/>
    </xf>
    <xf numFmtId="0" fontId="6" fillId="8" borderId="1" xfId="0" applyFont="1" applyFill="1" applyBorder="1"/>
    <xf numFmtId="0" fontId="6" fillId="8" borderId="1" xfId="0" applyFont="1" applyFill="1" applyBorder="1" applyAlignment="1"/>
    <xf numFmtId="0" fontId="6" fillId="11" borderId="1" xfId="0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0" fontId="6" fillId="11" borderId="1" xfId="0" applyNumberFormat="1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 wrapText="1"/>
    </xf>
    <xf numFmtId="0" fontId="6" fillId="11" borderId="1" xfId="0" applyFont="1" applyFill="1" applyBorder="1"/>
    <xf numFmtId="0" fontId="6" fillId="11" borderId="1" xfId="0" applyFont="1" applyFill="1" applyBorder="1" applyAlignment="1"/>
    <xf numFmtId="0" fontId="10" fillId="11" borderId="1" xfId="1" applyFont="1" applyFill="1" applyBorder="1" applyAlignment="1">
      <alignment horizontal="left"/>
    </xf>
    <xf numFmtId="0" fontId="0" fillId="13" borderId="0" xfId="0" applyFont="1" applyFill="1"/>
    <xf numFmtId="0" fontId="0" fillId="13" borderId="0" xfId="0" applyFont="1" applyFill="1" applyAlignment="1"/>
    <xf numFmtId="0" fontId="6" fillId="15" borderId="1" xfId="0" applyFont="1" applyFill="1" applyBorder="1" applyAlignment="1">
      <alignment horizontal="left"/>
    </xf>
    <xf numFmtId="0" fontId="6" fillId="16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8" borderId="2" xfId="0" applyFont="1" applyFill="1" applyBorder="1"/>
    <xf numFmtId="0" fontId="6" fillId="11" borderId="2" xfId="0" applyFont="1" applyFill="1" applyBorder="1" applyAlignment="1">
      <alignment horizontal="left"/>
    </xf>
    <xf numFmtId="0" fontId="6" fillId="11" borderId="2" xfId="0" applyFont="1" applyFill="1" applyBorder="1"/>
    <xf numFmtId="3" fontId="14" fillId="2" borderId="1" xfId="0" applyNumberFormat="1" applyFont="1" applyFill="1" applyBorder="1" applyAlignment="1">
      <alignment horizontal="left" vertical="center" wrapText="1"/>
    </xf>
    <xf numFmtId="166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NumberFormat="1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17" borderId="1" xfId="0" applyFont="1" applyFill="1" applyBorder="1"/>
    <xf numFmtId="14" fontId="6" fillId="17" borderId="1" xfId="0" applyNumberFormat="1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6" fillId="17" borderId="1" xfId="0" applyNumberFormat="1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 wrapText="1"/>
    </xf>
    <xf numFmtId="0" fontId="10" fillId="17" borderId="1" xfId="1" applyFont="1" applyFill="1" applyBorder="1" applyAlignment="1">
      <alignment horizontal="left"/>
    </xf>
    <xf numFmtId="0" fontId="10" fillId="17" borderId="1" xfId="1" applyFont="1" applyFill="1" applyBorder="1"/>
    <xf numFmtId="0" fontId="6" fillId="17" borderId="1" xfId="0" quotePrefix="1" applyFont="1" applyFill="1" applyBorder="1"/>
    <xf numFmtId="0" fontId="0" fillId="17" borderId="1" xfId="0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16" fillId="17" borderId="1" xfId="0" applyFont="1" applyFill="1" applyBorder="1"/>
    <xf numFmtId="0" fontId="0" fillId="17" borderId="3" xfId="0" applyFont="1" applyFill="1" applyBorder="1"/>
    <xf numFmtId="0" fontId="15" fillId="17" borderId="3" xfId="0" applyFont="1" applyFill="1" applyBorder="1"/>
    <xf numFmtId="0" fontId="15" fillId="17" borderId="3" xfId="0" applyFont="1" applyFill="1" applyBorder="1" applyAlignment="1">
      <alignment horizontal="left"/>
    </xf>
    <xf numFmtId="0" fontId="0" fillId="17" borderId="3" xfId="0" applyFill="1" applyBorder="1" applyAlignment="1">
      <alignment horizontal="left"/>
    </xf>
    <xf numFmtId="0" fontId="6" fillId="17" borderId="3" xfId="0" applyFont="1" applyFill="1" applyBorder="1" applyAlignment="1">
      <alignment horizontal="left"/>
    </xf>
    <xf numFmtId="0" fontId="6" fillId="18" borderId="3" xfId="0" applyFont="1" applyFill="1" applyBorder="1" applyAlignment="1">
      <alignment horizontal="left"/>
    </xf>
    <xf numFmtId="0" fontId="6" fillId="17" borderId="3" xfId="0" applyFont="1" applyFill="1" applyBorder="1"/>
    <xf numFmtId="0" fontId="6" fillId="18" borderId="3" xfId="0" applyFont="1" applyFill="1" applyBorder="1" applyAlignment="1">
      <alignment horizontal="left" wrapText="1"/>
    </xf>
    <xf numFmtId="0" fontId="15" fillId="11" borderId="1" xfId="0" applyFont="1" applyFill="1" applyBorder="1"/>
    <xf numFmtId="6" fontId="6" fillId="11" borderId="1" xfId="0" applyNumberFormat="1" applyFont="1" applyFill="1" applyBorder="1" applyAlignment="1">
      <alignment horizontal="right"/>
    </xf>
    <xf numFmtId="6" fontId="6" fillId="17" borderId="1" xfId="0" applyNumberFormat="1" applyFont="1" applyFill="1" applyBorder="1" applyAlignment="1">
      <alignment horizontal="right"/>
    </xf>
    <xf numFmtId="0" fontId="15" fillId="17" borderId="1" xfId="0" applyFont="1" applyFill="1" applyBorder="1" applyAlignment="1">
      <alignment horizontal="right"/>
    </xf>
    <xf numFmtId="0" fontId="0" fillId="17" borderId="1" xfId="0" applyFill="1" applyBorder="1" applyAlignment="1">
      <alignment horizontal="right"/>
    </xf>
    <xf numFmtId="14" fontId="15" fillId="17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0" fontId="6" fillId="11" borderId="1" xfId="0" applyFont="1" applyFill="1" applyBorder="1" applyAlignment="1">
      <alignment horizontal="right"/>
    </xf>
    <xf numFmtId="0" fontId="6" fillId="17" borderId="1" xfId="0" applyFont="1" applyFill="1" applyBorder="1" applyAlignment="1">
      <alignment horizontal="right"/>
    </xf>
    <xf numFmtId="0" fontId="15" fillId="17" borderId="3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7" fontId="14" fillId="2" borderId="1" xfId="0" applyNumberFormat="1" applyFont="1" applyFill="1" applyBorder="1" applyAlignment="1">
      <alignment horizontal="right" vertical="center" wrapText="1"/>
    </xf>
    <xf numFmtId="167" fontId="6" fillId="4" borderId="1" xfId="0" applyNumberFormat="1" applyFont="1" applyFill="1" applyBorder="1" applyAlignment="1">
      <alignment horizontal="right"/>
    </xf>
    <xf numFmtId="167" fontId="8" fillId="4" borderId="1" xfId="0" applyNumberFormat="1" applyFont="1" applyFill="1" applyBorder="1" applyAlignment="1">
      <alignment horizontal="right"/>
    </xf>
    <xf numFmtId="167" fontId="8" fillId="6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right" wrapText="1"/>
    </xf>
    <xf numFmtId="167" fontId="6" fillId="6" borderId="1" xfId="0" applyNumberFormat="1" applyFont="1" applyFill="1" applyBorder="1" applyAlignment="1">
      <alignment horizontal="right"/>
    </xf>
    <xf numFmtId="167" fontId="6" fillId="5" borderId="1" xfId="0" applyNumberFormat="1" applyFont="1" applyFill="1" applyBorder="1" applyAlignment="1">
      <alignment horizontal="right"/>
    </xf>
    <xf numFmtId="6" fontId="6" fillId="6" borderId="1" xfId="0" applyNumberFormat="1" applyFont="1" applyFill="1" applyBorder="1" applyAlignment="1">
      <alignment horizontal="right"/>
    </xf>
    <xf numFmtId="168" fontId="6" fillId="6" borderId="1" xfId="2" applyNumberFormat="1" applyFont="1" applyFill="1" applyBorder="1" applyAlignment="1">
      <alignment horizontal="right"/>
    </xf>
    <xf numFmtId="6" fontId="6" fillId="9" borderId="1" xfId="0" applyNumberFormat="1" applyFont="1" applyFill="1" applyBorder="1" applyAlignment="1">
      <alignment horizontal="right"/>
    </xf>
    <xf numFmtId="42" fontId="6" fillId="8" borderId="1" xfId="2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/>
    </xf>
    <xf numFmtId="44" fontId="6" fillId="11" borderId="1" xfId="2" applyFont="1" applyFill="1" applyBorder="1" applyAlignment="1">
      <alignment horizontal="right"/>
    </xf>
    <xf numFmtId="3" fontId="6" fillId="17" borderId="1" xfId="0" applyNumberFormat="1" applyFont="1" applyFill="1" applyBorder="1" applyAlignment="1">
      <alignment horizontal="right"/>
    </xf>
    <xf numFmtId="6" fontId="6" fillId="17" borderId="3" xfId="0" applyNumberFormat="1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 vertical="center" wrapText="1"/>
    </xf>
    <xf numFmtId="165" fontId="6" fillId="4" borderId="1" xfId="0" applyNumberFormat="1" applyFont="1" applyFill="1" applyBorder="1" applyAlignment="1">
      <alignment horizontal="right"/>
    </xf>
    <xf numFmtId="165" fontId="8" fillId="4" borderId="1" xfId="0" applyNumberFormat="1" applyFont="1" applyFill="1" applyBorder="1" applyAlignment="1">
      <alignment horizontal="right"/>
    </xf>
    <xf numFmtId="165" fontId="8" fillId="6" borderId="1" xfId="0" applyNumberFormat="1" applyFont="1" applyFill="1" applyBorder="1" applyAlignment="1">
      <alignment horizontal="right"/>
    </xf>
    <xf numFmtId="165" fontId="6" fillId="6" borderId="1" xfId="0" applyNumberFormat="1" applyFont="1" applyFill="1" applyBorder="1" applyAlignment="1">
      <alignment horizontal="right" wrapText="1"/>
    </xf>
    <xf numFmtId="165" fontId="6" fillId="6" borderId="1" xfId="0" applyNumberFormat="1" applyFont="1" applyFill="1" applyBorder="1" applyAlignment="1">
      <alignment horizontal="right"/>
    </xf>
    <xf numFmtId="165" fontId="6" fillId="5" borderId="1" xfId="0" applyNumberFormat="1" applyFont="1" applyFill="1" applyBorder="1" applyAlignment="1">
      <alignment horizontal="right"/>
    </xf>
    <xf numFmtId="165" fontId="6" fillId="9" borderId="1" xfId="0" applyNumberFormat="1" applyFont="1" applyFill="1" applyBorder="1" applyAlignment="1">
      <alignment horizontal="right"/>
    </xf>
    <xf numFmtId="165" fontId="6" fillId="8" borderId="1" xfId="0" applyNumberFormat="1" applyFont="1" applyFill="1" applyBorder="1" applyAlignment="1">
      <alignment horizontal="right"/>
    </xf>
    <xf numFmtId="14" fontId="6" fillId="8" borderId="1" xfId="0" applyNumberFormat="1" applyFont="1" applyFill="1" applyBorder="1" applyAlignment="1">
      <alignment horizontal="right"/>
    </xf>
    <xf numFmtId="165" fontId="6" fillId="11" borderId="1" xfId="0" applyNumberFormat="1" applyFont="1" applyFill="1" applyBorder="1" applyAlignment="1">
      <alignment horizontal="right"/>
    </xf>
    <xf numFmtId="165" fontId="6" fillId="17" borderId="1" xfId="0" applyNumberFormat="1" applyFont="1" applyFill="1" applyBorder="1" applyAlignment="1">
      <alignment horizontal="right"/>
    </xf>
    <xf numFmtId="14" fontId="6" fillId="17" borderId="1" xfId="0" applyNumberFormat="1" applyFont="1" applyFill="1" applyBorder="1" applyAlignment="1">
      <alignment horizontal="right"/>
    </xf>
    <xf numFmtId="14" fontId="15" fillId="17" borderId="3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6" fillId="12" borderId="1" xfId="0" applyNumberFormat="1" applyFont="1" applyFill="1" applyBorder="1" applyAlignment="1">
      <alignment horizontal="right"/>
    </xf>
    <xf numFmtId="165" fontId="6" fillId="14" borderId="1" xfId="0" applyNumberFormat="1" applyFont="1" applyFill="1" applyBorder="1" applyAlignment="1">
      <alignment horizontal="right"/>
    </xf>
    <xf numFmtId="165" fontId="6" fillId="18" borderId="1" xfId="0" applyNumberFormat="1" applyFont="1" applyFill="1" applyBorder="1" applyAlignment="1">
      <alignment horizontal="right"/>
    </xf>
    <xf numFmtId="165" fontId="0" fillId="17" borderId="1" xfId="0" applyNumberFormat="1" applyFont="1" applyFill="1" applyBorder="1" applyAlignment="1">
      <alignment horizontal="right"/>
    </xf>
    <xf numFmtId="14" fontId="0" fillId="17" borderId="1" xfId="0" applyNumberFormat="1" applyFill="1" applyBorder="1"/>
    <xf numFmtId="14" fontId="0" fillId="17" borderId="1" xfId="0" applyNumberFormat="1" applyFill="1" applyBorder="1" applyAlignment="1">
      <alignment horizontal="right"/>
    </xf>
    <xf numFmtId="0" fontId="0" fillId="17" borderId="1" xfId="0" applyFill="1" applyBorder="1"/>
    <xf numFmtId="0" fontId="0" fillId="17" borderId="1" xfId="0" applyFill="1" applyBorder="1" applyAlignment="1"/>
    <xf numFmtId="44" fontId="6" fillId="17" borderId="1" xfId="2" applyFont="1" applyFill="1" applyBorder="1" applyAlignment="1">
      <alignment horizontal="right"/>
    </xf>
    <xf numFmtId="0" fontId="6" fillId="18" borderId="1" xfId="0" applyNumberFormat="1" applyFont="1" applyFill="1" applyBorder="1" applyAlignment="1">
      <alignment horizontal="left"/>
    </xf>
    <xf numFmtId="0" fontId="6" fillId="18" borderId="1" xfId="0" applyFont="1" applyFill="1" applyBorder="1" applyAlignment="1">
      <alignment horizontal="right"/>
    </xf>
    <xf numFmtId="0" fontId="6" fillId="19" borderId="1" xfId="0" applyFont="1" applyFill="1" applyBorder="1" applyAlignment="1">
      <alignment horizontal="left"/>
    </xf>
    <xf numFmtId="167" fontId="6" fillId="18" borderId="1" xfId="0" applyNumberFormat="1" applyFont="1" applyFill="1" applyBorder="1" applyAlignment="1">
      <alignment horizontal="right"/>
    </xf>
    <xf numFmtId="0" fontId="15" fillId="17" borderId="4" xfId="0" applyFont="1" applyFill="1" applyBorder="1"/>
    <xf numFmtId="0" fontId="15" fillId="17" borderId="4" xfId="0" applyFont="1" applyFill="1" applyBorder="1" applyAlignment="1">
      <alignment horizontal="left"/>
    </xf>
    <xf numFmtId="0" fontId="0" fillId="17" borderId="4" xfId="0" applyFill="1" applyBorder="1" applyAlignment="1">
      <alignment horizontal="left"/>
    </xf>
    <xf numFmtId="0" fontId="6" fillId="17" borderId="4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6" fillId="0" borderId="1" xfId="0" applyFont="1" applyBorder="1" applyAlignment="1">
      <alignment horizontal="left"/>
    </xf>
    <xf numFmtId="0" fontId="8" fillId="0" borderId="1" xfId="0" applyFont="1" applyBorder="1"/>
    <xf numFmtId="0" fontId="1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</cellXfs>
  <cellStyles count="4">
    <cellStyle name="Hipervínculo" xfId="1" builtinId="8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CC00CC"/>
      <color rgb="FFD60093"/>
      <color rgb="FFCC3399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alejandramoreno9705@gmail.com" TargetMode="External"/><Relationship Id="rId34" Type="http://schemas.openxmlformats.org/officeDocument/2006/relationships/hyperlink" Target="mailto:llanoyyo@hotmail.com" TargetMode="External"/><Relationship Id="rId42" Type="http://schemas.openxmlformats.org/officeDocument/2006/relationships/hyperlink" Target="mailto:jessica.ledesma22@outlook.com" TargetMode="External"/><Relationship Id="rId47" Type="http://schemas.openxmlformats.org/officeDocument/2006/relationships/hyperlink" Target="mailto:isa201103@hotmail.com" TargetMode="External"/><Relationship Id="rId50" Type="http://schemas.openxmlformats.org/officeDocument/2006/relationships/hyperlink" Target="mailto:rosamurillo36@hotmail.com" TargetMode="External"/><Relationship Id="rId55" Type="http://schemas.openxmlformats.org/officeDocument/2006/relationships/hyperlink" Target="mailto:angel531934@hotmail.com" TargetMode="External"/><Relationship Id="rId63" Type="http://schemas.openxmlformats.org/officeDocument/2006/relationships/hyperlink" Target="mailto:2tecnotop@gmail.com" TargetMode="External"/><Relationship Id="rId68" Type="http://schemas.openxmlformats.org/officeDocument/2006/relationships/hyperlink" Target="mailto:saramallerly@hotmail.com" TargetMode="External"/><Relationship Id="rId76" Type="http://schemas.openxmlformats.org/officeDocument/2006/relationships/hyperlink" Target="mailto:francoescobar1234@outlook.com" TargetMode="External"/><Relationship Id="rId84" Type="http://schemas.openxmlformats.org/officeDocument/2006/relationships/hyperlink" Target="mailto:brendalyn55@hotmail.com" TargetMode="External"/><Relationship Id="rId89" Type="http://schemas.openxmlformats.org/officeDocument/2006/relationships/hyperlink" Target="mailto:jorge091991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andrella25@gmail.com" TargetMode="External"/><Relationship Id="rId92" Type="http://schemas.openxmlformats.org/officeDocument/2006/relationships/hyperlink" Target="mailto:camilitarojas2915@g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oswaldogonzalez31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jonja0482@hotmail.com" TargetMode="External"/><Relationship Id="rId32" Type="http://schemas.openxmlformats.org/officeDocument/2006/relationships/hyperlink" Target="mailto:ypz.yurge@gmail.com" TargetMode="External"/><Relationship Id="rId37" Type="http://schemas.openxmlformats.org/officeDocument/2006/relationships/hyperlink" Target="mailto:carlosandresa@gmail.com" TargetMode="External"/><Relationship Id="rId40" Type="http://schemas.openxmlformats.org/officeDocument/2006/relationships/hyperlink" Target="mailto:jadirhernandez@hotmail.com" TargetMode="External"/><Relationship Id="rId45" Type="http://schemas.openxmlformats.org/officeDocument/2006/relationships/hyperlink" Target="mailto:mile-dani22@hotmail.com" TargetMode="External"/><Relationship Id="rId53" Type="http://schemas.openxmlformats.org/officeDocument/2006/relationships/hyperlink" Target="mailto:cecilia.ubarne.@gmail.com" TargetMode="External"/><Relationship Id="rId58" Type="http://schemas.openxmlformats.org/officeDocument/2006/relationships/hyperlink" Target="mailto:ana.milena.polo.marquez@gmail.com" TargetMode="External"/><Relationship Id="rId66" Type="http://schemas.openxmlformats.org/officeDocument/2006/relationships/hyperlink" Target="mailto:miriz2015@hotmail.com" TargetMode="External"/><Relationship Id="rId74" Type="http://schemas.openxmlformats.org/officeDocument/2006/relationships/hyperlink" Target="mailto:mytella608@hotmail.com" TargetMode="External"/><Relationship Id="rId79" Type="http://schemas.openxmlformats.org/officeDocument/2006/relationships/hyperlink" Target="mailto:jorgeuberrio@hotmail.com" TargetMode="External"/><Relationship Id="rId87" Type="http://schemas.openxmlformats.org/officeDocument/2006/relationships/hyperlink" Target="mailto:brayanduro58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lauracastrillonp@live.com" TargetMode="External"/><Relationship Id="rId82" Type="http://schemas.openxmlformats.org/officeDocument/2006/relationships/hyperlink" Target="mailto:hedyalarcon@gmail.com" TargetMode="External"/><Relationship Id="rId90" Type="http://schemas.openxmlformats.org/officeDocument/2006/relationships/hyperlink" Target="mailto:javierantoniopv@gmail.co" TargetMode="External"/><Relationship Id="rId95" Type="http://schemas.openxmlformats.org/officeDocument/2006/relationships/hyperlink" Target="mailto:cindy092@hotmail.com" TargetMode="External"/><Relationship Id="rId19" Type="http://schemas.openxmlformats.org/officeDocument/2006/relationships/hyperlink" Target="mailto:aarb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xanderhiguita4@hot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johanlds215@hotmail.com" TargetMode="External"/><Relationship Id="rId35" Type="http://schemas.openxmlformats.org/officeDocument/2006/relationships/hyperlink" Target="mailto:nellyjohana1982@gmail.com" TargetMode="External"/><Relationship Id="rId43" Type="http://schemas.openxmlformats.org/officeDocument/2006/relationships/hyperlink" Target="mailto:nanitaargaez2012@hotmail.com" TargetMode="External"/><Relationship Id="rId48" Type="http://schemas.openxmlformats.org/officeDocument/2006/relationships/hyperlink" Target="mailto:marlen_mosquerabenitez@hotmail.com" TargetMode="External"/><Relationship Id="rId56" Type="http://schemas.openxmlformats.org/officeDocument/2006/relationships/hyperlink" Target="mailto:rosamurillo36@hotmail.com" TargetMode="External"/><Relationship Id="rId64" Type="http://schemas.openxmlformats.org/officeDocument/2006/relationships/hyperlink" Target="mailto:martaisavi@hotmail.com" TargetMode="External"/><Relationship Id="rId69" Type="http://schemas.openxmlformats.org/officeDocument/2006/relationships/hyperlink" Target="mailto:isabelarboleda@hotmail.com" TargetMode="External"/><Relationship Id="rId77" Type="http://schemas.openxmlformats.org/officeDocument/2006/relationships/hyperlink" Target="mailto:juanrendon1196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yelispinto@gmail.com" TargetMode="External"/><Relationship Id="rId72" Type="http://schemas.openxmlformats.org/officeDocument/2006/relationships/hyperlink" Target="mailto:apalaciomurillo@gmail.com" TargetMode="External"/><Relationship Id="rId80" Type="http://schemas.openxmlformats.org/officeDocument/2006/relationships/hyperlink" Target="mailto:pipex4444@gmail.com" TargetMode="External"/><Relationship Id="rId85" Type="http://schemas.openxmlformats.org/officeDocument/2006/relationships/hyperlink" Target="mailto:andres19@hotmail.com" TargetMode="External"/><Relationship Id="rId93" Type="http://schemas.openxmlformats.org/officeDocument/2006/relationships/hyperlink" Target="mailto:duviansantiago@hotmail.com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unaxx58@gmail.com" TargetMode="External"/><Relationship Id="rId38" Type="http://schemas.openxmlformats.org/officeDocument/2006/relationships/hyperlink" Target="mailto:teredamas77@hotmail.com" TargetMode="External"/><Relationship Id="rId46" Type="http://schemas.openxmlformats.org/officeDocument/2006/relationships/hyperlink" Target="mailto:yekaibarguen@hotmail.com" TargetMode="External"/><Relationship Id="rId59" Type="http://schemas.openxmlformats.org/officeDocument/2006/relationships/hyperlink" Target="mailto:juniordc37@gmail.com" TargetMode="External"/><Relationship Id="rId67" Type="http://schemas.openxmlformats.org/officeDocument/2006/relationships/hyperlink" Target="mailto:teolpr@hotmail.com" TargetMode="External"/><Relationship Id="rId20" Type="http://schemas.openxmlformats.org/officeDocument/2006/relationships/hyperlink" Target="mailto:miguelcoy59@hotmail.com" TargetMode="External"/><Relationship Id="rId41" Type="http://schemas.openxmlformats.org/officeDocument/2006/relationships/hyperlink" Target="mailto:d.mg1984@hotmail.com" TargetMode="External"/><Relationship Id="rId54" Type="http://schemas.openxmlformats.org/officeDocument/2006/relationships/hyperlink" Target="mailto:mariacubarnes@gmail.com" TargetMode="External"/><Relationship Id="rId62" Type="http://schemas.openxmlformats.org/officeDocument/2006/relationships/hyperlink" Target="mailto:alejogamarrar@hotmail.com" TargetMode="External"/><Relationship Id="rId70" Type="http://schemas.openxmlformats.org/officeDocument/2006/relationships/hyperlink" Target="mailto:florchix.la.s@hotmail.com" TargetMode="External"/><Relationship Id="rId75" Type="http://schemas.openxmlformats.org/officeDocument/2006/relationships/hyperlink" Target="mailto:payasa32@hotmail.com" TargetMode="External"/><Relationship Id="rId83" Type="http://schemas.openxmlformats.org/officeDocument/2006/relationships/hyperlink" Target="mailto:jeancmazom@misena.edu.co" TargetMode="External"/><Relationship Id="rId88" Type="http://schemas.openxmlformats.org/officeDocument/2006/relationships/hyperlink" Target="mailto:leidy6895@hotmail.com" TargetMode="External"/><Relationship Id="rId91" Type="http://schemas.openxmlformats.org/officeDocument/2006/relationships/hyperlink" Target="mailto:lauravivi.calderon@gmail.com" TargetMode="External"/><Relationship Id="rId96" Type="http://schemas.openxmlformats.org/officeDocument/2006/relationships/hyperlink" Target="mailto:luisnorbertoserna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elitolindo1578@hotmail.com" TargetMode="External"/><Relationship Id="rId28" Type="http://schemas.openxmlformats.org/officeDocument/2006/relationships/hyperlink" Target="mailto:neyocoga@outlook.com" TargetMode="External"/><Relationship Id="rId36" Type="http://schemas.openxmlformats.org/officeDocument/2006/relationships/hyperlink" Target="mailto:cindy.paola.bj@gmail.com" TargetMode="External"/><Relationship Id="rId49" Type="http://schemas.openxmlformats.org/officeDocument/2006/relationships/hyperlink" Target="mailto:marthasamir@live.com.ar" TargetMode="External"/><Relationship Id="rId57" Type="http://schemas.openxmlformats.org/officeDocument/2006/relationships/hyperlink" Target="mailto:camilojuan12@hot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alexander100--@hotmail.com" TargetMode="External"/><Relationship Id="rId44" Type="http://schemas.openxmlformats.org/officeDocument/2006/relationships/hyperlink" Target="mailto:diegoalex@hotmail.com" TargetMode="External"/><Relationship Id="rId52" Type="http://schemas.openxmlformats.org/officeDocument/2006/relationships/hyperlink" Target="mailto:jtorrestrepo@hotmail.com" TargetMode="External"/><Relationship Id="rId60" Type="http://schemas.openxmlformats.org/officeDocument/2006/relationships/hyperlink" Target="mailto:yumazu78@gmail.com" TargetMode="External"/><Relationship Id="rId65" Type="http://schemas.openxmlformats.org/officeDocument/2006/relationships/hyperlink" Target="mailto:laluisi2011@hotmail.com" TargetMode="External"/><Relationship Id="rId73" Type="http://schemas.openxmlformats.org/officeDocument/2006/relationships/hyperlink" Target="mailto:sirleygomezperea@gmail.com" TargetMode="External"/><Relationship Id="rId78" Type="http://schemas.openxmlformats.org/officeDocument/2006/relationships/hyperlink" Target="mailto:anaibarguen47@hotmail.com" TargetMode="External"/><Relationship Id="rId81" Type="http://schemas.openxmlformats.org/officeDocument/2006/relationships/hyperlink" Target="mailto:yuliana-165@hotmail.es" TargetMode="External"/><Relationship Id="rId86" Type="http://schemas.openxmlformats.org/officeDocument/2006/relationships/hyperlink" Target="mailto:arangoosorioomar@hotmail.com" TargetMode="External"/><Relationship Id="rId94" Type="http://schemas.openxmlformats.org/officeDocument/2006/relationships/hyperlink" Target="mailto:wcmedellin@hot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polvo-93@hotmail.com" TargetMode="External"/><Relationship Id="rId39" Type="http://schemas.openxmlformats.org/officeDocument/2006/relationships/hyperlink" Target="mailto:morelo-ramir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017"/>
  <sheetViews>
    <sheetView tabSelected="1" topLeftCell="A35" zoomScaleNormal="100" workbookViewId="0">
      <selection activeCell="D35" activeCellId="1" sqref="C35 D35"/>
    </sheetView>
  </sheetViews>
  <sheetFormatPr baseColWidth="10" defaultRowHeight="15" customHeight="1" x14ac:dyDescent="0.25"/>
  <cols>
    <col min="1" max="1" width="5.42578125" customWidth="1"/>
    <col min="2" max="2" width="11.85546875" bestFit="1" customWidth="1"/>
    <col min="3" max="3" width="34.5703125" customWidth="1"/>
    <col min="4" max="4" width="14.140625" style="5" bestFit="1" customWidth="1"/>
    <col min="5" max="5" width="27.140625" customWidth="1"/>
    <col min="6" max="7" width="11.7109375" customWidth="1"/>
    <col min="8" max="8" width="11" style="110" customWidth="1"/>
    <col min="9" max="9" width="19.28515625" customWidth="1"/>
    <col min="10" max="11" width="6.42578125" customWidth="1"/>
    <col min="12" max="12" width="49.140625" bestFit="1" customWidth="1"/>
    <col min="13" max="13" width="17" customWidth="1"/>
    <col min="14" max="14" width="24.140625" customWidth="1"/>
    <col min="15" max="16" width="14.42578125" customWidth="1"/>
    <col min="17" max="17" width="27.7109375" customWidth="1"/>
    <col min="18" max="18" width="24" bestFit="1" customWidth="1"/>
    <col min="19" max="19" width="19.85546875" style="110" bestFit="1" customWidth="1"/>
    <col min="20" max="21" width="11.85546875" style="110" bestFit="1" customWidth="1"/>
    <col min="22" max="22" width="24.7109375" customWidth="1"/>
    <col min="23" max="23" width="8.7109375" bestFit="1" customWidth="1"/>
    <col min="24" max="24" width="39.7109375" customWidth="1"/>
    <col min="25" max="25" width="8.140625" customWidth="1"/>
    <col min="26" max="26" width="6.42578125" customWidth="1"/>
    <col min="27" max="27" width="7.42578125" customWidth="1"/>
    <col min="28" max="28" width="30.5703125" customWidth="1"/>
    <col min="29" max="29" width="56.5703125" customWidth="1"/>
    <col min="30" max="39" width="3.7109375" customWidth="1"/>
  </cols>
  <sheetData>
    <row r="1" spans="1:39" ht="53.25" customHeight="1" x14ac:dyDescent="0.25">
      <c r="A1" s="161"/>
      <c r="B1" s="162"/>
      <c r="C1" s="162"/>
      <c r="D1" s="162"/>
      <c r="E1" s="165" t="s">
        <v>600</v>
      </c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"/>
      <c r="AE1" s="1"/>
      <c r="AF1" s="1"/>
      <c r="AG1" s="1"/>
      <c r="AH1" s="1"/>
      <c r="AI1" s="2"/>
      <c r="AJ1" s="2"/>
      <c r="AK1" s="2"/>
      <c r="AL1" s="2"/>
      <c r="AM1" s="2"/>
    </row>
    <row r="2" spans="1:39" ht="27.75" customHeight="1" x14ac:dyDescent="0.25">
      <c r="A2" s="163" t="s">
        <v>0</v>
      </c>
      <c r="B2" s="162"/>
      <c r="C2" s="163" t="s">
        <v>1</v>
      </c>
      <c r="D2" s="162"/>
      <c r="E2" s="163" t="s">
        <v>306</v>
      </c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5" t="s">
        <v>2</v>
      </c>
      <c r="Y2" s="162"/>
      <c r="Z2" s="162"/>
      <c r="AA2" s="162"/>
      <c r="AB2" s="162"/>
      <c r="AC2" s="162"/>
      <c r="AD2" s="1"/>
      <c r="AE2" s="1"/>
      <c r="AF2" s="1"/>
      <c r="AG2" s="1"/>
      <c r="AH2" s="1"/>
      <c r="AI2" s="2"/>
      <c r="AJ2" s="2"/>
      <c r="AK2" s="2"/>
      <c r="AL2" s="2"/>
      <c r="AM2" s="2"/>
    </row>
    <row r="3" spans="1:39" ht="15" customHeight="1" x14ac:dyDescent="0.25">
      <c r="A3" s="164" t="s">
        <v>3</v>
      </c>
      <c r="B3" s="162"/>
      <c r="C3" s="164" t="s">
        <v>4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"/>
      <c r="AE3" s="1"/>
      <c r="AF3" s="1"/>
      <c r="AG3" s="1"/>
      <c r="AH3" s="1"/>
      <c r="AI3" s="2"/>
      <c r="AJ3" s="2"/>
      <c r="AK3" s="2"/>
      <c r="AL3" s="2"/>
      <c r="AM3" s="2"/>
    </row>
    <row r="4" spans="1:39" ht="15" customHeight="1" x14ac:dyDescent="0.25">
      <c r="A4" s="164" t="s">
        <v>5</v>
      </c>
      <c r="B4" s="162"/>
      <c r="C4" s="168">
        <v>42217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"/>
      <c r="AE4" s="1"/>
      <c r="AF4" s="1"/>
      <c r="AG4" s="1"/>
      <c r="AH4" s="1"/>
      <c r="AI4" s="2"/>
      <c r="AJ4" s="2"/>
      <c r="AK4" s="2"/>
      <c r="AL4" s="2"/>
      <c r="AM4" s="2"/>
    </row>
    <row r="5" spans="1:39" ht="15" customHeight="1" x14ac:dyDescent="0.25">
      <c r="A5" s="164" t="s">
        <v>6</v>
      </c>
      <c r="B5" s="162"/>
      <c r="C5" s="164" t="s">
        <v>7</v>
      </c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"/>
      <c r="AE5" s="1"/>
      <c r="AF5" s="1"/>
      <c r="AG5" s="1"/>
      <c r="AH5" s="1"/>
      <c r="AI5" s="2"/>
      <c r="AJ5" s="2"/>
      <c r="AK5" s="2"/>
      <c r="AL5" s="2"/>
      <c r="AM5" s="2"/>
    </row>
    <row r="6" spans="1:39" ht="16.5" customHeight="1" x14ac:dyDescent="0.25">
      <c r="A6" s="164" t="s">
        <v>8</v>
      </c>
      <c r="B6" s="162"/>
      <c r="C6" s="166" t="s">
        <v>9</v>
      </c>
      <c r="D6" s="162"/>
      <c r="E6" s="162"/>
      <c r="F6" s="162"/>
      <c r="G6" s="162"/>
      <c r="H6" s="162"/>
      <c r="I6" s="162"/>
      <c r="J6" s="162"/>
      <c r="K6" s="162"/>
      <c r="L6" s="166" t="s">
        <v>10</v>
      </c>
      <c r="M6" s="162"/>
      <c r="N6" s="162"/>
      <c r="O6" s="162"/>
      <c r="P6" s="162"/>
      <c r="Q6" s="162"/>
      <c r="R6" s="162"/>
      <c r="S6" s="162"/>
      <c r="T6" s="162"/>
      <c r="U6" s="167" t="s">
        <v>10</v>
      </c>
      <c r="V6" s="162"/>
      <c r="W6" s="162"/>
      <c r="X6" s="162"/>
      <c r="Y6" s="162"/>
      <c r="Z6" s="162"/>
      <c r="AA6" s="162"/>
      <c r="AB6" s="162"/>
      <c r="AC6" s="162"/>
      <c r="AD6" s="1"/>
      <c r="AE6" s="1"/>
      <c r="AF6" s="1"/>
      <c r="AG6" s="1"/>
      <c r="AH6" s="1"/>
      <c r="AI6" s="2"/>
      <c r="AJ6" s="2"/>
      <c r="AK6" s="2"/>
      <c r="AL6" s="2"/>
      <c r="AM6" s="2"/>
    </row>
    <row r="7" spans="1:39" ht="126" customHeight="1" x14ac:dyDescent="0.25">
      <c r="A7" s="66" t="s">
        <v>11</v>
      </c>
      <c r="B7" s="67" t="s">
        <v>12</v>
      </c>
      <c r="C7" s="68" t="s">
        <v>13</v>
      </c>
      <c r="D7" s="69" t="s">
        <v>14</v>
      </c>
      <c r="E7" s="68" t="s">
        <v>15</v>
      </c>
      <c r="F7" s="68" t="s">
        <v>16</v>
      </c>
      <c r="G7" s="68" t="s">
        <v>17</v>
      </c>
      <c r="H7" s="99" t="s">
        <v>18</v>
      </c>
      <c r="I7" s="68" t="s">
        <v>19</v>
      </c>
      <c r="J7" s="68" t="s">
        <v>20</v>
      </c>
      <c r="K7" s="68" t="s">
        <v>21</v>
      </c>
      <c r="L7" s="68" t="s">
        <v>22</v>
      </c>
      <c r="M7" s="68" t="s">
        <v>23</v>
      </c>
      <c r="N7" s="68" t="s">
        <v>24</v>
      </c>
      <c r="O7" s="68" t="s">
        <v>25</v>
      </c>
      <c r="P7" s="68" t="s">
        <v>26</v>
      </c>
      <c r="Q7" s="68" t="s">
        <v>27</v>
      </c>
      <c r="R7" s="68" t="s">
        <v>28</v>
      </c>
      <c r="S7" s="111" t="s">
        <v>29</v>
      </c>
      <c r="T7" s="126" t="s">
        <v>30</v>
      </c>
      <c r="U7" s="126" t="s">
        <v>31</v>
      </c>
      <c r="V7" s="68" t="s">
        <v>32</v>
      </c>
      <c r="W7" s="68" t="s">
        <v>33</v>
      </c>
      <c r="X7" s="68" t="s">
        <v>34</v>
      </c>
      <c r="Y7" s="68" t="s">
        <v>35</v>
      </c>
      <c r="Z7" s="68" t="s">
        <v>36</v>
      </c>
      <c r="AA7" s="68" t="s">
        <v>37</v>
      </c>
      <c r="AB7" s="68" t="s">
        <v>38</v>
      </c>
      <c r="AC7" s="68" t="s">
        <v>39</v>
      </c>
      <c r="AD7" s="3"/>
      <c r="AE7" s="1"/>
      <c r="AF7" s="1"/>
      <c r="AG7" s="1"/>
      <c r="AH7" s="1"/>
      <c r="AI7" s="2"/>
      <c r="AJ7" s="2"/>
      <c r="AK7" s="2"/>
      <c r="AL7" s="2"/>
      <c r="AM7" s="2"/>
    </row>
    <row r="8" spans="1:39" s="12" customFormat="1" ht="12.75" x14ac:dyDescent="0.2">
      <c r="A8" s="6"/>
      <c r="B8" s="7"/>
      <c r="C8" s="8" t="s">
        <v>40</v>
      </c>
      <c r="D8" s="9">
        <v>71736080</v>
      </c>
      <c r="E8" s="8">
        <v>3116061008</v>
      </c>
      <c r="F8" s="8" t="s">
        <v>41</v>
      </c>
      <c r="G8" s="8" t="s">
        <v>42</v>
      </c>
      <c r="H8" s="100">
        <v>11</v>
      </c>
      <c r="I8" s="10" t="str">
        <f>HYPERLINK("mailto:ramonaristizabal@hotmail.com","ramonaristizabal@hotmail.com")</f>
        <v>ramonaristizabal@hotmail.com</v>
      </c>
      <c r="J8" s="8">
        <v>42</v>
      </c>
      <c r="K8" s="8" t="s">
        <v>622</v>
      </c>
      <c r="L8" s="8" t="s">
        <v>43</v>
      </c>
      <c r="M8" s="8" t="s">
        <v>44</v>
      </c>
      <c r="N8" s="8" t="s">
        <v>45</v>
      </c>
      <c r="O8" s="8" t="s">
        <v>46</v>
      </c>
      <c r="P8" s="8" t="s">
        <v>47</v>
      </c>
      <c r="Q8" s="8" t="s">
        <v>316</v>
      </c>
      <c r="R8" s="8" t="s">
        <v>623</v>
      </c>
      <c r="S8" s="112">
        <v>4912000</v>
      </c>
      <c r="T8" s="127">
        <v>42165</v>
      </c>
      <c r="U8" s="127">
        <v>42369</v>
      </c>
      <c r="V8" s="8" t="s">
        <v>48</v>
      </c>
      <c r="W8" s="8"/>
      <c r="X8" s="11" t="s">
        <v>49</v>
      </c>
      <c r="Y8" s="8"/>
      <c r="Z8" s="8"/>
      <c r="AA8" s="8"/>
      <c r="AB8" s="12" t="s">
        <v>50</v>
      </c>
      <c r="AC8" s="8"/>
      <c r="AD8" s="56"/>
      <c r="AE8" s="8"/>
      <c r="AF8" s="8"/>
      <c r="AG8" s="8"/>
      <c r="AH8" s="8"/>
    </row>
    <row r="9" spans="1:39" s="12" customFormat="1" ht="12.75" x14ac:dyDescent="0.2">
      <c r="A9" s="6"/>
      <c r="B9" s="7"/>
      <c r="C9" s="8" t="s">
        <v>51</v>
      </c>
      <c r="D9" s="9">
        <v>1037601040</v>
      </c>
      <c r="E9" s="8" t="s">
        <v>52</v>
      </c>
      <c r="F9" s="8" t="s">
        <v>53</v>
      </c>
      <c r="G9" s="8" t="s">
        <v>54</v>
      </c>
      <c r="H9" s="100" t="s">
        <v>53</v>
      </c>
      <c r="I9" s="10" t="str">
        <f>HYPERLINK("mailto:jennifer.lopez.cano@gmail.com","jennifer.lopez.cano@gmail.com")</f>
        <v>jennifer.lopez.cano@gmail.com</v>
      </c>
      <c r="J9" s="8">
        <v>25</v>
      </c>
      <c r="K9" s="8" t="s">
        <v>621</v>
      </c>
      <c r="L9" s="8" t="s">
        <v>43</v>
      </c>
      <c r="M9" s="8" t="s">
        <v>44</v>
      </c>
      <c r="N9" s="8" t="s">
        <v>45</v>
      </c>
      <c r="O9" s="8" t="s">
        <v>46</v>
      </c>
      <c r="P9" s="8" t="s">
        <v>47</v>
      </c>
      <c r="Q9" s="8" t="s">
        <v>219</v>
      </c>
      <c r="R9" s="8" t="s">
        <v>623</v>
      </c>
      <c r="S9" s="112">
        <v>3200000</v>
      </c>
      <c r="T9" s="127">
        <v>42165</v>
      </c>
      <c r="U9" s="127">
        <v>42369</v>
      </c>
      <c r="V9" s="8" t="s">
        <v>48</v>
      </c>
      <c r="W9" s="8"/>
      <c r="X9" s="11" t="s">
        <v>49</v>
      </c>
      <c r="Y9" s="8"/>
      <c r="Z9" s="8"/>
      <c r="AA9" s="8"/>
      <c r="AB9" s="12" t="s">
        <v>50</v>
      </c>
      <c r="AC9" s="8"/>
      <c r="AD9" s="56"/>
      <c r="AE9" s="8"/>
      <c r="AF9" s="8"/>
      <c r="AG9" s="8"/>
      <c r="AH9" s="8"/>
    </row>
    <row r="10" spans="1:39" s="12" customFormat="1" ht="12.75" x14ac:dyDescent="0.2">
      <c r="A10" s="6"/>
      <c r="B10" s="7"/>
      <c r="C10" s="8" t="s">
        <v>55</v>
      </c>
      <c r="D10" s="9">
        <v>98627335</v>
      </c>
      <c r="E10" s="8">
        <v>3152162852</v>
      </c>
      <c r="F10" s="8" t="s">
        <v>41</v>
      </c>
      <c r="G10" s="8" t="s">
        <v>56</v>
      </c>
      <c r="H10" s="100">
        <v>4</v>
      </c>
      <c r="I10" s="10" t="str">
        <f>HYPERLINK("mailto:joseignacio28@yahoo.com","joseignacio28@yahoo.com")</f>
        <v>joseignacio28@yahoo.com</v>
      </c>
      <c r="J10" s="8">
        <v>38</v>
      </c>
      <c r="K10" s="8" t="s">
        <v>622</v>
      </c>
      <c r="L10" s="8" t="s">
        <v>57</v>
      </c>
      <c r="M10" s="8" t="s">
        <v>44</v>
      </c>
      <c r="N10" s="8" t="s">
        <v>45</v>
      </c>
      <c r="O10" s="8" t="s">
        <v>46</v>
      </c>
      <c r="P10" s="8" t="s">
        <v>58</v>
      </c>
      <c r="Q10" s="8" t="s">
        <v>317</v>
      </c>
      <c r="R10" s="8" t="s">
        <v>623</v>
      </c>
      <c r="S10" s="112">
        <v>4912000</v>
      </c>
      <c r="T10" s="127">
        <v>42165</v>
      </c>
      <c r="U10" s="127">
        <v>42369</v>
      </c>
      <c r="V10" s="8" t="s">
        <v>48</v>
      </c>
      <c r="W10" s="8"/>
      <c r="X10" s="11" t="s">
        <v>49</v>
      </c>
      <c r="Y10" s="8"/>
      <c r="Z10" s="8"/>
      <c r="AA10" s="8"/>
      <c r="AB10" s="12" t="s">
        <v>50</v>
      </c>
      <c r="AC10" s="8"/>
      <c r="AD10" s="56"/>
      <c r="AE10" s="8"/>
      <c r="AF10" s="8"/>
      <c r="AG10" s="8"/>
      <c r="AH10" s="8"/>
    </row>
    <row r="11" spans="1:39" s="12" customFormat="1" ht="12.75" x14ac:dyDescent="0.2">
      <c r="A11" s="6"/>
      <c r="B11" s="7"/>
      <c r="C11" s="8" t="s">
        <v>59</v>
      </c>
      <c r="D11" s="9">
        <v>1037597159</v>
      </c>
      <c r="E11" s="8">
        <v>3154109255</v>
      </c>
      <c r="F11" s="8" t="s">
        <v>53</v>
      </c>
      <c r="G11" s="8" t="s">
        <v>60</v>
      </c>
      <c r="H11" s="100" t="s">
        <v>53</v>
      </c>
      <c r="I11" s="10" t="str">
        <f>HYPERLINK("mailto:comunidad@fundacionlasgolondrinas.org","comunidad@fundacionlasgolondrinas.org")</f>
        <v>comunidad@fundacionlasgolondrinas.org</v>
      </c>
      <c r="J11" s="8">
        <v>25</v>
      </c>
      <c r="K11" s="8" t="s">
        <v>622</v>
      </c>
      <c r="L11" s="8" t="s">
        <v>43</v>
      </c>
      <c r="M11" s="8" t="s">
        <v>44</v>
      </c>
      <c r="N11" s="8" t="s">
        <v>45</v>
      </c>
      <c r="O11" s="8" t="s">
        <v>46</v>
      </c>
      <c r="P11" s="8" t="s">
        <v>58</v>
      </c>
      <c r="Q11" s="8" t="s">
        <v>318</v>
      </c>
      <c r="R11" s="8" t="s">
        <v>623</v>
      </c>
      <c r="S11" s="112">
        <v>4912000</v>
      </c>
      <c r="T11" s="127">
        <v>42165</v>
      </c>
      <c r="U11" s="127">
        <v>42369</v>
      </c>
      <c r="V11" s="8" t="s">
        <v>48</v>
      </c>
      <c r="W11" s="8"/>
      <c r="X11" s="11" t="s">
        <v>49</v>
      </c>
      <c r="Y11" s="8"/>
      <c r="Z11" s="8"/>
      <c r="AA11" s="8"/>
      <c r="AB11" s="12" t="s">
        <v>50</v>
      </c>
      <c r="AC11" s="8"/>
      <c r="AD11" s="56"/>
      <c r="AE11" s="8"/>
      <c r="AF11" s="8"/>
      <c r="AG11" s="8"/>
      <c r="AH11" s="8"/>
    </row>
    <row r="12" spans="1:39" s="12" customFormat="1" ht="12.75" x14ac:dyDescent="0.2">
      <c r="A12" s="6"/>
      <c r="B12" s="7"/>
      <c r="C12" s="8" t="s">
        <v>61</v>
      </c>
      <c r="D12" s="9">
        <v>1017209296</v>
      </c>
      <c r="E12" s="8">
        <v>3137173396</v>
      </c>
      <c r="F12" s="8" t="s">
        <v>41</v>
      </c>
      <c r="G12" s="8" t="s">
        <v>62</v>
      </c>
      <c r="H12" s="100">
        <v>7</v>
      </c>
      <c r="I12" s="10" t="str">
        <f>HYPERLINK("mailto:cantero-5@hotmail.com","cantero-5@hotmail.com")</f>
        <v>cantero-5@hotmail.com</v>
      </c>
      <c r="J12" s="8">
        <v>22</v>
      </c>
      <c r="K12" s="8" t="s">
        <v>622</v>
      </c>
      <c r="L12" s="14" t="s">
        <v>108</v>
      </c>
      <c r="M12" s="8" t="s">
        <v>44</v>
      </c>
      <c r="N12" s="8" t="s">
        <v>45</v>
      </c>
      <c r="O12" s="8" t="s">
        <v>46</v>
      </c>
      <c r="P12" s="8" t="s">
        <v>47</v>
      </c>
      <c r="Q12" s="8" t="s">
        <v>319</v>
      </c>
      <c r="R12" s="8" t="s">
        <v>623</v>
      </c>
      <c r="S12" s="112">
        <v>2192000</v>
      </c>
      <c r="T12" s="127">
        <v>42165</v>
      </c>
      <c r="U12" s="127">
        <v>42369</v>
      </c>
      <c r="V12" s="8" t="s">
        <v>48</v>
      </c>
      <c r="W12" s="8"/>
      <c r="X12" s="11" t="s">
        <v>49</v>
      </c>
      <c r="Y12" s="8"/>
      <c r="Z12" s="8"/>
      <c r="AA12" s="8"/>
      <c r="AB12" s="12" t="s">
        <v>50</v>
      </c>
      <c r="AC12" s="8"/>
      <c r="AD12" s="56"/>
      <c r="AE12" s="8"/>
      <c r="AF12" s="8"/>
      <c r="AG12" s="8"/>
      <c r="AH12" s="8"/>
    </row>
    <row r="13" spans="1:39" s="12" customFormat="1" ht="12.75" x14ac:dyDescent="0.2">
      <c r="A13" s="6"/>
      <c r="B13" s="7"/>
      <c r="C13" s="8" t="s">
        <v>63</v>
      </c>
      <c r="D13" s="9">
        <v>71782270</v>
      </c>
      <c r="E13" s="8">
        <v>3117586556</v>
      </c>
      <c r="F13" s="8" t="s">
        <v>41</v>
      </c>
      <c r="G13" s="8" t="s">
        <v>64</v>
      </c>
      <c r="H13" s="100">
        <v>6</v>
      </c>
      <c r="I13" s="10" t="str">
        <f>HYPERLINK("mailto:johnhentor@gmail.com","johnhentor@gmail.com")</f>
        <v>johnhentor@gmail.com</v>
      </c>
      <c r="J13" s="8">
        <v>36</v>
      </c>
      <c r="K13" s="8" t="s">
        <v>622</v>
      </c>
      <c r="L13" s="8" t="s">
        <v>43</v>
      </c>
      <c r="M13" s="8" t="s">
        <v>44</v>
      </c>
      <c r="N13" s="8" t="s">
        <v>45</v>
      </c>
      <c r="O13" s="8" t="s">
        <v>46</v>
      </c>
      <c r="P13" s="8" t="s">
        <v>65</v>
      </c>
      <c r="Q13" s="8" t="s">
        <v>320</v>
      </c>
      <c r="R13" s="8" t="s">
        <v>623</v>
      </c>
      <c r="S13" s="112">
        <v>5600000</v>
      </c>
      <c r="T13" s="127">
        <v>42165</v>
      </c>
      <c r="U13" s="127">
        <v>42369</v>
      </c>
      <c r="V13" s="8" t="s">
        <v>48</v>
      </c>
      <c r="W13" s="8"/>
      <c r="X13" s="11" t="s">
        <v>49</v>
      </c>
      <c r="Y13" s="8"/>
      <c r="Z13" s="8"/>
      <c r="AA13" s="8"/>
      <c r="AB13" s="12" t="s">
        <v>50</v>
      </c>
      <c r="AC13" s="8"/>
      <c r="AD13" s="57"/>
      <c r="AE13" s="8"/>
      <c r="AF13" s="8"/>
      <c r="AG13" s="8"/>
      <c r="AH13" s="8"/>
    </row>
    <row r="14" spans="1:39" s="12" customFormat="1" ht="12.75" x14ac:dyDescent="0.2">
      <c r="A14" s="6"/>
      <c r="B14" s="7"/>
      <c r="C14" s="8" t="s">
        <v>66</v>
      </c>
      <c r="D14" s="9">
        <v>75063375</v>
      </c>
      <c r="E14" s="8">
        <v>3172989777</v>
      </c>
      <c r="F14" s="8" t="s">
        <v>41</v>
      </c>
      <c r="G14" s="8" t="s">
        <v>42</v>
      </c>
      <c r="H14" s="100">
        <v>11</v>
      </c>
      <c r="I14" s="10" t="str">
        <f>HYPERLINK("mailto:hengells@hotmail.com","hengells@hotmail.com")</f>
        <v>hengells@hotmail.com</v>
      </c>
      <c r="J14" s="8">
        <v>44</v>
      </c>
      <c r="K14" s="8" t="s">
        <v>622</v>
      </c>
      <c r="L14" s="8" t="s">
        <v>43</v>
      </c>
      <c r="M14" s="8" t="s">
        <v>44</v>
      </c>
      <c r="N14" s="8" t="s">
        <v>45</v>
      </c>
      <c r="O14" s="8" t="s">
        <v>46</v>
      </c>
      <c r="P14" s="8" t="s">
        <v>65</v>
      </c>
      <c r="Q14" s="8" t="s">
        <v>321</v>
      </c>
      <c r="R14" s="8" t="s">
        <v>623</v>
      </c>
      <c r="S14" s="112">
        <v>7360000</v>
      </c>
      <c r="T14" s="127">
        <v>42165</v>
      </c>
      <c r="U14" s="127">
        <v>42369</v>
      </c>
      <c r="V14" s="8" t="s">
        <v>48</v>
      </c>
      <c r="W14" s="8"/>
      <c r="X14" s="11" t="s">
        <v>49</v>
      </c>
      <c r="Y14" s="8"/>
      <c r="Z14" s="8"/>
      <c r="AA14" s="8"/>
      <c r="AB14" s="12" t="s">
        <v>50</v>
      </c>
      <c r="AC14" s="8" t="s">
        <v>740</v>
      </c>
      <c r="AD14" s="57"/>
      <c r="AE14" s="8"/>
      <c r="AF14" s="8"/>
      <c r="AG14" s="8"/>
      <c r="AH14" s="8"/>
    </row>
    <row r="15" spans="1:39" s="12" customFormat="1" ht="12.75" x14ac:dyDescent="0.2">
      <c r="A15" s="6"/>
      <c r="B15" s="7"/>
      <c r="C15" s="8" t="s">
        <v>67</v>
      </c>
      <c r="D15" s="9">
        <v>43180944</v>
      </c>
      <c r="E15" s="8">
        <v>3146849566</v>
      </c>
      <c r="F15" s="8" t="s">
        <v>41</v>
      </c>
      <c r="G15" s="8" t="s">
        <v>68</v>
      </c>
      <c r="H15" s="100">
        <v>10</v>
      </c>
      <c r="I15" s="10" t="str">
        <f>HYPERLINK("mailto:johanagutierrez_djgz@hotmail.com","johanagutierrez_djgz@hotmail.com")</f>
        <v>johanagutierrez_djgz@hotmail.com</v>
      </c>
      <c r="J15" s="8">
        <v>32</v>
      </c>
      <c r="K15" s="8" t="s">
        <v>621</v>
      </c>
      <c r="L15" s="8" t="s">
        <v>43</v>
      </c>
      <c r="M15" s="8" t="s">
        <v>44</v>
      </c>
      <c r="N15" s="8" t="s">
        <v>45</v>
      </c>
      <c r="O15" s="8" t="s">
        <v>46</v>
      </c>
      <c r="P15" s="8" t="s">
        <v>47</v>
      </c>
      <c r="Q15" s="8" t="s">
        <v>322</v>
      </c>
      <c r="R15" s="8" t="s">
        <v>623</v>
      </c>
      <c r="S15" s="112">
        <v>5600000</v>
      </c>
      <c r="T15" s="127">
        <v>42165</v>
      </c>
      <c r="U15" s="127">
        <v>42369</v>
      </c>
      <c r="V15" s="8" t="s">
        <v>48</v>
      </c>
      <c r="W15" s="8"/>
      <c r="X15" s="11" t="s">
        <v>49</v>
      </c>
      <c r="Y15" s="8"/>
      <c r="Z15" s="8"/>
      <c r="AA15" s="8"/>
      <c r="AB15" s="12" t="s">
        <v>50</v>
      </c>
      <c r="AC15" s="8"/>
      <c r="AD15" s="57"/>
      <c r="AE15" s="8"/>
      <c r="AF15" s="8"/>
      <c r="AG15" s="8"/>
      <c r="AH15" s="8"/>
    </row>
    <row r="16" spans="1:39" s="12" customFormat="1" ht="12.75" x14ac:dyDescent="0.2">
      <c r="A16" s="6"/>
      <c r="B16" s="7"/>
      <c r="C16" s="8" t="s">
        <v>69</v>
      </c>
      <c r="D16" s="9">
        <v>71637300</v>
      </c>
      <c r="E16" s="8">
        <v>3122409146</v>
      </c>
      <c r="F16" s="8" t="s">
        <v>41</v>
      </c>
      <c r="G16" s="8" t="s">
        <v>68</v>
      </c>
      <c r="H16" s="100">
        <v>10</v>
      </c>
      <c r="I16" s="10" t="s">
        <v>70</v>
      </c>
      <c r="J16" s="8">
        <v>52</v>
      </c>
      <c r="K16" s="8" t="s">
        <v>622</v>
      </c>
      <c r="L16" s="8">
        <v>8</v>
      </c>
      <c r="M16" s="8" t="s">
        <v>44</v>
      </c>
      <c r="N16" s="8" t="s">
        <v>72</v>
      </c>
      <c r="O16" s="8" t="s">
        <v>46</v>
      </c>
      <c r="P16" s="8" t="s">
        <v>73</v>
      </c>
      <c r="Q16" s="8" t="s">
        <v>323</v>
      </c>
      <c r="R16" s="8" t="s">
        <v>623</v>
      </c>
      <c r="S16" s="112">
        <v>1038000</v>
      </c>
      <c r="T16" s="127">
        <v>42180</v>
      </c>
      <c r="U16" s="127">
        <v>42369</v>
      </c>
      <c r="V16" s="8" t="s">
        <v>48</v>
      </c>
      <c r="W16" s="8"/>
      <c r="X16" s="11" t="s">
        <v>49</v>
      </c>
      <c r="Y16" s="8"/>
      <c r="Z16" s="8"/>
      <c r="AA16" s="8"/>
      <c r="AB16" s="12" t="s">
        <v>50</v>
      </c>
      <c r="AC16" s="8"/>
      <c r="AD16" s="57"/>
      <c r="AE16" s="8"/>
      <c r="AF16" s="8"/>
      <c r="AG16" s="8"/>
      <c r="AH16" s="8"/>
    </row>
    <row r="17" spans="1:39" s="12" customFormat="1" ht="12.75" x14ac:dyDescent="0.2">
      <c r="A17" s="6"/>
      <c r="B17" s="7"/>
      <c r="C17" s="8" t="s">
        <v>74</v>
      </c>
      <c r="D17" s="9">
        <v>1047967914</v>
      </c>
      <c r="E17" s="8">
        <v>3147585622</v>
      </c>
      <c r="F17" s="8" t="s">
        <v>41</v>
      </c>
      <c r="G17" s="8" t="s">
        <v>75</v>
      </c>
      <c r="H17" s="100">
        <v>3</v>
      </c>
      <c r="I17" s="8" t="s">
        <v>76</v>
      </c>
      <c r="J17" s="8">
        <v>24</v>
      </c>
      <c r="K17" s="8" t="s">
        <v>621</v>
      </c>
      <c r="L17" s="8" t="s">
        <v>77</v>
      </c>
      <c r="M17" s="8" t="s">
        <v>44</v>
      </c>
      <c r="N17" s="8" t="s">
        <v>72</v>
      </c>
      <c r="O17" s="8" t="s">
        <v>46</v>
      </c>
      <c r="P17" s="8" t="s">
        <v>58</v>
      </c>
      <c r="Q17" s="8" t="s">
        <v>324</v>
      </c>
      <c r="R17" s="8" t="s">
        <v>623</v>
      </c>
      <c r="S17" s="112">
        <v>739731</v>
      </c>
      <c r="T17" s="127">
        <v>42177</v>
      </c>
      <c r="U17" s="127">
        <v>42369</v>
      </c>
      <c r="V17" s="8" t="s">
        <v>48</v>
      </c>
      <c r="W17" s="8"/>
      <c r="X17" s="11" t="s">
        <v>49</v>
      </c>
      <c r="Y17" s="8"/>
      <c r="Z17" s="8"/>
      <c r="AA17" s="8"/>
      <c r="AB17" s="12" t="s">
        <v>50</v>
      </c>
      <c r="AC17" s="8"/>
      <c r="AD17" s="57"/>
      <c r="AE17" s="8"/>
      <c r="AF17" s="8"/>
      <c r="AG17" s="8"/>
      <c r="AH17" s="8"/>
    </row>
    <row r="18" spans="1:39" s="12" customFormat="1" ht="12.75" x14ac:dyDescent="0.2">
      <c r="A18" s="6"/>
      <c r="B18" s="7"/>
      <c r="C18" s="8" t="s">
        <v>78</v>
      </c>
      <c r="D18" s="9">
        <v>80241842</v>
      </c>
      <c r="E18" s="8">
        <v>3016369645</v>
      </c>
      <c r="F18" s="8" t="s">
        <v>41</v>
      </c>
      <c r="G18" s="8" t="s">
        <v>79</v>
      </c>
      <c r="H18" s="100">
        <v>11</v>
      </c>
      <c r="I18" s="8" t="s">
        <v>80</v>
      </c>
      <c r="J18" s="8">
        <v>34</v>
      </c>
      <c r="K18" s="8" t="s">
        <v>622</v>
      </c>
      <c r="L18" s="8" t="s">
        <v>43</v>
      </c>
      <c r="M18" s="8" t="s">
        <v>44</v>
      </c>
      <c r="N18" s="8" t="s">
        <v>45</v>
      </c>
      <c r="O18" s="8" t="s">
        <v>46</v>
      </c>
      <c r="P18" s="8" t="s">
        <v>65</v>
      </c>
      <c r="Q18" s="8" t="s">
        <v>321</v>
      </c>
      <c r="R18" s="8" t="s">
        <v>623</v>
      </c>
      <c r="S18" s="112">
        <v>5600000</v>
      </c>
      <c r="T18" s="127">
        <v>42171</v>
      </c>
      <c r="U18" s="127">
        <v>42369</v>
      </c>
      <c r="V18" s="8" t="s">
        <v>48</v>
      </c>
      <c r="W18" s="8"/>
      <c r="X18" s="11" t="s">
        <v>49</v>
      </c>
      <c r="Y18" s="8"/>
      <c r="Z18" s="8"/>
      <c r="AA18" s="8"/>
      <c r="AB18" s="12" t="s">
        <v>50</v>
      </c>
      <c r="AC18" s="8"/>
      <c r="AD18" s="57"/>
      <c r="AE18" s="8"/>
      <c r="AF18" s="8"/>
      <c r="AG18" s="8"/>
      <c r="AH18" s="8"/>
    </row>
    <row r="19" spans="1:39" s="12" customFormat="1" ht="12.75" x14ac:dyDescent="0.2">
      <c r="A19" s="6"/>
      <c r="B19" s="13"/>
      <c r="C19" s="14" t="s">
        <v>81</v>
      </c>
      <c r="D19" s="15">
        <v>98527112</v>
      </c>
      <c r="E19" s="14">
        <v>3012452573</v>
      </c>
      <c r="F19" s="14" t="s">
        <v>82</v>
      </c>
      <c r="G19" s="14" t="s">
        <v>83</v>
      </c>
      <c r="H19" s="101">
        <v>8</v>
      </c>
      <c r="I19" s="10" t="str">
        <f>HYPERLINK("mailto:directorarq223@gmail.com","directorarq223@gmail.com")</f>
        <v>directorarq223@gmail.com</v>
      </c>
      <c r="J19" s="14">
        <v>45</v>
      </c>
      <c r="K19" s="8" t="s">
        <v>622</v>
      </c>
      <c r="L19" s="14" t="s">
        <v>43</v>
      </c>
      <c r="M19" s="14" t="s">
        <v>84</v>
      </c>
      <c r="N19" s="14" t="s">
        <v>85</v>
      </c>
      <c r="O19" s="14" t="s">
        <v>86</v>
      </c>
      <c r="P19" s="14" t="s">
        <v>87</v>
      </c>
      <c r="Q19" s="14" t="s">
        <v>88</v>
      </c>
      <c r="R19" s="8" t="s">
        <v>623</v>
      </c>
      <c r="S19" s="113"/>
      <c r="T19" s="128">
        <v>42159</v>
      </c>
      <c r="U19" s="127">
        <v>42454</v>
      </c>
      <c r="V19" s="14" t="s">
        <v>89</v>
      </c>
      <c r="W19" s="8"/>
      <c r="X19" s="11" t="s">
        <v>49</v>
      </c>
      <c r="Y19" s="8"/>
      <c r="Z19" s="8"/>
      <c r="AA19" s="8"/>
      <c r="AB19" s="8" t="s">
        <v>9</v>
      </c>
      <c r="AC19" s="8"/>
      <c r="AD19" s="57"/>
      <c r="AE19" s="8"/>
      <c r="AF19" s="8"/>
      <c r="AG19" s="8"/>
      <c r="AH19" s="8"/>
    </row>
    <row r="20" spans="1:39" s="12" customFormat="1" ht="12.75" x14ac:dyDescent="0.2">
      <c r="A20" s="6"/>
      <c r="B20" s="13"/>
      <c r="C20" s="14" t="s">
        <v>90</v>
      </c>
      <c r="D20" s="15">
        <v>6786533</v>
      </c>
      <c r="E20" s="14">
        <v>3163899888</v>
      </c>
      <c r="F20" s="14" t="s">
        <v>91</v>
      </c>
      <c r="G20" s="14" t="s">
        <v>92</v>
      </c>
      <c r="H20" s="101">
        <v>11</v>
      </c>
      <c r="I20" s="10" t="s">
        <v>93</v>
      </c>
      <c r="J20" s="14">
        <v>66</v>
      </c>
      <c r="K20" s="8" t="s">
        <v>622</v>
      </c>
      <c r="L20" s="14" t="s">
        <v>43</v>
      </c>
      <c r="M20" s="14" t="s">
        <v>84</v>
      </c>
      <c r="N20" s="14" t="s">
        <v>85</v>
      </c>
      <c r="O20" s="14" t="s">
        <v>86</v>
      </c>
      <c r="P20" s="14" t="s">
        <v>47</v>
      </c>
      <c r="Q20" s="14" t="s">
        <v>94</v>
      </c>
      <c r="R20" s="8" t="s">
        <v>623</v>
      </c>
      <c r="S20" s="113"/>
      <c r="T20" s="128">
        <v>42177</v>
      </c>
      <c r="U20" s="127">
        <v>42454</v>
      </c>
      <c r="V20" s="14" t="s">
        <v>89</v>
      </c>
      <c r="W20" s="8"/>
      <c r="X20" s="11" t="s">
        <v>49</v>
      </c>
      <c r="Y20" s="8"/>
      <c r="Z20" s="8"/>
      <c r="AA20" s="8"/>
      <c r="AB20" s="8" t="s">
        <v>9</v>
      </c>
      <c r="AC20" s="8"/>
      <c r="AD20" s="57"/>
      <c r="AE20" s="8"/>
      <c r="AF20" s="8"/>
      <c r="AG20" s="8"/>
      <c r="AH20" s="8"/>
    </row>
    <row r="21" spans="1:39" s="12" customFormat="1" ht="12.75" x14ac:dyDescent="0.2">
      <c r="A21" s="6"/>
      <c r="B21" s="13"/>
      <c r="C21" s="14" t="s">
        <v>95</v>
      </c>
      <c r="D21" s="15">
        <v>15329355</v>
      </c>
      <c r="E21" s="14">
        <v>3128960866</v>
      </c>
      <c r="F21" s="14" t="s">
        <v>91</v>
      </c>
      <c r="G21" s="14" t="s">
        <v>96</v>
      </c>
      <c r="H21" s="101">
        <v>10</v>
      </c>
      <c r="I21" s="10" t="str">
        <f>HYPERLINK("mailto:ingresedu223@gmail.com","ingresedu223@gmail.com")</f>
        <v>ingresedu223@gmail.com</v>
      </c>
      <c r="J21" s="14">
        <v>38</v>
      </c>
      <c r="K21" s="8" t="s">
        <v>622</v>
      </c>
      <c r="L21" s="14" t="s">
        <v>43</v>
      </c>
      <c r="M21" s="14" t="s">
        <v>84</v>
      </c>
      <c r="N21" s="14" t="s">
        <v>85</v>
      </c>
      <c r="O21" s="14" t="s">
        <v>86</v>
      </c>
      <c r="P21" s="14" t="s">
        <v>87</v>
      </c>
      <c r="Q21" s="14" t="s">
        <v>94</v>
      </c>
      <c r="R21" s="8" t="s">
        <v>623</v>
      </c>
      <c r="S21" s="113"/>
      <c r="T21" s="128">
        <v>42165</v>
      </c>
      <c r="U21" s="127">
        <v>42454</v>
      </c>
      <c r="V21" s="14" t="s">
        <v>89</v>
      </c>
      <c r="W21" s="8"/>
      <c r="X21" s="11" t="s">
        <v>49</v>
      </c>
      <c r="Y21" s="8"/>
      <c r="Z21" s="8"/>
      <c r="AA21" s="8"/>
      <c r="AB21" s="8" t="s">
        <v>9</v>
      </c>
      <c r="AC21" s="8"/>
      <c r="AD21" s="57"/>
      <c r="AE21" s="8"/>
      <c r="AF21" s="8"/>
      <c r="AG21" s="8"/>
      <c r="AH21" s="8"/>
    </row>
    <row r="22" spans="1:39" s="12" customFormat="1" ht="12.75" x14ac:dyDescent="0.2">
      <c r="A22" s="6"/>
      <c r="B22" s="13"/>
      <c r="C22" s="14" t="s">
        <v>97</v>
      </c>
      <c r="D22" s="15">
        <v>32141427</v>
      </c>
      <c r="E22" s="14">
        <v>3012384392</v>
      </c>
      <c r="F22" s="14" t="s">
        <v>91</v>
      </c>
      <c r="G22" s="14" t="s">
        <v>98</v>
      </c>
      <c r="H22" s="101">
        <v>7</v>
      </c>
      <c r="I22" s="10" t="str">
        <f>HYPERLINK("mailto:coorsocedu223@gmail.com","coorsocedu223@gmail.com")</f>
        <v>coorsocedu223@gmail.com</v>
      </c>
      <c r="J22" s="14">
        <v>35</v>
      </c>
      <c r="K22" s="8" t="s">
        <v>621</v>
      </c>
      <c r="L22" s="14" t="s">
        <v>57</v>
      </c>
      <c r="M22" s="14" t="s">
        <v>84</v>
      </c>
      <c r="N22" s="14" t="s">
        <v>85</v>
      </c>
      <c r="O22" s="14" t="s">
        <v>86</v>
      </c>
      <c r="P22" s="14" t="s">
        <v>47</v>
      </c>
      <c r="Q22" s="14" t="s">
        <v>99</v>
      </c>
      <c r="R22" s="8" t="s">
        <v>623</v>
      </c>
      <c r="S22" s="113"/>
      <c r="T22" s="128">
        <v>42159</v>
      </c>
      <c r="U22" s="127">
        <v>42454</v>
      </c>
      <c r="V22" s="14" t="s">
        <v>89</v>
      </c>
      <c r="W22" s="8"/>
      <c r="X22" s="11" t="s">
        <v>49</v>
      </c>
      <c r="Y22" s="8"/>
      <c r="Z22" s="8"/>
      <c r="AA22" s="8"/>
      <c r="AB22" s="8" t="s">
        <v>9</v>
      </c>
      <c r="AC22" s="8"/>
      <c r="AD22" s="57"/>
      <c r="AE22" s="8"/>
      <c r="AF22" s="8"/>
      <c r="AG22" s="8"/>
      <c r="AH22" s="8"/>
    </row>
    <row r="23" spans="1:39" s="12" customFormat="1" ht="12.75" x14ac:dyDescent="0.2">
      <c r="A23" s="6"/>
      <c r="B23" s="13"/>
      <c r="C23" s="14" t="s">
        <v>100</v>
      </c>
      <c r="D23" s="15">
        <v>53125192</v>
      </c>
      <c r="E23" s="14">
        <v>3134787761</v>
      </c>
      <c r="F23" s="14" t="s">
        <v>91</v>
      </c>
      <c r="G23" s="14" t="s">
        <v>101</v>
      </c>
      <c r="H23" s="101">
        <v>5</v>
      </c>
      <c r="I23" s="10" t="str">
        <f>HYPERLINK("mailto:ingambedu223@gmail.com","ingambedu223@gmail.com")</f>
        <v>ingambedu223@gmail.com</v>
      </c>
      <c r="J23" s="14">
        <v>29</v>
      </c>
      <c r="K23" s="8" t="s">
        <v>621</v>
      </c>
      <c r="L23" s="14" t="s">
        <v>43</v>
      </c>
      <c r="M23" s="14" t="s">
        <v>84</v>
      </c>
      <c r="N23" s="14" t="s">
        <v>85</v>
      </c>
      <c r="O23" s="14" t="s">
        <v>86</v>
      </c>
      <c r="P23" s="14" t="s">
        <v>102</v>
      </c>
      <c r="Q23" s="14" t="s">
        <v>103</v>
      </c>
      <c r="R23" s="8" t="s">
        <v>623</v>
      </c>
      <c r="S23" s="113"/>
      <c r="T23" s="128">
        <v>42165</v>
      </c>
      <c r="U23" s="127">
        <v>42454</v>
      </c>
      <c r="V23" s="14" t="s">
        <v>89</v>
      </c>
      <c r="W23" s="8"/>
      <c r="X23" s="11" t="s">
        <v>49</v>
      </c>
      <c r="Y23" s="8"/>
      <c r="Z23" s="8"/>
      <c r="AA23" s="8"/>
      <c r="AB23" s="8" t="s">
        <v>9</v>
      </c>
      <c r="AC23" s="8"/>
      <c r="AD23" s="57"/>
      <c r="AE23" s="8"/>
      <c r="AF23" s="8"/>
      <c r="AG23" s="8"/>
      <c r="AH23" s="8"/>
    </row>
    <row r="24" spans="1:39" s="12" customFormat="1" ht="12.75" x14ac:dyDescent="0.2">
      <c r="A24" s="6"/>
      <c r="B24" s="13"/>
      <c r="C24" s="14" t="s">
        <v>104</v>
      </c>
      <c r="D24" s="15">
        <v>21396405</v>
      </c>
      <c r="E24" s="14">
        <v>3146794762</v>
      </c>
      <c r="F24" s="14" t="s">
        <v>91</v>
      </c>
      <c r="G24" s="14" t="s">
        <v>42</v>
      </c>
      <c r="H24" s="101">
        <v>11</v>
      </c>
      <c r="I24" s="10" t="str">
        <f>HYPERLINK("mailto:resfinedu223@gmail.com","resfinedu223@gmail.com")</f>
        <v>resfinedu223@gmail.com</v>
      </c>
      <c r="J24" s="14">
        <v>61</v>
      </c>
      <c r="K24" s="8" t="s">
        <v>621</v>
      </c>
      <c r="L24" s="14" t="s">
        <v>57</v>
      </c>
      <c r="M24" s="14" t="s">
        <v>84</v>
      </c>
      <c r="N24" s="14" t="s">
        <v>85</v>
      </c>
      <c r="O24" s="14" t="s">
        <v>86</v>
      </c>
      <c r="P24" s="14" t="s">
        <v>87</v>
      </c>
      <c r="Q24" s="14" t="s">
        <v>105</v>
      </c>
      <c r="R24" s="8" t="s">
        <v>623</v>
      </c>
      <c r="S24" s="113"/>
      <c r="T24" s="128">
        <v>42171</v>
      </c>
      <c r="U24" s="127">
        <v>42454</v>
      </c>
      <c r="V24" s="14" t="s">
        <v>89</v>
      </c>
      <c r="W24" s="8"/>
      <c r="X24" s="11" t="s">
        <v>49</v>
      </c>
      <c r="Y24" s="8"/>
      <c r="Z24" s="8"/>
      <c r="AA24" s="8"/>
      <c r="AB24" s="8" t="s">
        <v>9</v>
      </c>
      <c r="AC24" s="8"/>
      <c r="AD24" s="57"/>
      <c r="AE24" s="8"/>
      <c r="AF24" s="8"/>
      <c r="AG24" s="8"/>
      <c r="AH24" s="8"/>
    </row>
    <row r="25" spans="1:39" s="12" customFormat="1" ht="12.75" x14ac:dyDescent="0.2">
      <c r="A25" s="6"/>
      <c r="B25" s="13"/>
      <c r="C25" s="14" t="s">
        <v>106</v>
      </c>
      <c r="D25" s="15">
        <v>98657430</v>
      </c>
      <c r="E25" s="14">
        <v>3015885744</v>
      </c>
      <c r="F25" s="14" t="s">
        <v>91</v>
      </c>
      <c r="G25" s="14" t="s">
        <v>107</v>
      </c>
      <c r="H25" s="101">
        <v>4</v>
      </c>
      <c r="I25" s="10" t="str">
        <f>HYPERLINK("mailto:auxcampoedu223@gmail.com","auxcampoedu223@gmail.com")</f>
        <v>auxcampoedu223@gmail.com</v>
      </c>
      <c r="J25" s="14">
        <v>32</v>
      </c>
      <c r="K25" s="8" t="s">
        <v>622</v>
      </c>
      <c r="L25" s="14" t="s">
        <v>108</v>
      </c>
      <c r="M25" s="14" t="s">
        <v>84</v>
      </c>
      <c r="N25" s="14" t="s">
        <v>85</v>
      </c>
      <c r="O25" s="14" t="s">
        <v>86</v>
      </c>
      <c r="P25" s="14" t="s">
        <v>109</v>
      </c>
      <c r="Q25" s="14" t="s">
        <v>110</v>
      </c>
      <c r="R25" s="8" t="s">
        <v>623</v>
      </c>
      <c r="S25" s="113"/>
      <c r="T25" s="128">
        <v>42172</v>
      </c>
      <c r="U25" s="127">
        <v>42454</v>
      </c>
      <c r="V25" s="14" t="s">
        <v>89</v>
      </c>
      <c r="W25" s="8"/>
      <c r="X25" s="11" t="s">
        <v>49</v>
      </c>
      <c r="Y25" s="8"/>
      <c r="Z25" s="8"/>
      <c r="AA25" s="8"/>
      <c r="AB25" s="8" t="s">
        <v>9</v>
      </c>
      <c r="AC25" s="8"/>
      <c r="AD25" s="57"/>
      <c r="AE25" s="8"/>
      <c r="AF25" s="8"/>
      <c r="AG25" s="8"/>
      <c r="AH25" s="8"/>
    </row>
    <row r="26" spans="1:39" s="12" customFormat="1" ht="12.75" x14ac:dyDescent="0.2">
      <c r="A26" s="6"/>
      <c r="B26" s="13"/>
      <c r="C26" s="14" t="s">
        <v>111</v>
      </c>
      <c r="D26" s="15">
        <v>3561610</v>
      </c>
      <c r="E26" s="14">
        <v>3127284662</v>
      </c>
      <c r="F26" s="14" t="s">
        <v>112</v>
      </c>
      <c r="G26" s="14" t="s">
        <v>113</v>
      </c>
      <c r="H26" s="101" t="s">
        <v>112</v>
      </c>
      <c r="I26" s="10" t="str">
        <f>HYPERLINK("mailto:tecconscivedu223@gmail.com","tecconscivedu223@gmail.com")</f>
        <v>tecconscivedu223@gmail.com</v>
      </c>
      <c r="J26" s="14">
        <v>70</v>
      </c>
      <c r="K26" s="8" t="s">
        <v>622</v>
      </c>
      <c r="L26" s="14" t="s">
        <v>108</v>
      </c>
      <c r="M26" s="14" t="s">
        <v>84</v>
      </c>
      <c r="N26" s="14" t="s">
        <v>85</v>
      </c>
      <c r="O26" s="14" t="s">
        <v>86</v>
      </c>
      <c r="P26" s="14" t="s">
        <v>87</v>
      </c>
      <c r="Q26" s="14" t="s">
        <v>110</v>
      </c>
      <c r="R26" s="8" t="s">
        <v>623</v>
      </c>
      <c r="S26" s="113"/>
      <c r="T26" s="128">
        <v>42171</v>
      </c>
      <c r="U26" s="127">
        <v>42454</v>
      </c>
      <c r="V26" s="14" t="s">
        <v>89</v>
      </c>
      <c r="W26" s="8"/>
      <c r="X26" s="11" t="s">
        <v>49</v>
      </c>
      <c r="Y26" s="8"/>
      <c r="Z26" s="8"/>
      <c r="AA26" s="8"/>
      <c r="AB26" s="8" t="s">
        <v>9</v>
      </c>
      <c r="AC26" s="8"/>
      <c r="AD26" s="57"/>
      <c r="AE26" s="8"/>
      <c r="AF26" s="8"/>
      <c r="AG26" s="8"/>
      <c r="AH26" s="8"/>
    </row>
    <row r="27" spans="1:39" s="21" customFormat="1" ht="12.75" x14ac:dyDescent="0.2">
      <c r="A27" s="16"/>
      <c r="B27" s="17"/>
      <c r="C27" s="18" t="s">
        <v>114</v>
      </c>
      <c r="D27" s="19">
        <v>1128469085</v>
      </c>
      <c r="E27" s="18">
        <v>3015103576</v>
      </c>
      <c r="F27" s="18" t="s">
        <v>91</v>
      </c>
      <c r="G27" s="18" t="s">
        <v>115</v>
      </c>
      <c r="H27" s="102">
        <v>13</v>
      </c>
      <c r="I27" s="18" t="s">
        <v>116</v>
      </c>
      <c r="J27" s="18">
        <v>26</v>
      </c>
      <c r="K27" s="54" t="s">
        <v>621</v>
      </c>
      <c r="L27" s="18" t="s">
        <v>117</v>
      </c>
      <c r="M27" s="18" t="s">
        <v>44</v>
      </c>
      <c r="N27" s="18" t="s">
        <v>118</v>
      </c>
      <c r="O27" s="18" t="s">
        <v>46</v>
      </c>
      <c r="P27" s="18" t="s">
        <v>47</v>
      </c>
      <c r="Q27" s="18" t="s">
        <v>119</v>
      </c>
      <c r="R27" s="18" t="s">
        <v>623</v>
      </c>
      <c r="S27" s="114"/>
      <c r="T27" s="129">
        <v>42188</v>
      </c>
      <c r="U27" s="129">
        <v>42454</v>
      </c>
      <c r="V27" s="18" t="s">
        <v>89</v>
      </c>
      <c r="W27" s="18"/>
      <c r="X27" s="18" t="s">
        <v>49</v>
      </c>
      <c r="Y27" s="18"/>
      <c r="Z27" s="18"/>
      <c r="AA27" s="18"/>
      <c r="AB27" s="18" t="s">
        <v>9</v>
      </c>
      <c r="AC27" s="20"/>
      <c r="AD27" s="58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1:39" s="21" customFormat="1" ht="12.75" x14ac:dyDescent="0.2">
      <c r="A28" s="16"/>
      <c r="B28" s="22"/>
      <c r="C28" s="20" t="s">
        <v>120</v>
      </c>
      <c r="D28" s="23" t="s">
        <v>121</v>
      </c>
      <c r="E28" s="20">
        <v>3148003165</v>
      </c>
      <c r="F28" s="20" t="s">
        <v>41</v>
      </c>
      <c r="G28" s="20" t="s">
        <v>122</v>
      </c>
      <c r="H28" s="103" t="s">
        <v>123</v>
      </c>
      <c r="I28" s="20" t="s">
        <v>124</v>
      </c>
      <c r="J28" s="20">
        <v>35</v>
      </c>
      <c r="K28" s="54" t="s">
        <v>622</v>
      </c>
      <c r="L28" s="20">
        <v>11</v>
      </c>
      <c r="M28" s="20" t="s">
        <v>44</v>
      </c>
      <c r="N28" s="20" t="s">
        <v>72</v>
      </c>
      <c r="O28" s="20" t="s">
        <v>46</v>
      </c>
      <c r="P28" s="24" t="s">
        <v>47</v>
      </c>
      <c r="Q28" s="24" t="s">
        <v>125</v>
      </c>
      <c r="R28" s="18" t="s">
        <v>623</v>
      </c>
      <c r="S28" s="115" t="s">
        <v>126</v>
      </c>
      <c r="T28" s="130">
        <v>42186</v>
      </c>
      <c r="U28" s="131">
        <v>42403</v>
      </c>
      <c r="V28" s="20" t="s">
        <v>48</v>
      </c>
      <c r="W28" s="20"/>
      <c r="X28" s="24" t="s">
        <v>49</v>
      </c>
      <c r="Y28" s="20"/>
      <c r="Z28" s="20"/>
      <c r="AA28" s="20"/>
      <c r="AB28" s="20" t="s">
        <v>50</v>
      </c>
      <c r="AC28" s="20"/>
      <c r="AD28" s="58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1:39" s="21" customFormat="1" ht="12.75" x14ac:dyDescent="0.2">
      <c r="A29" s="16"/>
      <c r="B29" s="22"/>
      <c r="C29" s="20" t="s">
        <v>127</v>
      </c>
      <c r="D29" s="23">
        <v>1152697778</v>
      </c>
      <c r="E29" s="20">
        <v>3104561422</v>
      </c>
      <c r="F29" s="20" t="s">
        <v>128</v>
      </c>
      <c r="G29" s="20" t="s">
        <v>129</v>
      </c>
      <c r="H29" s="103" t="s">
        <v>128</v>
      </c>
      <c r="I29" s="25" t="str">
        <f>HYPERLINK("mailto:checho9590@yahoo.com","checho9590@yahoo.com")</f>
        <v>checho9590@yahoo.com</v>
      </c>
      <c r="J29" s="20">
        <v>20</v>
      </c>
      <c r="K29" s="54" t="s">
        <v>622</v>
      </c>
      <c r="L29" s="20">
        <v>11</v>
      </c>
      <c r="M29" s="20" t="s">
        <v>44</v>
      </c>
      <c r="N29" s="20" t="s">
        <v>72</v>
      </c>
      <c r="O29" s="20" t="s">
        <v>46</v>
      </c>
      <c r="P29" s="20" t="s">
        <v>73</v>
      </c>
      <c r="Q29" s="20" t="s">
        <v>130</v>
      </c>
      <c r="R29" s="18" t="s">
        <v>623</v>
      </c>
      <c r="S29" s="116">
        <v>850000</v>
      </c>
      <c r="T29" s="130">
        <v>42186</v>
      </c>
      <c r="U29" s="131">
        <v>42403</v>
      </c>
      <c r="V29" s="20" t="s">
        <v>48</v>
      </c>
      <c r="W29" s="20"/>
      <c r="X29" s="24" t="s">
        <v>49</v>
      </c>
      <c r="Y29" s="20"/>
      <c r="Z29" s="20"/>
      <c r="AA29" s="20"/>
      <c r="AB29" s="20" t="s">
        <v>50</v>
      </c>
      <c r="AC29" s="20"/>
      <c r="AD29" s="58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1:39" s="21" customFormat="1" ht="12.75" x14ac:dyDescent="0.2">
      <c r="A30" s="16"/>
      <c r="B30" s="22"/>
      <c r="C30" s="20" t="s">
        <v>131</v>
      </c>
      <c r="D30" s="23">
        <v>1001576418</v>
      </c>
      <c r="E30" s="20">
        <v>3006431562</v>
      </c>
      <c r="F30" s="20" t="s">
        <v>41</v>
      </c>
      <c r="G30" s="20" t="s">
        <v>132</v>
      </c>
      <c r="H30" s="103">
        <v>7</v>
      </c>
      <c r="I30" s="25" t="str">
        <f>HYPERLINK("mailto:borjadaniel@live.com","borjadaniel@live.com")</f>
        <v>borjadaniel@live.com</v>
      </c>
      <c r="J30" s="20">
        <v>27</v>
      </c>
      <c r="K30" s="54" t="s">
        <v>622</v>
      </c>
      <c r="L30" s="20">
        <v>11</v>
      </c>
      <c r="M30" s="24" t="s">
        <v>133</v>
      </c>
      <c r="N30" s="20" t="s">
        <v>72</v>
      </c>
      <c r="O30" s="20" t="s">
        <v>46</v>
      </c>
      <c r="P30" s="20" t="s">
        <v>58</v>
      </c>
      <c r="Q30" s="20" t="s">
        <v>130</v>
      </c>
      <c r="R30" s="18" t="s">
        <v>623</v>
      </c>
      <c r="S30" s="116">
        <v>850000</v>
      </c>
      <c r="T30" s="130">
        <v>42186</v>
      </c>
      <c r="U30" s="131">
        <v>42403</v>
      </c>
      <c r="V30" s="20" t="s">
        <v>48</v>
      </c>
      <c r="W30" s="20"/>
      <c r="X30" s="24" t="s">
        <v>49</v>
      </c>
      <c r="Y30" s="20"/>
      <c r="Z30" s="20"/>
      <c r="AA30" s="20"/>
      <c r="AB30" s="20" t="s">
        <v>50</v>
      </c>
      <c r="AC30" s="20"/>
      <c r="AD30" s="58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1:39" s="21" customFormat="1" ht="12.75" x14ac:dyDescent="0.2">
      <c r="A31" s="16"/>
      <c r="B31" s="22"/>
      <c r="C31" s="20" t="s">
        <v>134</v>
      </c>
      <c r="D31" s="23" t="s">
        <v>135</v>
      </c>
      <c r="E31" s="20" t="s">
        <v>136</v>
      </c>
      <c r="F31" s="20" t="s">
        <v>91</v>
      </c>
      <c r="G31" s="20" t="s">
        <v>137</v>
      </c>
      <c r="H31" s="103" t="s">
        <v>138</v>
      </c>
      <c r="I31" s="20" t="s">
        <v>139</v>
      </c>
      <c r="J31" s="20">
        <v>42</v>
      </c>
      <c r="K31" s="20" t="s">
        <v>622</v>
      </c>
      <c r="L31" s="20">
        <v>5</v>
      </c>
      <c r="M31" s="24" t="s">
        <v>44</v>
      </c>
      <c r="N31" s="20" t="s">
        <v>72</v>
      </c>
      <c r="O31" s="20" t="s">
        <v>46</v>
      </c>
      <c r="P31" s="20" t="s">
        <v>58</v>
      </c>
      <c r="Q31" s="20" t="s">
        <v>141</v>
      </c>
      <c r="R31" s="18" t="s">
        <v>623</v>
      </c>
      <c r="S31" s="116">
        <v>644350</v>
      </c>
      <c r="T31" s="130">
        <v>42198</v>
      </c>
      <c r="U31" s="131">
        <v>42403</v>
      </c>
      <c r="V31" s="20" t="s">
        <v>48</v>
      </c>
      <c r="W31" s="20"/>
      <c r="X31" s="24" t="s">
        <v>49</v>
      </c>
      <c r="Y31" s="20"/>
      <c r="Z31" s="20"/>
      <c r="AA31" s="20"/>
      <c r="AB31" s="20" t="s">
        <v>142</v>
      </c>
      <c r="AC31" s="20"/>
      <c r="AD31" s="58"/>
      <c r="AE31" s="20"/>
      <c r="AF31" s="20"/>
      <c r="AG31" s="20"/>
      <c r="AH31" s="20"/>
      <c r="AI31" s="20"/>
      <c r="AJ31" s="20"/>
      <c r="AK31" s="20"/>
      <c r="AL31" s="20"/>
      <c r="AM31" s="20"/>
    </row>
    <row r="32" spans="1:39" s="21" customFormat="1" ht="12.75" x14ac:dyDescent="0.2">
      <c r="A32" s="16"/>
      <c r="B32" s="22"/>
      <c r="C32" s="20" t="s">
        <v>143</v>
      </c>
      <c r="D32" s="23">
        <v>71665191</v>
      </c>
      <c r="E32" s="20" t="s">
        <v>144</v>
      </c>
      <c r="F32" s="20" t="s">
        <v>91</v>
      </c>
      <c r="G32" s="20" t="s">
        <v>145</v>
      </c>
      <c r="H32" s="103">
        <v>8</v>
      </c>
      <c r="I32" s="20" t="s">
        <v>139</v>
      </c>
      <c r="J32" s="20">
        <v>50</v>
      </c>
      <c r="K32" s="20" t="s">
        <v>622</v>
      </c>
      <c r="L32" s="20">
        <v>8</v>
      </c>
      <c r="M32" s="24" t="s">
        <v>44</v>
      </c>
      <c r="N32" s="20" t="s">
        <v>72</v>
      </c>
      <c r="O32" s="20" t="s">
        <v>46</v>
      </c>
      <c r="P32" s="20" t="s">
        <v>73</v>
      </c>
      <c r="Q32" s="20" t="s">
        <v>141</v>
      </c>
      <c r="R32" s="18" t="s">
        <v>623</v>
      </c>
      <c r="S32" s="116">
        <v>644350</v>
      </c>
      <c r="T32" s="130">
        <v>42198</v>
      </c>
      <c r="U32" s="131">
        <v>42403</v>
      </c>
      <c r="V32" s="20" t="s">
        <v>48</v>
      </c>
      <c r="W32" s="20"/>
      <c r="X32" s="24" t="s">
        <v>49</v>
      </c>
      <c r="Y32" s="20"/>
      <c r="Z32" s="20"/>
      <c r="AA32" s="20"/>
      <c r="AB32" s="20" t="s">
        <v>142</v>
      </c>
      <c r="AC32" s="20"/>
      <c r="AD32" s="58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1:39" s="21" customFormat="1" ht="12.75" x14ac:dyDescent="0.2">
      <c r="A33" s="16"/>
      <c r="B33" s="22"/>
      <c r="C33" s="20" t="s">
        <v>146</v>
      </c>
      <c r="D33" s="23">
        <v>21697420</v>
      </c>
      <c r="E33" s="20">
        <v>2212725</v>
      </c>
      <c r="F33" s="20" t="s">
        <v>91</v>
      </c>
      <c r="G33" s="20" t="s">
        <v>147</v>
      </c>
      <c r="H33" s="103">
        <v>8</v>
      </c>
      <c r="I33" s="20" t="s">
        <v>139</v>
      </c>
      <c r="J33" s="20">
        <v>39</v>
      </c>
      <c r="K33" s="20" t="s">
        <v>621</v>
      </c>
      <c r="L33" s="20">
        <v>2</v>
      </c>
      <c r="M33" s="24" t="s">
        <v>44</v>
      </c>
      <c r="N33" s="20" t="s">
        <v>72</v>
      </c>
      <c r="O33" s="20" t="s">
        <v>46</v>
      </c>
      <c r="P33" s="20" t="s">
        <v>47</v>
      </c>
      <c r="Q33" s="20" t="s">
        <v>141</v>
      </c>
      <c r="R33" s="18" t="s">
        <v>623</v>
      </c>
      <c r="S33" s="116">
        <v>644350</v>
      </c>
      <c r="T33" s="130">
        <v>42198</v>
      </c>
      <c r="U33" s="131">
        <v>42403</v>
      </c>
      <c r="V33" s="20" t="s">
        <v>48</v>
      </c>
      <c r="W33" s="20"/>
      <c r="X33" s="24" t="s">
        <v>49</v>
      </c>
      <c r="Y33" s="20"/>
      <c r="Z33" s="20"/>
      <c r="AA33" s="20"/>
      <c r="AB33" s="20" t="s">
        <v>142</v>
      </c>
      <c r="AC33" s="20"/>
      <c r="AD33" s="58"/>
      <c r="AE33" s="20"/>
      <c r="AF33" s="20"/>
      <c r="AG33" s="20"/>
      <c r="AH33" s="20"/>
      <c r="AI33" s="20"/>
      <c r="AJ33" s="20"/>
      <c r="AK33" s="20"/>
      <c r="AL33" s="20"/>
      <c r="AM33" s="20"/>
    </row>
    <row r="34" spans="1:39" s="21" customFormat="1" ht="12.75" x14ac:dyDescent="0.2">
      <c r="A34" s="16"/>
      <c r="B34" s="22"/>
      <c r="C34" s="20" t="s">
        <v>149</v>
      </c>
      <c r="D34" s="23" t="s">
        <v>150</v>
      </c>
      <c r="E34" s="20" t="s">
        <v>151</v>
      </c>
      <c r="F34" s="20" t="s">
        <v>91</v>
      </c>
      <c r="G34" s="20" t="s">
        <v>152</v>
      </c>
      <c r="H34" s="103">
        <v>8</v>
      </c>
      <c r="I34" s="20" t="s">
        <v>153</v>
      </c>
      <c r="J34" s="20">
        <v>41</v>
      </c>
      <c r="K34" s="20" t="s">
        <v>621</v>
      </c>
      <c r="L34" s="20">
        <v>11</v>
      </c>
      <c r="M34" s="24" t="s">
        <v>44</v>
      </c>
      <c r="N34" s="20" t="s">
        <v>72</v>
      </c>
      <c r="O34" s="20" t="s">
        <v>46</v>
      </c>
      <c r="P34" s="20" t="s">
        <v>65</v>
      </c>
      <c r="Q34" s="20" t="s">
        <v>141</v>
      </c>
      <c r="R34" s="18" t="s">
        <v>623</v>
      </c>
      <c r="S34" s="116">
        <v>644350</v>
      </c>
      <c r="T34" s="130">
        <v>42198</v>
      </c>
      <c r="U34" s="131">
        <v>42403</v>
      </c>
      <c r="V34" s="20" t="s">
        <v>48</v>
      </c>
      <c r="W34" s="20"/>
      <c r="X34" s="24" t="s">
        <v>49</v>
      </c>
      <c r="Y34" s="20"/>
      <c r="Z34" s="20"/>
      <c r="AA34" s="20"/>
      <c r="AB34" s="20" t="s">
        <v>142</v>
      </c>
      <c r="AC34" s="20" t="s">
        <v>727</v>
      </c>
      <c r="AD34" s="70"/>
      <c r="AE34" s="20"/>
      <c r="AF34" s="20"/>
      <c r="AG34" s="20"/>
      <c r="AH34" s="20"/>
      <c r="AI34" s="20"/>
      <c r="AJ34" s="20"/>
      <c r="AK34" s="20"/>
      <c r="AL34" s="20"/>
      <c r="AM34" s="20"/>
    </row>
    <row r="35" spans="1:39" s="21" customFormat="1" ht="12.75" x14ac:dyDescent="0.2">
      <c r="A35" s="16"/>
      <c r="B35" s="22"/>
      <c r="C35" s="20" t="s">
        <v>155</v>
      </c>
      <c r="D35" s="23" t="s">
        <v>156</v>
      </c>
      <c r="E35" s="20">
        <v>3104000120</v>
      </c>
      <c r="F35" s="20" t="s">
        <v>91</v>
      </c>
      <c r="G35" s="20" t="s">
        <v>157</v>
      </c>
      <c r="H35" s="103">
        <v>8</v>
      </c>
      <c r="I35" s="20" t="s">
        <v>139</v>
      </c>
      <c r="J35" s="20">
        <v>44</v>
      </c>
      <c r="K35" s="20" t="s">
        <v>621</v>
      </c>
      <c r="L35" s="20">
        <v>5</v>
      </c>
      <c r="M35" s="24" t="s">
        <v>44</v>
      </c>
      <c r="N35" s="20" t="s">
        <v>72</v>
      </c>
      <c r="O35" s="20" t="s">
        <v>46</v>
      </c>
      <c r="P35" s="20" t="s">
        <v>58</v>
      </c>
      <c r="Q35" s="20" t="s">
        <v>141</v>
      </c>
      <c r="R35" s="18" t="s">
        <v>623</v>
      </c>
      <c r="S35" s="116">
        <v>644350</v>
      </c>
      <c r="T35" s="130">
        <v>42198</v>
      </c>
      <c r="U35" s="131">
        <v>42403</v>
      </c>
      <c r="V35" s="20" t="s">
        <v>48</v>
      </c>
      <c r="W35" s="20"/>
      <c r="X35" s="24" t="s">
        <v>49</v>
      </c>
      <c r="Y35" s="20"/>
      <c r="Z35" s="20"/>
      <c r="AA35" s="20"/>
      <c r="AB35" s="20" t="s">
        <v>142</v>
      </c>
      <c r="AC35" s="20" t="s">
        <v>829</v>
      </c>
      <c r="AD35" s="58"/>
      <c r="AE35" s="20"/>
      <c r="AF35" s="20"/>
      <c r="AG35" s="20"/>
      <c r="AH35" s="20"/>
      <c r="AI35" s="20"/>
      <c r="AJ35" s="20"/>
      <c r="AK35" s="20"/>
      <c r="AL35" s="20"/>
      <c r="AM35" s="20"/>
    </row>
    <row r="36" spans="1:39" s="21" customFormat="1" ht="12.75" x14ac:dyDescent="0.2">
      <c r="A36" s="16"/>
      <c r="B36" s="22"/>
      <c r="C36" s="20" t="s">
        <v>158</v>
      </c>
      <c r="D36" s="23">
        <v>15287452</v>
      </c>
      <c r="E36" s="20" t="s">
        <v>159</v>
      </c>
      <c r="F36" s="20" t="s">
        <v>91</v>
      </c>
      <c r="G36" s="20" t="s">
        <v>160</v>
      </c>
      <c r="H36" s="103">
        <v>8</v>
      </c>
      <c r="I36" s="20" t="s">
        <v>139</v>
      </c>
      <c r="J36" s="20">
        <v>33</v>
      </c>
      <c r="K36" s="20" t="s">
        <v>622</v>
      </c>
      <c r="L36" s="20">
        <v>5</v>
      </c>
      <c r="M36" s="24" t="s">
        <v>44</v>
      </c>
      <c r="N36" s="20" t="s">
        <v>72</v>
      </c>
      <c r="O36" s="20" t="s">
        <v>46</v>
      </c>
      <c r="P36" s="20" t="s">
        <v>47</v>
      </c>
      <c r="Q36" s="20" t="s">
        <v>173</v>
      </c>
      <c r="R36" s="18" t="s">
        <v>623</v>
      </c>
      <c r="S36" s="116">
        <v>644350</v>
      </c>
      <c r="T36" s="130">
        <v>42199</v>
      </c>
      <c r="U36" s="131">
        <v>42403</v>
      </c>
      <c r="V36" s="20" t="s">
        <v>48</v>
      </c>
      <c r="W36" s="20"/>
      <c r="X36" s="24" t="s">
        <v>49</v>
      </c>
      <c r="Y36" s="20"/>
      <c r="Z36" s="20"/>
      <c r="AA36" s="20"/>
      <c r="AB36" s="20" t="s">
        <v>142</v>
      </c>
      <c r="AC36" s="20"/>
      <c r="AD36" s="58"/>
      <c r="AE36" s="20"/>
      <c r="AF36" s="20"/>
      <c r="AG36" s="20"/>
      <c r="AH36" s="20"/>
      <c r="AI36" s="20"/>
      <c r="AJ36" s="20"/>
      <c r="AK36" s="20"/>
      <c r="AL36" s="20"/>
      <c r="AM36" s="20"/>
    </row>
    <row r="37" spans="1:39" s="21" customFormat="1" ht="12.75" x14ac:dyDescent="0.2">
      <c r="A37" s="16"/>
      <c r="B37" s="22"/>
      <c r="C37" s="20" t="s">
        <v>161</v>
      </c>
      <c r="D37" s="23">
        <v>69020724</v>
      </c>
      <c r="E37" s="20">
        <v>3113112306</v>
      </c>
      <c r="F37" s="20" t="s">
        <v>162</v>
      </c>
      <c r="G37" s="20" t="s">
        <v>163</v>
      </c>
      <c r="H37" s="103" t="s">
        <v>162</v>
      </c>
      <c r="I37" s="20" t="s">
        <v>164</v>
      </c>
      <c r="J37" s="20">
        <v>32</v>
      </c>
      <c r="K37" s="54" t="s">
        <v>621</v>
      </c>
      <c r="L37" s="20" t="s">
        <v>77</v>
      </c>
      <c r="M37" s="24" t="s">
        <v>44</v>
      </c>
      <c r="N37" s="20" t="s">
        <v>72</v>
      </c>
      <c r="O37" s="20" t="s">
        <v>46</v>
      </c>
      <c r="P37" s="20" t="s">
        <v>65</v>
      </c>
      <c r="Q37" s="20" t="s">
        <v>165</v>
      </c>
      <c r="R37" s="18" t="s">
        <v>623</v>
      </c>
      <c r="S37" s="116">
        <v>1433000</v>
      </c>
      <c r="T37" s="130">
        <v>42198</v>
      </c>
      <c r="U37" s="131">
        <v>42423</v>
      </c>
      <c r="V37" s="20" t="s">
        <v>48</v>
      </c>
      <c r="W37" s="20"/>
      <c r="X37" s="24" t="s">
        <v>49</v>
      </c>
      <c r="Y37" s="20"/>
      <c r="Z37" s="20"/>
      <c r="AA37" s="20"/>
      <c r="AB37" s="20" t="s">
        <v>50</v>
      </c>
      <c r="AC37" s="20"/>
      <c r="AD37" s="58"/>
      <c r="AE37" s="20"/>
      <c r="AF37" s="20"/>
      <c r="AG37" s="20"/>
      <c r="AH37" s="20"/>
      <c r="AI37" s="20"/>
      <c r="AJ37" s="20"/>
      <c r="AK37" s="20"/>
      <c r="AL37" s="20"/>
      <c r="AM37" s="20"/>
    </row>
    <row r="38" spans="1:39" s="21" customFormat="1" ht="12.75" x14ac:dyDescent="0.2">
      <c r="A38" s="20"/>
      <c r="B38" s="22"/>
      <c r="C38" s="20" t="s">
        <v>166</v>
      </c>
      <c r="D38" s="23">
        <v>1020432346</v>
      </c>
      <c r="E38" s="20" t="s">
        <v>167</v>
      </c>
      <c r="F38" s="20" t="s">
        <v>91</v>
      </c>
      <c r="G38" s="20" t="s">
        <v>168</v>
      </c>
      <c r="H38" s="103">
        <v>8</v>
      </c>
      <c r="I38" s="20" t="s">
        <v>169</v>
      </c>
      <c r="J38" s="20">
        <v>25</v>
      </c>
      <c r="K38" s="20" t="s">
        <v>622</v>
      </c>
      <c r="L38" s="20">
        <v>10</v>
      </c>
      <c r="M38" s="20" t="s">
        <v>44</v>
      </c>
      <c r="N38" s="20" t="s">
        <v>72</v>
      </c>
      <c r="O38" s="20" t="s">
        <v>46</v>
      </c>
      <c r="P38" s="20" t="s">
        <v>47</v>
      </c>
      <c r="Q38" s="20" t="s">
        <v>173</v>
      </c>
      <c r="R38" s="18" t="s">
        <v>623</v>
      </c>
      <c r="S38" s="116">
        <v>644350</v>
      </c>
      <c r="T38" s="130">
        <v>42198</v>
      </c>
      <c r="U38" s="131">
        <v>42403</v>
      </c>
      <c r="V38" s="20" t="s">
        <v>48</v>
      </c>
      <c r="W38" s="20"/>
      <c r="X38" s="24" t="s">
        <v>49</v>
      </c>
      <c r="Y38" s="20"/>
      <c r="Z38" s="20"/>
      <c r="AA38" s="20"/>
      <c r="AB38" s="20" t="s">
        <v>142</v>
      </c>
      <c r="AC38" s="20"/>
      <c r="AD38" s="59"/>
      <c r="AE38" s="20"/>
      <c r="AF38" s="20"/>
      <c r="AG38" s="20"/>
      <c r="AH38" s="20"/>
      <c r="AI38" s="20"/>
      <c r="AJ38" s="20"/>
      <c r="AK38" s="20"/>
      <c r="AL38" s="20"/>
      <c r="AM38" s="20"/>
    </row>
    <row r="39" spans="1:39" s="21" customFormat="1" ht="12.75" x14ac:dyDescent="0.2">
      <c r="A39" s="20"/>
      <c r="B39" s="22"/>
      <c r="C39" s="20" t="s">
        <v>170</v>
      </c>
      <c r="D39" s="23">
        <v>7487839</v>
      </c>
      <c r="E39" s="20" t="s">
        <v>171</v>
      </c>
      <c r="F39" s="20" t="s">
        <v>91</v>
      </c>
      <c r="G39" s="20" t="s">
        <v>145</v>
      </c>
      <c r="H39" s="103">
        <v>8</v>
      </c>
      <c r="I39" s="20" t="s">
        <v>139</v>
      </c>
      <c r="J39" s="20">
        <v>41</v>
      </c>
      <c r="K39" s="20" t="s">
        <v>622</v>
      </c>
      <c r="L39" s="20">
        <v>3</v>
      </c>
      <c r="M39" s="20" t="s">
        <v>133</v>
      </c>
      <c r="N39" s="20" t="s">
        <v>72</v>
      </c>
      <c r="O39" s="20" t="s">
        <v>46</v>
      </c>
      <c r="P39" s="20" t="s">
        <v>73</v>
      </c>
      <c r="Q39" s="20" t="s">
        <v>173</v>
      </c>
      <c r="R39" s="18" t="s">
        <v>623</v>
      </c>
      <c r="S39" s="116">
        <v>850000</v>
      </c>
      <c r="T39" s="130">
        <v>42199</v>
      </c>
      <c r="U39" s="131">
        <v>42403</v>
      </c>
      <c r="V39" s="20" t="s">
        <v>48</v>
      </c>
      <c r="W39" s="20"/>
      <c r="X39" s="24" t="s">
        <v>49</v>
      </c>
      <c r="Y39" s="20"/>
      <c r="Z39" s="20"/>
      <c r="AA39" s="20"/>
      <c r="AB39" s="20" t="s">
        <v>142</v>
      </c>
      <c r="AC39" s="20"/>
      <c r="AD39" s="59"/>
      <c r="AE39" s="20"/>
      <c r="AF39" s="20"/>
      <c r="AG39" s="20"/>
      <c r="AH39" s="20"/>
      <c r="AI39" s="20"/>
      <c r="AJ39" s="20"/>
      <c r="AK39" s="20"/>
      <c r="AL39" s="20"/>
      <c r="AM39" s="20"/>
    </row>
    <row r="40" spans="1:39" s="21" customFormat="1" ht="12.75" x14ac:dyDescent="0.2">
      <c r="A40" s="20"/>
      <c r="B40" s="22"/>
      <c r="C40" s="20" t="s">
        <v>174</v>
      </c>
      <c r="D40" s="23">
        <v>1017161456</v>
      </c>
      <c r="E40" s="20">
        <v>3015369379</v>
      </c>
      <c r="F40" s="20" t="s">
        <v>91</v>
      </c>
      <c r="G40" s="20" t="s">
        <v>145</v>
      </c>
      <c r="H40" s="103">
        <v>8</v>
      </c>
      <c r="I40" s="20" t="s">
        <v>139</v>
      </c>
      <c r="J40" s="20">
        <v>27</v>
      </c>
      <c r="K40" s="20" t="s">
        <v>622</v>
      </c>
      <c r="L40" s="20">
        <v>10</v>
      </c>
      <c r="M40" s="20" t="s">
        <v>44</v>
      </c>
      <c r="N40" s="20" t="s">
        <v>72</v>
      </c>
      <c r="O40" s="20" t="s">
        <v>46</v>
      </c>
      <c r="P40" s="20" t="s">
        <v>58</v>
      </c>
      <c r="Q40" s="20" t="s">
        <v>141</v>
      </c>
      <c r="R40" s="18" t="s">
        <v>623</v>
      </c>
      <c r="S40" s="116">
        <v>644350</v>
      </c>
      <c r="T40" s="130">
        <v>42199</v>
      </c>
      <c r="U40" s="131">
        <v>42403</v>
      </c>
      <c r="V40" s="20" t="s">
        <v>48</v>
      </c>
      <c r="W40" s="20"/>
      <c r="X40" s="24" t="s">
        <v>49</v>
      </c>
      <c r="Y40" s="20"/>
      <c r="Z40" s="20"/>
      <c r="AA40" s="20"/>
      <c r="AB40" s="20" t="s">
        <v>142</v>
      </c>
      <c r="AC40" s="20"/>
      <c r="AD40" s="59"/>
      <c r="AE40" s="20"/>
      <c r="AF40" s="20"/>
      <c r="AG40" s="20"/>
      <c r="AH40" s="20"/>
      <c r="AI40" s="20"/>
      <c r="AJ40" s="20"/>
      <c r="AK40" s="20"/>
      <c r="AL40" s="20"/>
      <c r="AM40" s="20"/>
    </row>
    <row r="41" spans="1:39" s="21" customFormat="1" ht="12.75" x14ac:dyDescent="0.2">
      <c r="A41" s="20"/>
      <c r="B41" s="22"/>
      <c r="C41" s="20" t="s">
        <v>175</v>
      </c>
      <c r="D41" s="23">
        <v>43454191</v>
      </c>
      <c r="E41" s="20" t="s">
        <v>176</v>
      </c>
      <c r="F41" s="20" t="s">
        <v>91</v>
      </c>
      <c r="G41" s="20" t="s">
        <v>177</v>
      </c>
      <c r="H41" s="103">
        <v>8</v>
      </c>
      <c r="I41" s="20" t="s">
        <v>139</v>
      </c>
      <c r="J41" s="20">
        <v>39</v>
      </c>
      <c r="K41" s="20" t="s">
        <v>621</v>
      </c>
      <c r="L41" s="20">
        <v>5</v>
      </c>
      <c r="M41" s="20" t="s">
        <v>44</v>
      </c>
      <c r="N41" s="20" t="s">
        <v>72</v>
      </c>
      <c r="O41" s="20" t="s">
        <v>46</v>
      </c>
      <c r="P41" s="20" t="s">
        <v>47</v>
      </c>
      <c r="Q41" s="20" t="s">
        <v>141</v>
      </c>
      <c r="R41" s="18" t="s">
        <v>623</v>
      </c>
      <c r="S41" s="116">
        <v>644350</v>
      </c>
      <c r="T41" s="130">
        <v>42200</v>
      </c>
      <c r="U41" s="131">
        <v>42403</v>
      </c>
      <c r="V41" s="20" t="s">
        <v>48</v>
      </c>
      <c r="W41" s="20"/>
      <c r="X41" s="24" t="s">
        <v>49</v>
      </c>
      <c r="Z41" s="20"/>
      <c r="AA41" s="20"/>
      <c r="AB41" s="20" t="s">
        <v>142</v>
      </c>
      <c r="AC41" s="20" t="s">
        <v>728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spans="1:39" s="21" customFormat="1" ht="12.75" x14ac:dyDescent="0.2">
      <c r="A42" s="20"/>
      <c r="B42" s="22"/>
      <c r="C42" s="20" t="s">
        <v>178</v>
      </c>
      <c r="D42" s="23">
        <v>1147935130</v>
      </c>
      <c r="E42" s="20" t="s">
        <v>179</v>
      </c>
      <c r="F42" s="20" t="s">
        <v>91</v>
      </c>
      <c r="G42" s="20" t="s">
        <v>145</v>
      </c>
      <c r="H42" s="103">
        <v>8</v>
      </c>
      <c r="I42" s="20" t="s">
        <v>139</v>
      </c>
      <c r="J42" s="20">
        <v>19</v>
      </c>
      <c r="K42" s="20" t="s">
        <v>622</v>
      </c>
      <c r="L42" s="20">
        <v>5</v>
      </c>
      <c r="M42" s="20" t="s">
        <v>133</v>
      </c>
      <c r="N42" s="20" t="s">
        <v>72</v>
      </c>
      <c r="O42" s="20" t="s">
        <v>46</v>
      </c>
      <c r="P42" s="20" t="s">
        <v>180</v>
      </c>
      <c r="Q42" s="20" t="s">
        <v>173</v>
      </c>
      <c r="R42" s="18" t="s">
        <v>623</v>
      </c>
      <c r="S42" s="116">
        <v>644350</v>
      </c>
      <c r="T42" s="130">
        <v>42198</v>
      </c>
      <c r="U42" s="131">
        <v>42403</v>
      </c>
      <c r="V42" s="20" t="s">
        <v>48</v>
      </c>
      <c r="W42" s="20"/>
      <c r="X42" s="24" t="s">
        <v>49</v>
      </c>
      <c r="Y42" s="20"/>
      <c r="Z42" s="20"/>
      <c r="AA42" s="20"/>
      <c r="AB42" s="20" t="s">
        <v>142</v>
      </c>
      <c r="AC42" s="20"/>
      <c r="AD42" s="59"/>
      <c r="AE42" s="20"/>
      <c r="AF42" s="20"/>
      <c r="AG42" s="20"/>
      <c r="AH42" s="20"/>
      <c r="AI42" s="20"/>
      <c r="AJ42" s="20"/>
      <c r="AK42" s="20"/>
      <c r="AL42" s="20"/>
      <c r="AM42" s="20"/>
    </row>
    <row r="43" spans="1:39" s="21" customFormat="1" ht="12.75" x14ac:dyDescent="0.2">
      <c r="A43" s="20"/>
      <c r="B43" s="22"/>
      <c r="C43" s="20" t="s">
        <v>181</v>
      </c>
      <c r="D43" s="23">
        <v>1128431809</v>
      </c>
      <c r="E43" s="20">
        <v>2227110</v>
      </c>
      <c r="F43" s="20" t="s">
        <v>91</v>
      </c>
      <c r="G43" s="20" t="s">
        <v>145</v>
      </c>
      <c r="H43" s="103">
        <v>8</v>
      </c>
      <c r="I43" s="20" t="s">
        <v>139</v>
      </c>
      <c r="J43" s="20">
        <v>25</v>
      </c>
      <c r="K43" s="20" t="s">
        <v>622</v>
      </c>
      <c r="L43" s="20">
        <v>7</v>
      </c>
      <c r="M43" s="20" t="s">
        <v>44</v>
      </c>
      <c r="N43" s="20" t="s">
        <v>72</v>
      </c>
      <c r="O43" s="20" t="s">
        <v>46</v>
      </c>
      <c r="P43" s="20" t="s">
        <v>47</v>
      </c>
      <c r="Q43" s="20" t="s">
        <v>141</v>
      </c>
      <c r="R43" s="18" t="s">
        <v>623</v>
      </c>
      <c r="S43" s="116">
        <v>644350</v>
      </c>
      <c r="T43" s="130">
        <v>42198</v>
      </c>
      <c r="U43" s="131">
        <v>42403</v>
      </c>
      <c r="V43" s="20" t="s">
        <v>48</v>
      </c>
      <c r="W43" s="20"/>
      <c r="X43" s="24" t="s">
        <v>49</v>
      </c>
      <c r="Y43" s="20"/>
      <c r="Z43" s="20"/>
      <c r="AA43" s="20"/>
      <c r="AB43" s="20" t="s">
        <v>142</v>
      </c>
      <c r="AC43" s="20"/>
      <c r="AD43" s="59"/>
      <c r="AE43" s="20"/>
      <c r="AF43" s="20"/>
      <c r="AG43" s="20"/>
      <c r="AH43" s="20"/>
      <c r="AI43" s="20"/>
      <c r="AJ43" s="20"/>
      <c r="AK43" s="20"/>
      <c r="AL43" s="20"/>
      <c r="AM43" s="20"/>
    </row>
    <row r="44" spans="1:39" s="21" customFormat="1" ht="12.75" x14ac:dyDescent="0.2">
      <c r="A44" s="20"/>
      <c r="B44" s="22"/>
      <c r="C44" s="20" t="s">
        <v>183</v>
      </c>
      <c r="D44" s="23">
        <v>1017207653</v>
      </c>
      <c r="E44" s="20">
        <v>3006486799</v>
      </c>
      <c r="F44" s="20" t="s">
        <v>91</v>
      </c>
      <c r="G44" s="20" t="s">
        <v>145</v>
      </c>
      <c r="H44" s="103">
        <v>8</v>
      </c>
      <c r="I44" s="20" t="s">
        <v>184</v>
      </c>
      <c r="J44" s="20">
        <v>22</v>
      </c>
      <c r="K44" s="20" t="s">
        <v>622</v>
      </c>
      <c r="L44" s="20">
        <v>6</v>
      </c>
      <c r="M44" s="20" t="s">
        <v>44</v>
      </c>
      <c r="N44" s="20" t="s">
        <v>72</v>
      </c>
      <c r="O44" s="20" t="s">
        <v>46</v>
      </c>
      <c r="P44" s="20" t="s">
        <v>58</v>
      </c>
      <c r="Q44" s="20" t="s">
        <v>173</v>
      </c>
      <c r="R44" s="18" t="s">
        <v>623</v>
      </c>
      <c r="S44" s="116">
        <v>850000</v>
      </c>
      <c r="T44" s="130">
        <v>42200</v>
      </c>
      <c r="U44" s="131">
        <v>42403</v>
      </c>
      <c r="V44" s="20" t="s">
        <v>48</v>
      </c>
      <c r="W44" s="20"/>
      <c r="X44" s="24" t="s">
        <v>49</v>
      </c>
      <c r="Y44" s="20"/>
      <c r="Z44" s="20"/>
      <c r="AA44" s="20"/>
      <c r="AB44" s="20" t="s">
        <v>142</v>
      </c>
      <c r="AC44" s="20"/>
      <c r="AD44" s="59"/>
      <c r="AE44" s="20"/>
      <c r="AF44" s="20"/>
      <c r="AG44" s="20"/>
      <c r="AH44" s="20"/>
      <c r="AI44" s="20"/>
      <c r="AJ44" s="20"/>
      <c r="AK44" s="20"/>
      <c r="AL44" s="20"/>
      <c r="AM44" s="20"/>
    </row>
    <row r="45" spans="1:39" s="21" customFormat="1" ht="12.75" x14ac:dyDescent="0.2">
      <c r="A45" s="20"/>
      <c r="B45" s="22"/>
      <c r="C45" s="20" t="s">
        <v>185</v>
      </c>
      <c r="D45" s="23">
        <v>71210118</v>
      </c>
      <c r="E45" s="20">
        <v>3192361986</v>
      </c>
      <c r="F45" s="20" t="s">
        <v>91</v>
      </c>
      <c r="G45" s="20" t="s">
        <v>129</v>
      </c>
      <c r="H45" s="103" t="s">
        <v>128</v>
      </c>
      <c r="I45" s="26" t="str">
        <f>HYPERLINK("mailto:wcmedellin@hotmail.com","wcmedellin@hotmail.com")</f>
        <v>wcmedellin@hotmail.com</v>
      </c>
      <c r="J45" s="20">
        <v>36</v>
      </c>
      <c r="K45" s="54" t="s">
        <v>622</v>
      </c>
      <c r="L45" s="20">
        <v>11</v>
      </c>
      <c r="M45" s="20" t="s">
        <v>44</v>
      </c>
      <c r="N45" s="20" t="s">
        <v>72</v>
      </c>
      <c r="O45" s="20" t="s">
        <v>46</v>
      </c>
      <c r="P45" s="20" t="s">
        <v>58</v>
      </c>
      <c r="Q45" s="20" t="s">
        <v>186</v>
      </c>
      <c r="R45" s="18" t="s">
        <v>623</v>
      </c>
      <c r="S45" s="116">
        <v>644350</v>
      </c>
      <c r="T45" s="130">
        <v>42199</v>
      </c>
      <c r="U45" s="131">
        <v>42403</v>
      </c>
      <c r="V45" s="20" t="s">
        <v>48</v>
      </c>
      <c r="W45" s="20"/>
      <c r="X45" s="24" t="s">
        <v>49</v>
      </c>
      <c r="Y45" s="20"/>
      <c r="Z45" s="20"/>
      <c r="AA45" s="20"/>
      <c r="AB45" s="20" t="s">
        <v>142</v>
      </c>
      <c r="AC45" s="20" t="s">
        <v>727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spans="1:39" s="21" customFormat="1" ht="12.75" x14ac:dyDescent="0.2">
      <c r="A46" s="20"/>
      <c r="B46" s="22"/>
      <c r="C46" s="20" t="s">
        <v>187</v>
      </c>
      <c r="D46" s="23">
        <v>1036650228</v>
      </c>
      <c r="E46" s="20">
        <v>3017603633</v>
      </c>
      <c r="F46" s="20" t="s">
        <v>91</v>
      </c>
      <c r="G46" s="20" t="s">
        <v>188</v>
      </c>
      <c r="H46" s="103">
        <v>8</v>
      </c>
      <c r="I46" s="20" t="s">
        <v>189</v>
      </c>
      <c r="J46" s="20">
        <v>21</v>
      </c>
      <c r="K46" s="20" t="s">
        <v>622</v>
      </c>
      <c r="L46" s="20">
        <v>10</v>
      </c>
      <c r="M46" s="20" t="s">
        <v>44</v>
      </c>
      <c r="N46" s="20" t="s">
        <v>72</v>
      </c>
      <c r="O46" s="20" t="s">
        <v>46</v>
      </c>
      <c r="P46" s="20" t="s">
        <v>47</v>
      </c>
      <c r="Q46" s="20" t="s">
        <v>141</v>
      </c>
      <c r="R46" s="18" t="s">
        <v>623</v>
      </c>
      <c r="S46" s="116">
        <v>644350</v>
      </c>
      <c r="T46" s="130">
        <v>42202</v>
      </c>
      <c r="U46" s="131">
        <v>42403</v>
      </c>
      <c r="V46" s="20" t="s">
        <v>48</v>
      </c>
      <c r="W46" s="20"/>
      <c r="X46" s="24" t="s">
        <v>49</v>
      </c>
      <c r="Y46" s="20"/>
      <c r="Z46" s="20"/>
      <c r="AA46" s="20"/>
      <c r="AB46" s="20" t="s">
        <v>142</v>
      </c>
      <c r="AC46" s="20"/>
      <c r="AD46" s="59"/>
      <c r="AE46" s="20"/>
      <c r="AF46" s="20"/>
      <c r="AG46" s="20"/>
      <c r="AH46" s="20"/>
      <c r="AI46" s="20"/>
      <c r="AJ46" s="20"/>
      <c r="AK46" s="20"/>
      <c r="AL46" s="20"/>
      <c r="AM46" s="20"/>
    </row>
    <row r="47" spans="1:39" s="21" customFormat="1" ht="12.75" x14ac:dyDescent="0.2">
      <c r="A47" s="20"/>
      <c r="B47" s="22"/>
      <c r="C47" s="20" t="s">
        <v>191</v>
      </c>
      <c r="D47" s="23">
        <v>1017210666</v>
      </c>
      <c r="E47" s="20">
        <v>3017540186</v>
      </c>
      <c r="F47" s="20" t="s">
        <v>91</v>
      </c>
      <c r="G47" s="20" t="s">
        <v>145</v>
      </c>
      <c r="H47" s="103">
        <v>8</v>
      </c>
      <c r="I47" s="20" t="s">
        <v>139</v>
      </c>
      <c r="J47" s="20">
        <v>22</v>
      </c>
      <c r="K47" s="20" t="s">
        <v>622</v>
      </c>
      <c r="L47" s="20">
        <v>5</v>
      </c>
      <c r="M47" s="20" t="s">
        <v>44</v>
      </c>
      <c r="N47" s="20" t="s">
        <v>72</v>
      </c>
      <c r="O47" s="20" t="s">
        <v>46</v>
      </c>
      <c r="P47" s="20" t="s">
        <v>73</v>
      </c>
      <c r="Q47" s="20" t="s">
        <v>173</v>
      </c>
      <c r="R47" s="18" t="s">
        <v>623</v>
      </c>
      <c r="S47" s="116">
        <v>644350</v>
      </c>
      <c r="T47" s="130">
        <v>42202</v>
      </c>
      <c r="U47" s="131">
        <v>42403</v>
      </c>
      <c r="V47" s="20" t="s">
        <v>48</v>
      </c>
      <c r="W47" s="20"/>
      <c r="X47" s="24" t="s">
        <v>49</v>
      </c>
      <c r="Y47" s="20"/>
      <c r="Z47" s="20"/>
      <c r="AA47" s="20"/>
      <c r="AB47" s="20" t="s">
        <v>142</v>
      </c>
      <c r="AC47" s="20"/>
      <c r="AD47" s="59"/>
      <c r="AE47" s="20"/>
      <c r="AF47" s="20"/>
      <c r="AG47" s="20"/>
      <c r="AH47" s="20"/>
      <c r="AI47" s="20"/>
      <c r="AJ47" s="20"/>
      <c r="AK47" s="20"/>
      <c r="AL47" s="20"/>
      <c r="AM47" s="20"/>
    </row>
    <row r="48" spans="1:39" s="21" customFormat="1" ht="12.75" x14ac:dyDescent="0.2">
      <c r="A48" s="20"/>
      <c r="B48" s="22"/>
      <c r="C48" s="20" t="s">
        <v>192</v>
      </c>
      <c r="D48" s="23">
        <v>8433696</v>
      </c>
      <c r="E48" s="20">
        <v>3113428221</v>
      </c>
      <c r="F48" s="20" t="s">
        <v>91</v>
      </c>
      <c r="G48" s="20" t="s">
        <v>145</v>
      </c>
      <c r="H48" s="103">
        <v>8</v>
      </c>
      <c r="I48" s="20" t="s">
        <v>193</v>
      </c>
      <c r="J48" s="20">
        <v>34</v>
      </c>
      <c r="K48" s="20" t="s">
        <v>622</v>
      </c>
      <c r="L48" s="20">
        <v>11</v>
      </c>
      <c r="M48" s="20" t="s">
        <v>44</v>
      </c>
      <c r="N48" s="20" t="s">
        <v>72</v>
      </c>
      <c r="O48" s="20" t="s">
        <v>46</v>
      </c>
      <c r="P48" s="20" t="s">
        <v>47</v>
      </c>
      <c r="Q48" s="20" t="s">
        <v>194</v>
      </c>
      <c r="R48" s="18" t="s">
        <v>623</v>
      </c>
      <c r="S48" s="116">
        <v>1200000</v>
      </c>
      <c r="T48" s="131">
        <v>42206</v>
      </c>
      <c r="U48" s="131">
        <v>42403</v>
      </c>
      <c r="V48" s="20" t="s">
        <v>48</v>
      </c>
      <c r="W48" s="20"/>
      <c r="X48" s="24" t="s">
        <v>49</v>
      </c>
      <c r="Y48" s="20"/>
      <c r="Z48" s="20"/>
      <c r="AA48" s="20"/>
      <c r="AB48" s="20" t="s">
        <v>142</v>
      </c>
      <c r="AC48" s="20" t="s">
        <v>824</v>
      </c>
      <c r="AD48" s="59"/>
      <c r="AE48" s="20"/>
      <c r="AF48" s="20"/>
      <c r="AG48" s="20"/>
      <c r="AH48" s="20"/>
      <c r="AI48" s="20"/>
      <c r="AJ48" s="20"/>
      <c r="AK48" s="20"/>
      <c r="AL48" s="20"/>
      <c r="AM48" s="20"/>
    </row>
    <row r="49" spans="1:39" s="21" customFormat="1" ht="12.75" x14ac:dyDescent="0.2">
      <c r="A49" s="20"/>
      <c r="B49" s="22"/>
      <c r="C49" s="20" t="s">
        <v>195</v>
      </c>
      <c r="D49" s="23">
        <v>11807819</v>
      </c>
      <c r="E49" s="20">
        <v>3127099285</v>
      </c>
      <c r="F49" s="20" t="s">
        <v>91</v>
      </c>
      <c r="G49" s="20" t="s">
        <v>75</v>
      </c>
      <c r="H49" s="103">
        <v>3</v>
      </c>
      <c r="I49" s="20" t="s">
        <v>139</v>
      </c>
      <c r="J49" s="20">
        <v>37</v>
      </c>
      <c r="K49" s="54" t="s">
        <v>622</v>
      </c>
      <c r="L49" s="20">
        <v>11</v>
      </c>
      <c r="M49" s="20" t="s">
        <v>133</v>
      </c>
      <c r="N49" s="20" t="s">
        <v>196</v>
      </c>
      <c r="O49" s="20" t="s">
        <v>46</v>
      </c>
      <c r="P49" s="20" t="s">
        <v>73</v>
      </c>
      <c r="Q49" s="20" t="s">
        <v>197</v>
      </c>
      <c r="R49" s="18" t="s">
        <v>623</v>
      </c>
      <c r="S49" s="116">
        <v>644350</v>
      </c>
      <c r="T49" s="131">
        <v>42200</v>
      </c>
      <c r="U49" s="131">
        <v>42403</v>
      </c>
      <c r="V49" s="20" t="s">
        <v>48</v>
      </c>
      <c r="W49" s="20"/>
      <c r="X49" s="24" t="s">
        <v>49</v>
      </c>
      <c r="Y49" s="20"/>
      <c r="Z49" s="20"/>
      <c r="AA49" s="20"/>
      <c r="AB49" s="20" t="s">
        <v>198</v>
      </c>
      <c r="AC49" s="20"/>
      <c r="AD49" s="59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21" customFormat="1" ht="12.75" x14ac:dyDescent="0.2">
      <c r="A50" s="27"/>
      <c r="B50" s="28"/>
      <c r="C50" s="27" t="s">
        <v>199</v>
      </c>
      <c r="D50" s="29">
        <v>1037596805</v>
      </c>
      <c r="E50" s="27">
        <v>3128721469</v>
      </c>
      <c r="F50" s="27" t="s">
        <v>91</v>
      </c>
      <c r="G50" s="27" t="s">
        <v>200</v>
      </c>
      <c r="H50" s="104">
        <v>1</v>
      </c>
      <c r="I50" s="27" t="s">
        <v>139</v>
      </c>
      <c r="J50" s="27">
        <v>27</v>
      </c>
      <c r="K50" s="54" t="s">
        <v>622</v>
      </c>
      <c r="L50" s="20">
        <v>11</v>
      </c>
      <c r="M50" s="20" t="s">
        <v>44</v>
      </c>
      <c r="N50" s="27" t="s">
        <v>196</v>
      </c>
      <c r="O50" s="27" t="s">
        <v>46</v>
      </c>
      <c r="P50" s="27" t="s">
        <v>58</v>
      </c>
      <c r="Q50" s="27" t="s">
        <v>197</v>
      </c>
      <c r="R50" s="18" t="s">
        <v>623</v>
      </c>
      <c r="S50" s="117">
        <v>644350</v>
      </c>
      <c r="T50" s="132"/>
      <c r="U50" s="132"/>
      <c r="V50" s="27" t="s">
        <v>48</v>
      </c>
      <c r="W50" s="27"/>
      <c r="X50" s="30" t="s">
        <v>49</v>
      </c>
      <c r="Y50" s="27"/>
      <c r="Z50" s="27"/>
      <c r="AA50" s="27"/>
      <c r="AB50" s="27" t="s">
        <v>198</v>
      </c>
      <c r="AC50" s="27"/>
      <c r="AD50" s="60"/>
      <c r="AE50" s="27"/>
      <c r="AF50" s="27"/>
      <c r="AG50" s="27"/>
      <c r="AH50" s="27"/>
      <c r="AI50" s="27"/>
      <c r="AJ50" s="27"/>
      <c r="AK50" s="27"/>
      <c r="AL50" s="27"/>
      <c r="AM50" s="27"/>
    </row>
    <row r="51" spans="1:39" s="21" customFormat="1" ht="12.75" x14ac:dyDescent="0.2">
      <c r="A51" s="20"/>
      <c r="B51" s="22"/>
      <c r="C51" s="20" t="s">
        <v>201</v>
      </c>
      <c r="D51" s="23">
        <v>1000659106</v>
      </c>
      <c r="E51" s="20" t="s">
        <v>202</v>
      </c>
      <c r="F51" s="20" t="s">
        <v>91</v>
      </c>
      <c r="G51" s="20" t="s">
        <v>203</v>
      </c>
      <c r="H51" s="103">
        <v>8</v>
      </c>
      <c r="I51" s="26" t="str">
        <f>HYPERLINK("mailto:polvo-93@hotmail.com","polvo-93@hotmail.com")</f>
        <v>polvo-93@hotmail.com</v>
      </c>
      <c r="J51" s="20">
        <v>21</v>
      </c>
      <c r="K51" s="20" t="s">
        <v>622</v>
      </c>
      <c r="L51" s="20">
        <v>11</v>
      </c>
      <c r="M51" s="20" t="s">
        <v>44</v>
      </c>
      <c r="N51" s="20" t="s">
        <v>72</v>
      </c>
      <c r="O51" s="20" t="s">
        <v>46</v>
      </c>
      <c r="P51" s="20" t="s">
        <v>73</v>
      </c>
      <c r="Q51" s="20" t="s">
        <v>141</v>
      </c>
      <c r="R51" s="18" t="s">
        <v>623</v>
      </c>
      <c r="S51" s="118">
        <v>644350</v>
      </c>
      <c r="T51" s="131">
        <v>42178</v>
      </c>
      <c r="U51" s="131">
        <v>42403</v>
      </c>
      <c r="V51" s="20" t="s">
        <v>48</v>
      </c>
      <c r="W51" s="20"/>
      <c r="X51" s="24" t="s">
        <v>49</v>
      </c>
      <c r="Y51" s="20"/>
      <c r="Z51" s="20"/>
      <c r="AA51" s="20"/>
      <c r="AB51" s="20" t="s">
        <v>142</v>
      </c>
      <c r="AC51" s="20"/>
      <c r="AD51" s="59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21" customFormat="1" ht="12.75" x14ac:dyDescent="0.2">
      <c r="A52" s="20"/>
      <c r="B52" s="22"/>
      <c r="C52" s="20" t="s">
        <v>204</v>
      </c>
      <c r="D52" s="23">
        <v>1036646160</v>
      </c>
      <c r="E52" s="20">
        <v>2267075</v>
      </c>
      <c r="F52" s="20" t="s">
        <v>91</v>
      </c>
      <c r="G52" s="20" t="s">
        <v>203</v>
      </c>
      <c r="H52" s="103">
        <v>8</v>
      </c>
      <c r="I52" s="26" t="str">
        <f>HYPERLINK("mailto:aarb93@hotmail.com","aarb93@hotmail.com")</f>
        <v>aarb93@hotmail.com</v>
      </c>
      <c r="J52" s="20">
        <v>22</v>
      </c>
      <c r="K52" s="20" t="s">
        <v>622</v>
      </c>
      <c r="L52" s="20">
        <v>11</v>
      </c>
      <c r="M52" s="20" t="s">
        <v>44</v>
      </c>
      <c r="N52" s="20" t="s">
        <v>72</v>
      </c>
      <c r="O52" s="20" t="s">
        <v>46</v>
      </c>
      <c r="P52" s="20" t="s">
        <v>58</v>
      </c>
      <c r="Q52" s="20" t="s">
        <v>141</v>
      </c>
      <c r="R52" s="18" t="s">
        <v>623</v>
      </c>
      <c r="S52" s="118">
        <v>644350</v>
      </c>
      <c r="T52" s="131">
        <v>42178</v>
      </c>
      <c r="U52" s="131">
        <v>42403</v>
      </c>
      <c r="V52" s="20" t="s">
        <v>48</v>
      </c>
      <c r="W52" s="20"/>
      <c r="X52" s="24" t="s">
        <v>49</v>
      </c>
      <c r="Y52" s="20"/>
      <c r="Z52" s="20"/>
      <c r="AA52" s="20"/>
      <c r="AB52" s="20" t="s">
        <v>142</v>
      </c>
      <c r="AC52" s="20"/>
      <c r="AD52" s="59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39" s="21" customFormat="1" ht="12.75" x14ac:dyDescent="0.2">
      <c r="A53" s="20"/>
      <c r="B53" s="22"/>
      <c r="C53" s="20" t="s">
        <v>205</v>
      </c>
      <c r="D53" s="23">
        <v>1063359955</v>
      </c>
      <c r="E53" s="20">
        <v>3216937627</v>
      </c>
      <c r="F53" s="20" t="s">
        <v>91</v>
      </c>
      <c r="G53" s="20" t="s">
        <v>137</v>
      </c>
      <c r="H53" s="103">
        <v>8</v>
      </c>
      <c r="I53" s="26" t="str">
        <f>HYPERLINK("mailto:miguelcoy59@hotmail.com","miguelcoy59@hotmail.com")</f>
        <v>miguelcoy59@hotmail.com</v>
      </c>
      <c r="J53" s="20">
        <v>25</v>
      </c>
      <c r="K53" s="20" t="s">
        <v>622</v>
      </c>
      <c r="L53" s="20">
        <v>5</v>
      </c>
      <c r="M53" s="20" t="s">
        <v>44</v>
      </c>
      <c r="N53" s="20" t="s">
        <v>72</v>
      </c>
      <c r="O53" s="20" t="s">
        <v>46</v>
      </c>
      <c r="P53" s="20" t="s">
        <v>65</v>
      </c>
      <c r="Q53" s="20" t="s">
        <v>141</v>
      </c>
      <c r="R53" s="18" t="s">
        <v>623</v>
      </c>
      <c r="S53" s="118">
        <v>644350</v>
      </c>
      <c r="T53" s="131">
        <v>42179</v>
      </c>
      <c r="U53" s="131">
        <v>42403</v>
      </c>
      <c r="V53" s="20" t="s">
        <v>48</v>
      </c>
      <c r="W53" s="20"/>
      <c r="X53" s="24" t="s">
        <v>49</v>
      </c>
      <c r="Y53" s="20"/>
      <c r="Z53" s="20"/>
      <c r="AA53" s="20"/>
      <c r="AB53" s="20" t="s">
        <v>142</v>
      </c>
      <c r="AC53" s="20"/>
      <c r="AD53" s="59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39" s="21" customFormat="1" ht="12.75" x14ac:dyDescent="0.2">
      <c r="A54" s="20"/>
      <c r="B54" s="22"/>
      <c r="C54" s="20" t="s">
        <v>206</v>
      </c>
      <c r="D54" s="23">
        <v>1017158206</v>
      </c>
      <c r="E54" s="20" t="s">
        <v>207</v>
      </c>
      <c r="F54" s="20" t="s">
        <v>91</v>
      </c>
      <c r="G54" s="20" t="s">
        <v>137</v>
      </c>
      <c r="H54" s="103">
        <v>8</v>
      </c>
      <c r="I54" s="20" t="s">
        <v>139</v>
      </c>
      <c r="J54" s="20">
        <v>28</v>
      </c>
      <c r="K54" s="20" t="s">
        <v>622</v>
      </c>
      <c r="L54" s="20">
        <v>5</v>
      </c>
      <c r="M54" s="20" t="s">
        <v>44</v>
      </c>
      <c r="N54" s="20" t="s">
        <v>72</v>
      </c>
      <c r="O54" s="20" t="s">
        <v>46</v>
      </c>
      <c r="P54" s="20" t="s">
        <v>47</v>
      </c>
      <c r="Q54" s="20" t="s">
        <v>141</v>
      </c>
      <c r="R54" s="18" t="s">
        <v>623</v>
      </c>
      <c r="S54" s="118">
        <v>644350</v>
      </c>
      <c r="T54" s="131">
        <v>42179</v>
      </c>
      <c r="U54" s="131">
        <v>42403</v>
      </c>
      <c r="V54" s="20" t="s">
        <v>48</v>
      </c>
      <c r="W54" s="20"/>
      <c r="X54" s="24" t="s">
        <v>49</v>
      </c>
      <c r="Y54" s="20"/>
      <c r="Z54" s="20"/>
      <c r="AA54" s="20"/>
      <c r="AB54" s="20" t="s">
        <v>142</v>
      </c>
      <c r="AC54" s="20"/>
      <c r="AD54" s="59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39" s="21" customFormat="1" ht="12.75" x14ac:dyDescent="0.2">
      <c r="A55" s="20"/>
      <c r="B55" s="22"/>
      <c r="C55" s="20" t="s">
        <v>208</v>
      </c>
      <c r="D55" s="23">
        <v>1214738772</v>
      </c>
      <c r="E55" s="20" t="s">
        <v>209</v>
      </c>
      <c r="F55" s="20" t="s">
        <v>91</v>
      </c>
      <c r="G55" s="20" t="s">
        <v>203</v>
      </c>
      <c r="H55" s="103">
        <v>8</v>
      </c>
      <c r="I55" s="26" t="str">
        <f>HYPERLINK("mailto:alejandramoreno9705@gmail.com","alejandramoreno9705@gmail.com")</f>
        <v>alejandramoreno9705@gmail.com</v>
      </c>
      <c r="J55" s="20">
        <v>18</v>
      </c>
      <c r="K55" s="20" t="s">
        <v>621</v>
      </c>
      <c r="L55" s="20">
        <v>11</v>
      </c>
      <c r="M55" s="20" t="s">
        <v>44</v>
      </c>
      <c r="N55" s="20" t="s">
        <v>72</v>
      </c>
      <c r="O55" s="20" t="s">
        <v>46</v>
      </c>
      <c r="P55" s="20" t="s">
        <v>47</v>
      </c>
      <c r="Q55" s="20" t="s">
        <v>141</v>
      </c>
      <c r="R55" s="18" t="s">
        <v>623</v>
      </c>
      <c r="S55" s="118">
        <v>644350</v>
      </c>
      <c r="T55" s="131">
        <v>42179</v>
      </c>
      <c r="U55" s="131">
        <v>42403</v>
      </c>
      <c r="V55" s="20" t="s">
        <v>48</v>
      </c>
      <c r="W55" s="20"/>
      <c r="X55" s="24" t="s">
        <v>49</v>
      </c>
      <c r="Y55" s="20"/>
      <c r="Z55" s="20"/>
      <c r="AA55" s="20"/>
      <c r="AB55" s="20" t="s">
        <v>142</v>
      </c>
      <c r="AC55" s="20"/>
      <c r="AD55" s="59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39" s="21" customFormat="1" ht="12.75" x14ac:dyDescent="0.2">
      <c r="A56" s="20"/>
      <c r="B56" s="22"/>
      <c r="C56" s="20" t="s">
        <v>210</v>
      </c>
      <c r="D56" s="23">
        <v>1039457220</v>
      </c>
      <c r="E56" s="20" t="s">
        <v>211</v>
      </c>
      <c r="F56" s="20" t="s">
        <v>91</v>
      </c>
      <c r="G56" s="20" t="s">
        <v>212</v>
      </c>
      <c r="H56" s="103">
        <v>8</v>
      </c>
      <c r="I56" s="26" t="str">
        <f>HYPERLINK("mailto:cindy092@hotmail.com","cindy092@hotmail.com")</f>
        <v>cindy092@hotmail.com</v>
      </c>
      <c r="J56" s="20">
        <v>23</v>
      </c>
      <c r="K56" s="20" t="s">
        <v>621</v>
      </c>
      <c r="L56" s="20" t="s">
        <v>213</v>
      </c>
      <c r="M56" s="20" t="s">
        <v>44</v>
      </c>
      <c r="N56" s="20" t="s">
        <v>72</v>
      </c>
      <c r="O56" s="20" t="s">
        <v>46</v>
      </c>
      <c r="P56" s="20" t="s">
        <v>47</v>
      </c>
      <c r="Q56" s="20" t="s">
        <v>141</v>
      </c>
      <c r="R56" s="18" t="s">
        <v>623</v>
      </c>
      <c r="S56" s="118">
        <v>644350</v>
      </c>
      <c r="T56" s="131">
        <v>42179</v>
      </c>
      <c r="U56" s="131">
        <v>42403</v>
      </c>
      <c r="V56" s="20" t="s">
        <v>48</v>
      </c>
      <c r="W56" s="20"/>
      <c r="X56" s="24" t="s">
        <v>49</v>
      </c>
      <c r="Y56" s="20"/>
      <c r="Z56" s="20"/>
      <c r="AA56" s="20"/>
      <c r="AB56" s="20" t="s">
        <v>142</v>
      </c>
      <c r="AC56" s="20" t="s">
        <v>729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39" s="21" customFormat="1" ht="12.75" x14ac:dyDescent="0.2">
      <c r="A57" s="20"/>
      <c r="B57" s="22"/>
      <c r="C57" s="20" t="s">
        <v>214</v>
      </c>
      <c r="D57" s="23">
        <v>44003542</v>
      </c>
      <c r="E57" s="20" t="s">
        <v>215</v>
      </c>
      <c r="F57" s="20" t="s">
        <v>91</v>
      </c>
      <c r="G57" s="20" t="s">
        <v>216</v>
      </c>
      <c r="H57" s="103">
        <v>8</v>
      </c>
      <c r="I57" s="20" t="s">
        <v>139</v>
      </c>
      <c r="J57" s="20">
        <v>30</v>
      </c>
      <c r="K57" s="20" t="s">
        <v>621</v>
      </c>
      <c r="L57" s="20">
        <v>5</v>
      </c>
      <c r="M57" s="20" t="s">
        <v>44</v>
      </c>
      <c r="N57" s="20" t="s">
        <v>72</v>
      </c>
      <c r="O57" s="20" t="s">
        <v>46</v>
      </c>
      <c r="P57" s="20" t="s">
        <v>47</v>
      </c>
      <c r="Q57" s="20" t="s">
        <v>141</v>
      </c>
      <c r="R57" s="18" t="s">
        <v>623</v>
      </c>
      <c r="S57" s="118">
        <v>644350</v>
      </c>
      <c r="T57" s="131">
        <v>42179</v>
      </c>
      <c r="U57" s="131">
        <v>42403</v>
      </c>
      <c r="V57" s="20" t="s">
        <v>48</v>
      </c>
      <c r="W57" s="20"/>
      <c r="X57" s="24" t="s">
        <v>49</v>
      </c>
      <c r="Y57" s="20"/>
      <c r="Z57" s="20"/>
      <c r="AA57" s="20"/>
      <c r="AB57" s="20" t="s">
        <v>142</v>
      </c>
      <c r="AC57" s="20"/>
      <c r="AD57" s="59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39" s="21" customFormat="1" ht="12.75" x14ac:dyDescent="0.2">
      <c r="A58" s="20"/>
      <c r="B58" s="22"/>
      <c r="C58" s="20" t="s">
        <v>217</v>
      </c>
      <c r="D58" s="23">
        <v>43158580</v>
      </c>
      <c r="E58" s="20">
        <v>3016648451</v>
      </c>
      <c r="F58" s="20" t="s">
        <v>91</v>
      </c>
      <c r="G58" s="20" t="s">
        <v>42</v>
      </c>
      <c r="H58" s="103">
        <v>11</v>
      </c>
      <c r="I58" s="20" t="s">
        <v>218</v>
      </c>
      <c r="J58" s="20">
        <v>36</v>
      </c>
      <c r="K58" s="54" t="s">
        <v>621</v>
      </c>
      <c r="L58" s="20" t="s">
        <v>57</v>
      </c>
      <c r="M58" s="20" t="s">
        <v>44</v>
      </c>
      <c r="N58" s="20" t="s">
        <v>45</v>
      </c>
      <c r="O58" s="20" t="s">
        <v>46</v>
      </c>
      <c r="P58" s="20" t="s">
        <v>47</v>
      </c>
      <c r="Q58" s="20" t="s">
        <v>219</v>
      </c>
      <c r="R58" s="18" t="s">
        <v>623</v>
      </c>
      <c r="S58" s="103" t="s">
        <v>220</v>
      </c>
      <c r="T58" s="131">
        <v>42212</v>
      </c>
      <c r="U58" s="131">
        <v>42369</v>
      </c>
      <c r="V58" s="20" t="s">
        <v>48</v>
      </c>
      <c r="W58" s="20"/>
      <c r="X58" s="24" t="s">
        <v>49</v>
      </c>
      <c r="Y58" s="20"/>
      <c r="Z58" s="20"/>
      <c r="AA58" s="20"/>
      <c r="AB58" s="20" t="s">
        <v>50</v>
      </c>
      <c r="AC58" s="20"/>
      <c r="AD58" s="59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s="21" customFormat="1" ht="12.75" x14ac:dyDescent="0.2">
      <c r="A59" s="20"/>
      <c r="B59" s="22"/>
      <c r="C59" s="31" t="s">
        <v>221</v>
      </c>
      <c r="D59" s="23">
        <v>1026131285</v>
      </c>
      <c r="E59" s="20">
        <v>3146962761</v>
      </c>
      <c r="F59" s="20" t="s">
        <v>91</v>
      </c>
      <c r="G59" s="20" t="s">
        <v>251</v>
      </c>
      <c r="H59" s="103">
        <v>8</v>
      </c>
      <c r="I59" s="20" t="s">
        <v>139</v>
      </c>
      <c r="J59" s="20">
        <v>28</v>
      </c>
      <c r="K59" s="20" t="s">
        <v>621</v>
      </c>
      <c r="L59" s="20">
        <v>5</v>
      </c>
      <c r="M59" s="20" t="s">
        <v>44</v>
      </c>
      <c r="N59" s="20" t="s">
        <v>72</v>
      </c>
      <c r="O59" s="20" t="s">
        <v>46</v>
      </c>
      <c r="P59" s="20" t="s">
        <v>47</v>
      </c>
      <c r="Q59" s="20" t="s">
        <v>141</v>
      </c>
      <c r="R59" s="18" t="s">
        <v>623</v>
      </c>
      <c r="S59" s="118">
        <v>644350</v>
      </c>
      <c r="T59" s="131">
        <v>42212</v>
      </c>
      <c r="U59" s="131">
        <v>42403</v>
      </c>
      <c r="V59" s="20" t="s">
        <v>48</v>
      </c>
      <c r="W59" s="20"/>
      <c r="X59" s="24" t="s">
        <v>49</v>
      </c>
      <c r="Y59" s="20"/>
      <c r="Z59" s="20"/>
      <c r="AA59" s="20"/>
      <c r="AB59" s="20" t="s">
        <v>142</v>
      </c>
      <c r="AC59" s="20"/>
      <c r="AD59" s="59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1:39" s="21" customFormat="1" ht="12.75" x14ac:dyDescent="0.2">
      <c r="A60" s="20"/>
      <c r="B60" s="22"/>
      <c r="C60" s="31" t="s">
        <v>256</v>
      </c>
      <c r="D60" s="23">
        <v>1017131644</v>
      </c>
      <c r="E60" s="20">
        <v>2222914</v>
      </c>
      <c r="F60" s="20" t="s">
        <v>91</v>
      </c>
      <c r="G60" s="20" t="s">
        <v>203</v>
      </c>
      <c r="H60" s="103">
        <v>8</v>
      </c>
      <c r="I60" s="20" t="s">
        <v>139</v>
      </c>
      <c r="J60" s="20">
        <v>30</v>
      </c>
      <c r="K60" s="20" t="s">
        <v>621</v>
      </c>
      <c r="L60" s="20">
        <v>9</v>
      </c>
      <c r="M60" s="20" t="s">
        <v>44</v>
      </c>
      <c r="N60" s="20" t="s">
        <v>72</v>
      </c>
      <c r="O60" s="20" t="s">
        <v>46</v>
      </c>
      <c r="P60" s="20" t="s">
        <v>65</v>
      </c>
      <c r="Q60" s="20" t="s">
        <v>141</v>
      </c>
      <c r="R60" s="18" t="s">
        <v>623</v>
      </c>
      <c r="S60" s="118">
        <v>644350</v>
      </c>
      <c r="T60" s="131">
        <v>42212</v>
      </c>
      <c r="U60" s="131">
        <v>42403</v>
      </c>
      <c r="V60" s="20" t="s">
        <v>48</v>
      </c>
      <c r="W60" s="20"/>
      <c r="X60" s="24" t="s">
        <v>49</v>
      </c>
      <c r="Y60" s="20"/>
      <c r="Z60" s="20"/>
      <c r="AA60" s="20"/>
      <c r="AB60" s="20" t="s">
        <v>142</v>
      </c>
      <c r="AC60" s="20"/>
      <c r="AD60" s="59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1:39" s="21" customFormat="1" ht="12.75" x14ac:dyDescent="0.2">
      <c r="A61" s="20"/>
      <c r="B61" s="22"/>
      <c r="C61" s="27" t="s">
        <v>257</v>
      </c>
      <c r="D61" s="23">
        <v>43200644</v>
      </c>
      <c r="E61" s="20">
        <v>2222914</v>
      </c>
      <c r="F61" s="20" t="s">
        <v>41</v>
      </c>
      <c r="G61" s="20" t="s">
        <v>203</v>
      </c>
      <c r="H61" s="103">
        <v>8</v>
      </c>
      <c r="I61" s="20" t="s">
        <v>139</v>
      </c>
      <c r="J61" s="20">
        <v>35</v>
      </c>
      <c r="K61" s="20" t="s">
        <v>621</v>
      </c>
      <c r="L61" s="20">
        <v>9</v>
      </c>
      <c r="M61" s="20" t="s">
        <v>44</v>
      </c>
      <c r="N61" s="20" t="s">
        <v>72</v>
      </c>
      <c r="O61" s="20" t="s">
        <v>46</v>
      </c>
      <c r="P61" s="20" t="s">
        <v>47</v>
      </c>
      <c r="Q61" s="20" t="s">
        <v>141</v>
      </c>
      <c r="R61" s="18" t="s">
        <v>623</v>
      </c>
      <c r="S61" s="118">
        <v>644350</v>
      </c>
      <c r="T61" s="131">
        <v>42212</v>
      </c>
      <c r="U61" s="131">
        <v>42403</v>
      </c>
      <c r="V61" s="20" t="s">
        <v>48</v>
      </c>
      <c r="W61" s="20"/>
      <c r="X61" s="24" t="s">
        <v>49</v>
      </c>
      <c r="Y61" s="20"/>
      <c r="Z61" s="20"/>
      <c r="AA61" s="20"/>
      <c r="AB61" s="20" t="s">
        <v>142</v>
      </c>
      <c r="AC61" s="20"/>
      <c r="AD61" s="59"/>
      <c r="AE61" s="20"/>
      <c r="AF61" s="20"/>
      <c r="AG61" s="20"/>
      <c r="AH61" s="20"/>
      <c r="AI61" s="20"/>
      <c r="AJ61" s="20"/>
      <c r="AK61" s="20"/>
      <c r="AL61" s="20"/>
      <c r="AM61" s="20"/>
    </row>
    <row r="62" spans="1:39" s="21" customFormat="1" ht="12.75" x14ac:dyDescent="0.2">
      <c r="A62" s="20"/>
      <c r="B62" s="22"/>
      <c r="C62" s="27" t="s">
        <v>258</v>
      </c>
      <c r="D62" s="23">
        <v>1000532692</v>
      </c>
      <c r="E62" s="20">
        <v>3218055448</v>
      </c>
      <c r="F62" s="20" t="s">
        <v>91</v>
      </c>
      <c r="G62" s="20" t="s">
        <v>228</v>
      </c>
      <c r="H62" s="103">
        <v>8</v>
      </c>
      <c r="I62" s="20" t="s">
        <v>139</v>
      </c>
      <c r="J62" s="20">
        <v>24</v>
      </c>
      <c r="K62" s="20" t="s">
        <v>621</v>
      </c>
      <c r="L62" s="20">
        <v>5</v>
      </c>
      <c r="M62" s="20" t="s">
        <v>44</v>
      </c>
      <c r="N62" s="20" t="s">
        <v>72</v>
      </c>
      <c r="O62" s="20" t="s">
        <v>46</v>
      </c>
      <c r="P62" s="20" t="s">
        <v>47</v>
      </c>
      <c r="Q62" s="20" t="s">
        <v>141</v>
      </c>
      <c r="R62" s="18" t="s">
        <v>623</v>
      </c>
      <c r="S62" s="118">
        <v>644350</v>
      </c>
      <c r="T62" s="131">
        <v>42212</v>
      </c>
      <c r="U62" s="131">
        <v>42403</v>
      </c>
      <c r="V62" s="20" t="s">
        <v>48</v>
      </c>
      <c r="W62" s="20"/>
      <c r="X62" s="24" t="s">
        <v>49</v>
      </c>
      <c r="Y62" s="20"/>
      <c r="Z62" s="20"/>
      <c r="AA62" s="20"/>
      <c r="AB62" s="20" t="s">
        <v>142</v>
      </c>
      <c r="AC62" s="20"/>
      <c r="AD62" s="59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1:39" s="21" customFormat="1" ht="12.75" x14ac:dyDescent="0.2">
      <c r="A63" s="20"/>
      <c r="B63" s="22"/>
      <c r="C63" s="27" t="s">
        <v>222</v>
      </c>
      <c r="D63" s="23">
        <v>1048014845</v>
      </c>
      <c r="E63" s="20">
        <v>3127499514</v>
      </c>
      <c r="F63" s="20" t="s">
        <v>91</v>
      </c>
      <c r="G63" s="20" t="s">
        <v>228</v>
      </c>
      <c r="H63" s="103">
        <v>8</v>
      </c>
      <c r="I63" s="32" t="s">
        <v>259</v>
      </c>
      <c r="J63" s="20">
        <v>29</v>
      </c>
      <c r="K63" s="20" t="s">
        <v>621</v>
      </c>
      <c r="L63" s="20">
        <v>8</v>
      </c>
      <c r="M63" s="20" t="s">
        <v>44</v>
      </c>
      <c r="N63" s="20" t="s">
        <v>72</v>
      </c>
      <c r="O63" s="20" t="s">
        <v>46</v>
      </c>
      <c r="P63" s="20" t="s">
        <v>47</v>
      </c>
      <c r="Q63" s="20" t="s">
        <v>141</v>
      </c>
      <c r="R63" s="18" t="s">
        <v>623</v>
      </c>
      <c r="S63" s="118">
        <v>644350</v>
      </c>
      <c r="T63" s="131">
        <v>42212</v>
      </c>
      <c r="U63" s="131">
        <v>42403</v>
      </c>
      <c r="V63" s="20" t="s">
        <v>48</v>
      </c>
      <c r="W63" s="20"/>
      <c r="X63" s="24" t="s">
        <v>49</v>
      </c>
      <c r="Y63" s="20"/>
      <c r="Z63" s="20"/>
      <c r="AA63" s="20"/>
      <c r="AB63" s="20" t="s">
        <v>142</v>
      </c>
      <c r="AC63" s="20"/>
      <c r="AD63" s="59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1:39" s="21" customFormat="1" ht="12.75" x14ac:dyDescent="0.2">
      <c r="A64" s="20"/>
      <c r="B64" s="22"/>
      <c r="C64" s="27" t="s">
        <v>223</v>
      </c>
      <c r="D64" s="23">
        <v>1017136131</v>
      </c>
      <c r="E64" s="20" t="s">
        <v>260</v>
      </c>
      <c r="F64" s="20" t="s">
        <v>91</v>
      </c>
      <c r="G64" s="20" t="s">
        <v>228</v>
      </c>
      <c r="H64" s="103">
        <v>8</v>
      </c>
      <c r="I64" s="32" t="s">
        <v>261</v>
      </c>
      <c r="J64" s="20">
        <v>29</v>
      </c>
      <c r="K64" s="20" t="s">
        <v>621</v>
      </c>
      <c r="L64" s="20">
        <v>11</v>
      </c>
      <c r="M64" s="20" t="s">
        <v>44</v>
      </c>
      <c r="N64" s="20" t="s">
        <v>72</v>
      </c>
      <c r="O64" s="20" t="s">
        <v>46</v>
      </c>
      <c r="P64" s="20" t="s">
        <v>65</v>
      </c>
      <c r="Q64" s="20" t="s">
        <v>141</v>
      </c>
      <c r="R64" s="18" t="s">
        <v>623</v>
      </c>
      <c r="S64" s="118">
        <v>644350</v>
      </c>
      <c r="T64" s="131">
        <v>42212</v>
      </c>
      <c r="U64" s="131">
        <v>42403</v>
      </c>
      <c r="V64" s="20" t="s">
        <v>48</v>
      </c>
      <c r="W64" s="20"/>
      <c r="X64" s="24" t="s">
        <v>49</v>
      </c>
      <c r="Y64" s="20"/>
      <c r="Z64" s="20"/>
      <c r="AA64" s="20"/>
      <c r="AB64" s="20" t="s">
        <v>142</v>
      </c>
      <c r="AC64" s="20"/>
      <c r="AD64" s="59"/>
      <c r="AE64" s="20"/>
      <c r="AF64" s="20"/>
      <c r="AG64" s="20"/>
      <c r="AH64" s="20"/>
      <c r="AI64" s="20"/>
      <c r="AJ64" s="20"/>
      <c r="AK64" s="20"/>
      <c r="AL64" s="20"/>
      <c r="AM64" s="20"/>
    </row>
    <row r="65" spans="1:39" s="21" customFormat="1" ht="12.75" x14ac:dyDescent="0.2">
      <c r="A65" s="20"/>
      <c r="B65" s="22"/>
      <c r="C65" s="27" t="s">
        <v>224</v>
      </c>
      <c r="D65" s="23">
        <v>70579357</v>
      </c>
      <c r="E65" s="20" t="s">
        <v>254</v>
      </c>
      <c r="F65" s="20" t="s">
        <v>91</v>
      </c>
      <c r="G65" s="20" t="s">
        <v>228</v>
      </c>
      <c r="H65" s="103">
        <v>8</v>
      </c>
      <c r="I65" s="20" t="s">
        <v>139</v>
      </c>
      <c r="J65" s="20">
        <v>43</v>
      </c>
      <c r="K65" s="20" t="s">
        <v>622</v>
      </c>
      <c r="L65" s="20">
        <v>3</v>
      </c>
      <c r="M65" s="20" t="s">
        <v>44</v>
      </c>
      <c r="N65" s="20" t="s">
        <v>72</v>
      </c>
      <c r="O65" s="20" t="s">
        <v>46</v>
      </c>
      <c r="P65" s="20" t="s">
        <v>73</v>
      </c>
      <c r="Q65" s="20" t="s">
        <v>173</v>
      </c>
      <c r="R65" s="18" t="s">
        <v>623</v>
      </c>
      <c r="S65" s="116">
        <v>850000</v>
      </c>
      <c r="T65" s="131">
        <v>42212</v>
      </c>
      <c r="U65" s="131">
        <v>42403</v>
      </c>
      <c r="V65" s="20" t="s">
        <v>48</v>
      </c>
      <c r="W65" s="20"/>
      <c r="X65" s="24" t="s">
        <v>49</v>
      </c>
      <c r="Y65" s="20"/>
      <c r="Z65" s="20"/>
      <c r="AA65" s="20"/>
      <c r="AB65" s="20" t="s">
        <v>142</v>
      </c>
      <c r="AC65" s="20"/>
      <c r="AD65" s="59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39" s="21" customFormat="1" ht="12.75" x14ac:dyDescent="0.2">
      <c r="A66" s="20"/>
      <c r="B66" s="22"/>
      <c r="C66" s="27" t="s">
        <v>262</v>
      </c>
      <c r="D66" s="23">
        <v>1017152117</v>
      </c>
      <c r="E66" s="20">
        <v>3044041317</v>
      </c>
      <c r="F66" s="20" t="s">
        <v>91</v>
      </c>
      <c r="G66" s="20" t="s">
        <v>203</v>
      </c>
      <c r="H66" s="103">
        <v>8</v>
      </c>
      <c r="I66" s="20" t="s">
        <v>139</v>
      </c>
      <c r="J66" s="20">
        <v>33</v>
      </c>
      <c r="K66" s="20" t="s">
        <v>621</v>
      </c>
      <c r="L66" s="20" t="s">
        <v>263</v>
      </c>
      <c r="M66" s="20" t="s">
        <v>44</v>
      </c>
      <c r="N66" s="20" t="s">
        <v>72</v>
      </c>
      <c r="O66" s="20" t="s">
        <v>46</v>
      </c>
      <c r="P66" s="20" t="s">
        <v>73</v>
      </c>
      <c r="Q66" s="20" t="s">
        <v>141</v>
      </c>
      <c r="R66" s="18" t="s">
        <v>623</v>
      </c>
      <c r="S66" s="116">
        <v>850000</v>
      </c>
      <c r="T66" s="131">
        <v>42212</v>
      </c>
      <c r="U66" s="131">
        <v>42403</v>
      </c>
      <c r="V66" s="20" t="s">
        <v>48</v>
      </c>
      <c r="W66" s="20"/>
      <c r="X66" s="24" t="s">
        <v>49</v>
      </c>
      <c r="Y66" s="20"/>
      <c r="Z66" s="20"/>
      <c r="AA66" s="20"/>
      <c r="AB66" s="20" t="s">
        <v>142</v>
      </c>
      <c r="AC66" s="20"/>
      <c r="AD66" s="59"/>
      <c r="AE66" s="20"/>
      <c r="AF66" s="20"/>
      <c r="AG66" s="20"/>
      <c r="AH66" s="20"/>
      <c r="AI66" s="20"/>
      <c r="AJ66" s="20"/>
      <c r="AK66" s="20"/>
      <c r="AL66" s="20"/>
      <c r="AM66" s="20"/>
    </row>
    <row r="67" spans="1:39" s="21" customFormat="1" ht="12.75" x14ac:dyDescent="0.2">
      <c r="A67" s="20"/>
      <c r="B67" s="22"/>
      <c r="C67" s="27" t="s">
        <v>225</v>
      </c>
      <c r="D67" s="23">
        <v>1017225129</v>
      </c>
      <c r="E67" s="20">
        <v>3122237468</v>
      </c>
      <c r="F67" s="20" t="s">
        <v>91</v>
      </c>
      <c r="G67" s="20" t="s">
        <v>251</v>
      </c>
      <c r="H67" s="103">
        <v>8</v>
      </c>
      <c r="I67" s="32" t="s">
        <v>264</v>
      </c>
      <c r="J67" s="20">
        <v>20</v>
      </c>
      <c r="K67" s="20" t="s">
        <v>622</v>
      </c>
      <c r="L67" s="20">
        <v>11</v>
      </c>
      <c r="M67" s="20" t="s">
        <v>44</v>
      </c>
      <c r="N67" s="20" t="s">
        <v>265</v>
      </c>
      <c r="O67" s="20" t="s">
        <v>46</v>
      </c>
      <c r="P67" s="20" t="s">
        <v>58</v>
      </c>
      <c r="Q67" s="20" t="s">
        <v>194</v>
      </c>
      <c r="R67" s="18" t="s">
        <v>623</v>
      </c>
      <c r="S67" s="119">
        <v>1200000</v>
      </c>
      <c r="T67" s="131">
        <v>42212</v>
      </c>
      <c r="U67" s="131">
        <v>42403</v>
      </c>
      <c r="V67" s="20" t="s">
        <v>48</v>
      </c>
      <c r="W67" s="20"/>
      <c r="X67" s="24" t="s">
        <v>49</v>
      </c>
      <c r="Y67" s="20"/>
      <c r="Z67" s="20"/>
      <c r="AA67" s="20"/>
      <c r="AB67" s="20" t="s">
        <v>142</v>
      </c>
      <c r="AC67" s="20"/>
      <c r="AD67" s="59"/>
      <c r="AE67" s="20"/>
      <c r="AF67" s="20"/>
      <c r="AG67" s="20"/>
      <c r="AH67" s="20"/>
      <c r="AI67" s="20"/>
      <c r="AJ67" s="20"/>
      <c r="AK67" s="20"/>
      <c r="AL67" s="20"/>
      <c r="AM67" s="20"/>
    </row>
    <row r="68" spans="1:39" s="21" customFormat="1" ht="12.75" x14ac:dyDescent="0.2">
      <c r="A68" s="20"/>
      <c r="B68" s="22"/>
      <c r="C68" s="27" t="s">
        <v>226</v>
      </c>
      <c r="D68" s="23">
        <v>1039693114</v>
      </c>
      <c r="E68" s="20">
        <v>3128638736</v>
      </c>
      <c r="F68" s="20" t="s">
        <v>91</v>
      </c>
      <c r="G68" s="20" t="s">
        <v>228</v>
      </c>
      <c r="H68" s="103">
        <v>8</v>
      </c>
      <c r="I68" s="20" t="s">
        <v>139</v>
      </c>
      <c r="J68" s="20">
        <v>24</v>
      </c>
      <c r="K68" s="20" t="s">
        <v>622</v>
      </c>
      <c r="L68" s="20">
        <v>3</v>
      </c>
      <c r="M68" s="20" t="s">
        <v>44</v>
      </c>
      <c r="N68" s="20" t="s">
        <v>265</v>
      </c>
      <c r="O68" s="20" t="s">
        <v>46</v>
      </c>
      <c r="P68" s="20" t="s">
        <v>58</v>
      </c>
      <c r="Q68" s="20" t="s">
        <v>194</v>
      </c>
      <c r="R68" s="18" t="s">
        <v>623</v>
      </c>
      <c r="S68" s="119">
        <v>1200000</v>
      </c>
      <c r="T68" s="131">
        <v>42212</v>
      </c>
      <c r="U68" s="131">
        <v>42403</v>
      </c>
      <c r="V68" s="20" t="s">
        <v>48</v>
      </c>
      <c r="W68" s="20"/>
      <c r="X68" s="24" t="s">
        <v>49</v>
      </c>
      <c r="Y68" s="20"/>
      <c r="Z68" s="20"/>
      <c r="AA68" s="20"/>
      <c r="AB68" s="20" t="s">
        <v>142</v>
      </c>
      <c r="AC68" s="20"/>
      <c r="AD68" s="59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39" s="21" customFormat="1" ht="12.75" x14ac:dyDescent="0.2">
      <c r="A69" s="20"/>
      <c r="B69" s="22"/>
      <c r="C69" s="20" t="s">
        <v>227</v>
      </c>
      <c r="D69" s="23">
        <v>43416640</v>
      </c>
      <c r="E69" s="20">
        <v>3205463278</v>
      </c>
      <c r="F69" s="20" t="s">
        <v>91</v>
      </c>
      <c r="G69" s="20" t="s">
        <v>228</v>
      </c>
      <c r="H69" s="103">
        <v>8</v>
      </c>
      <c r="I69" s="20" t="s">
        <v>139</v>
      </c>
      <c r="J69" s="20">
        <v>47</v>
      </c>
      <c r="K69" s="20" t="s">
        <v>621</v>
      </c>
      <c r="L69" s="20">
        <v>3</v>
      </c>
      <c r="M69" s="20" t="s">
        <v>44</v>
      </c>
      <c r="N69" s="20" t="s">
        <v>72</v>
      </c>
      <c r="O69" s="20" t="s">
        <v>46</v>
      </c>
      <c r="P69" s="20" t="s">
        <v>73</v>
      </c>
      <c r="Q69" s="20" t="s">
        <v>141</v>
      </c>
      <c r="R69" s="18" t="s">
        <v>623</v>
      </c>
      <c r="S69" s="118">
        <v>644350</v>
      </c>
      <c r="T69" s="131">
        <v>42213</v>
      </c>
      <c r="U69" s="131">
        <v>42403</v>
      </c>
      <c r="V69" s="20" t="s">
        <v>48</v>
      </c>
      <c r="W69" s="20"/>
      <c r="X69" s="24" t="s">
        <v>49</v>
      </c>
      <c r="Y69" s="20"/>
      <c r="Z69" s="20"/>
      <c r="AA69" s="20"/>
      <c r="AB69" s="20" t="s">
        <v>142</v>
      </c>
      <c r="AC69" s="20"/>
      <c r="AD69" s="59"/>
      <c r="AE69" s="20"/>
      <c r="AF69" s="20"/>
      <c r="AG69" s="20"/>
      <c r="AH69" s="20"/>
      <c r="AI69" s="20"/>
      <c r="AJ69" s="20"/>
      <c r="AK69" s="20"/>
      <c r="AL69" s="20"/>
      <c r="AM69" s="20"/>
    </row>
    <row r="70" spans="1:39" s="21" customFormat="1" ht="12.75" x14ac:dyDescent="0.2">
      <c r="A70" s="20"/>
      <c r="B70" s="22"/>
      <c r="C70" s="20" t="s">
        <v>229</v>
      </c>
      <c r="D70" s="23">
        <v>1079092667</v>
      </c>
      <c r="E70" s="20">
        <v>3215767411</v>
      </c>
      <c r="F70" s="20" t="s">
        <v>91</v>
      </c>
      <c r="G70" s="20" t="s">
        <v>230</v>
      </c>
      <c r="H70" s="103">
        <v>8</v>
      </c>
      <c r="I70" s="20" t="s">
        <v>139</v>
      </c>
      <c r="J70" s="20">
        <v>28</v>
      </c>
      <c r="K70" s="20" t="s">
        <v>621</v>
      </c>
      <c r="L70" s="20">
        <v>6</v>
      </c>
      <c r="M70" s="20" t="s">
        <v>133</v>
      </c>
      <c r="N70" s="20" t="s">
        <v>72</v>
      </c>
      <c r="O70" s="20" t="s">
        <v>46</v>
      </c>
      <c r="P70" s="20" t="s">
        <v>58</v>
      </c>
      <c r="Q70" s="20" t="s">
        <v>141</v>
      </c>
      <c r="R70" s="18" t="s">
        <v>623</v>
      </c>
      <c r="S70" s="118">
        <v>644350</v>
      </c>
      <c r="T70" s="131">
        <v>42213</v>
      </c>
      <c r="U70" s="131">
        <v>42403</v>
      </c>
      <c r="V70" s="20" t="s">
        <v>48</v>
      </c>
      <c r="W70" s="20"/>
      <c r="X70" s="24" t="s">
        <v>49</v>
      </c>
      <c r="Y70" s="20"/>
      <c r="Z70" s="20"/>
      <c r="AA70" s="20"/>
      <c r="AB70" s="20" t="s">
        <v>142</v>
      </c>
      <c r="AC70" s="20"/>
      <c r="AD70" s="59"/>
      <c r="AE70" s="20"/>
      <c r="AF70" s="20"/>
      <c r="AG70" s="20"/>
      <c r="AH70" s="20"/>
      <c r="AI70" s="20"/>
      <c r="AJ70" s="20"/>
      <c r="AK70" s="20"/>
      <c r="AL70" s="20"/>
      <c r="AM70" s="20"/>
    </row>
    <row r="71" spans="1:39" s="21" customFormat="1" ht="12.75" x14ac:dyDescent="0.2">
      <c r="A71" s="20"/>
      <c r="B71" s="22"/>
      <c r="C71" s="20" t="s">
        <v>232</v>
      </c>
      <c r="D71" s="23">
        <v>1033653700</v>
      </c>
      <c r="E71" s="20">
        <v>3146169935</v>
      </c>
      <c r="F71" s="20" t="s">
        <v>91</v>
      </c>
      <c r="G71" s="20" t="s">
        <v>228</v>
      </c>
      <c r="H71" s="103">
        <v>8</v>
      </c>
      <c r="I71" s="32" t="s">
        <v>305</v>
      </c>
      <c r="J71" s="20">
        <v>22</v>
      </c>
      <c r="K71" s="20" t="s">
        <v>622</v>
      </c>
      <c r="L71" s="20">
        <v>6</v>
      </c>
      <c r="M71" s="20" t="s">
        <v>44</v>
      </c>
      <c r="N71" s="20" t="s">
        <v>72</v>
      </c>
      <c r="O71" s="20" t="s">
        <v>46</v>
      </c>
      <c r="P71" s="20" t="s">
        <v>58</v>
      </c>
      <c r="Q71" s="20" t="s">
        <v>141</v>
      </c>
      <c r="R71" s="18" t="s">
        <v>623</v>
      </c>
      <c r="S71" s="118">
        <v>644350</v>
      </c>
      <c r="T71" s="131">
        <v>42213</v>
      </c>
      <c r="U71" s="131">
        <v>42403</v>
      </c>
      <c r="V71" s="20" t="s">
        <v>48</v>
      </c>
      <c r="W71" s="20"/>
      <c r="X71" s="24" t="s">
        <v>49</v>
      </c>
      <c r="Y71" s="20"/>
      <c r="Z71" s="20"/>
      <c r="AA71" s="20"/>
      <c r="AB71" s="20" t="s">
        <v>142</v>
      </c>
      <c r="AC71" s="20"/>
      <c r="AD71" s="59"/>
      <c r="AE71" s="20"/>
      <c r="AF71" s="20"/>
      <c r="AG71" s="20"/>
      <c r="AH71" s="20"/>
      <c r="AI71" s="20"/>
      <c r="AJ71" s="20"/>
      <c r="AK71" s="20"/>
      <c r="AL71" s="20"/>
      <c r="AM71" s="20"/>
    </row>
    <row r="72" spans="1:39" s="21" customFormat="1" ht="12.75" x14ac:dyDescent="0.2">
      <c r="A72" s="20"/>
      <c r="B72" s="22"/>
      <c r="C72" s="20" t="s">
        <v>233</v>
      </c>
      <c r="D72" s="23">
        <v>1128477145</v>
      </c>
      <c r="E72" s="20">
        <v>3015001177</v>
      </c>
      <c r="F72" s="20" t="s">
        <v>91</v>
      </c>
      <c r="G72" s="20" t="s">
        <v>203</v>
      </c>
      <c r="H72" s="103">
        <v>8</v>
      </c>
      <c r="I72" s="20" t="s">
        <v>139</v>
      </c>
      <c r="J72" s="20">
        <v>25</v>
      </c>
      <c r="K72" s="20" t="s">
        <v>622</v>
      </c>
      <c r="L72" s="20">
        <v>9</v>
      </c>
      <c r="M72" s="20" t="s">
        <v>44</v>
      </c>
      <c r="N72" s="20" t="s">
        <v>72</v>
      </c>
      <c r="O72" s="20" t="s">
        <v>46</v>
      </c>
      <c r="P72" s="20" t="s">
        <v>47</v>
      </c>
      <c r="Q72" s="20" t="s">
        <v>141</v>
      </c>
      <c r="R72" s="18" t="s">
        <v>623</v>
      </c>
      <c r="S72" s="118">
        <v>644350</v>
      </c>
      <c r="T72" s="131">
        <v>42213</v>
      </c>
      <c r="U72" s="131">
        <v>42403</v>
      </c>
      <c r="V72" s="20" t="s">
        <v>48</v>
      </c>
      <c r="W72" s="20"/>
      <c r="X72" s="24" t="s">
        <v>49</v>
      </c>
      <c r="Y72" s="20"/>
      <c r="Z72" s="20"/>
      <c r="AA72" s="20"/>
      <c r="AB72" s="20" t="s">
        <v>142</v>
      </c>
      <c r="AC72" s="20"/>
      <c r="AD72" s="59"/>
      <c r="AE72" s="20"/>
      <c r="AF72" s="20"/>
      <c r="AG72" s="20"/>
      <c r="AH72" s="20"/>
      <c r="AI72" s="20"/>
      <c r="AJ72" s="20"/>
      <c r="AK72" s="20"/>
      <c r="AL72" s="20"/>
      <c r="AM72" s="20"/>
    </row>
    <row r="73" spans="1:39" s="21" customFormat="1" ht="12.75" x14ac:dyDescent="0.2">
      <c r="A73" s="20"/>
      <c r="B73" s="22"/>
      <c r="C73" s="20" t="s">
        <v>234</v>
      </c>
      <c r="D73" s="23">
        <v>1128467864</v>
      </c>
      <c r="E73" s="20">
        <v>3206137269</v>
      </c>
      <c r="F73" s="20" t="s">
        <v>91</v>
      </c>
      <c r="G73" s="20" t="s">
        <v>203</v>
      </c>
      <c r="H73" s="103">
        <v>8</v>
      </c>
      <c r="I73" s="20" t="s">
        <v>139</v>
      </c>
      <c r="J73" s="20">
        <v>28</v>
      </c>
      <c r="K73" s="20" t="s">
        <v>622</v>
      </c>
      <c r="L73" s="20">
        <v>9</v>
      </c>
      <c r="M73" s="20" t="s">
        <v>44</v>
      </c>
      <c r="N73" s="20" t="s">
        <v>72</v>
      </c>
      <c r="O73" s="20" t="s">
        <v>46</v>
      </c>
      <c r="P73" s="20" t="s">
        <v>73</v>
      </c>
      <c r="Q73" s="20" t="s">
        <v>141</v>
      </c>
      <c r="R73" s="18" t="s">
        <v>623</v>
      </c>
      <c r="S73" s="118">
        <v>644350</v>
      </c>
      <c r="T73" s="131">
        <v>42213</v>
      </c>
      <c r="U73" s="131">
        <v>42403</v>
      </c>
      <c r="V73" s="20" t="s">
        <v>48</v>
      </c>
      <c r="W73" s="20"/>
      <c r="X73" s="24" t="s">
        <v>49</v>
      </c>
      <c r="Y73" s="20"/>
      <c r="Z73" s="20"/>
      <c r="AA73" s="20"/>
      <c r="AB73" s="20" t="s">
        <v>142</v>
      </c>
      <c r="AC73" s="20"/>
      <c r="AD73" s="59"/>
      <c r="AE73" s="20"/>
      <c r="AF73" s="20"/>
      <c r="AG73" s="20"/>
      <c r="AH73" s="20"/>
      <c r="AI73" s="20"/>
      <c r="AJ73" s="20"/>
      <c r="AK73" s="20"/>
      <c r="AL73" s="20"/>
      <c r="AM73" s="20"/>
    </row>
    <row r="74" spans="1:39" s="21" customFormat="1" ht="12.75" x14ac:dyDescent="0.2">
      <c r="A74" s="20"/>
      <c r="B74" s="22"/>
      <c r="C74" s="20" t="s">
        <v>235</v>
      </c>
      <c r="D74" s="23">
        <v>71316750</v>
      </c>
      <c r="E74" s="20">
        <v>2213083</v>
      </c>
      <c r="F74" s="20" t="s">
        <v>91</v>
      </c>
      <c r="G74" s="20" t="s">
        <v>228</v>
      </c>
      <c r="H74" s="103">
        <v>8</v>
      </c>
      <c r="I74" s="20" t="s">
        <v>139</v>
      </c>
      <c r="J74" s="20">
        <v>34</v>
      </c>
      <c r="K74" s="20" t="s">
        <v>622</v>
      </c>
      <c r="L74" s="20">
        <v>7</v>
      </c>
      <c r="M74" s="20" t="s">
        <v>44</v>
      </c>
      <c r="N74" s="20" t="s">
        <v>72</v>
      </c>
      <c r="O74" s="20" t="s">
        <v>46</v>
      </c>
      <c r="P74" s="20" t="s">
        <v>58</v>
      </c>
      <c r="Q74" s="20" t="s">
        <v>141</v>
      </c>
      <c r="R74" s="18" t="s">
        <v>623</v>
      </c>
      <c r="S74" s="118">
        <v>644350</v>
      </c>
      <c r="T74" s="131">
        <v>42213</v>
      </c>
      <c r="U74" s="131">
        <v>42403</v>
      </c>
      <c r="V74" s="20" t="s">
        <v>48</v>
      </c>
      <c r="W74" s="20"/>
      <c r="X74" s="24" t="s">
        <v>49</v>
      </c>
      <c r="Y74" s="20"/>
      <c r="Z74" s="20"/>
      <c r="AA74" s="20"/>
      <c r="AB74" s="20" t="s">
        <v>142</v>
      </c>
      <c r="AC74" s="20" t="s">
        <v>730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spans="1:39" s="21" customFormat="1" ht="12.75" x14ac:dyDescent="0.2">
      <c r="A75" s="20"/>
      <c r="B75" s="22"/>
      <c r="C75" s="20" t="s">
        <v>236</v>
      </c>
      <c r="D75" s="23">
        <v>71985521</v>
      </c>
      <c r="E75" s="20">
        <v>3103919460</v>
      </c>
      <c r="F75" s="20" t="s">
        <v>91</v>
      </c>
      <c r="G75" s="20" t="s">
        <v>203</v>
      </c>
      <c r="H75" s="103">
        <v>8</v>
      </c>
      <c r="I75" s="20" t="s">
        <v>139</v>
      </c>
      <c r="J75" s="20">
        <v>38</v>
      </c>
      <c r="K75" s="20" t="s">
        <v>622</v>
      </c>
      <c r="L75" s="20">
        <v>6</v>
      </c>
      <c r="M75" s="20" t="s">
        <v>44</v>
      </c>
      <c r="N75" s="20" t="s">
        <v>72</v>
      </c>
      <c r="O75" s="20" t="s">
        <v>46</v>
      </c>
      <c r="P75" s="20" t="s">
        <v>73</v>
      </c>
      <c r="Q75" s="20" t="s">
        <v>141</v>
      </c>
      <c r="R75" s="18" t="s">
        <v>623</v>
      </c>
      <c r="S75" s="118">
        <v>644350</v>
      </c>
      <c r="T75" s="131">
        <v>42213</v>
      </c>
      <c r="U75" s="131">
        <v>42403</v>
      </c>
      <c r="V75" s="20" t="s">
        <v>48</v>
      </c>
      <c r="W75" s="20"/>
      <c r="X75" s="24" t="s">
        <v>49</v>
      </c>
      <c r="Y75" s="20"/>
      <c r="Z75" s="20"/>
      <c r="AA75" s="20"/>
      <c r="AB75" s="20" t="s">
        <v>142</v>
      </c>
      <c r="AC75" s="20"/>
      <c r="AD75" s="59"/>
      <c r="AE75" s="20"/>
      <c r="AF75" s="20"/>
      <c r="AG75" s="20"/>
      <c r="AH75" s="20"/>
      <c r="AI75" s="20"/>
      <c r="AJ75" s="20"/>
      <c r="AK75" s="20"/>
      <c r="AL75" s="20"/>
      <c r="AM75" s="20"/>
    </row>
    <row r="76" spans="1:39" s="21" customFormat="1" ht="12.75" x14ac:dyDescent="0.2">
      <c r="A76" s="20"/>
      <c r="B76" s="22"/>
      <c r="C76" s="20" t="s">
        <v>237</v>
      </c>
      <c r="D76" s="23">
        <v>1036630130</v>
      </c>
      <c r="E76" s="20" t="s">
        <v>238</v>
      </c>
      <c r="F76" s="20" t="s">
        <v>91</v>
      </c>
      <c r="G76" s="20" t="s">
        <v>228</v>
      </c>
      <c r="H76" s="103">
        <v>8</v>
      </c>
      <c r="I76" s="20" t="s">
        <v>139</v>
      </c>
      <c r="J76" s="20">
        <v>25</v>
      </c>
      <c r="K76" s="20" t="s">
        <v>622</v>
      </c>
      <c r="L76" s="20">
        <v>11</v>
      </c>
      <c r="M76" s="20" t="s">
        <v>44</v>
      </c>
      <c r="N76" s="20" t="s">
        <v>72</v>
      </c>
      <c r="O76" s="20" t="s">
        <v>46</v>
      </c>
      <c r="P76" s="20" t="s">
        <v>65</v>
      </c>
      <c r="Q76" s="20" t="s">
        <v>141</v>
      </c>
      <c r="R76" s="18" t="s">
        <v>623</v>
      </c>
      <c r="S76" s="118">
        <v>644350</v>
      </c>
      <c r="T76" s="131">
        <v>42213</v>
      </c>
      <c r="U76" s="131">
        <v>42403</v>
      </c>
      <c r="V76" s="20" t="s">
        <v>48</v>
      </c>
      <c r="W76" s="20"/>
      <c r="X76" s="24" t="s">
        <v>49</v>
      </c>
      <c r="Y76" s="20"/>
      <c r="Z76" s="20"/>
      <c r="AA76" s="20"/>
      <c r="AB76" s="20" t="s">
        <v>142</v>
      </c>
      <c r="AC76" s="20"/>
      <c r="AD76" s="59"/>
      <c r="AE76" s="20"/>
      <c r="AF76" s="20"/>
      <c r="AG76" s="20"/>
      <c r="AH76" s="20"/>
      <c r="AI76" s="20"/>
      <c r="AJ76" s="20"/>
      <c r="AK76" s="20"/>
      <c r="AL76" s="20"/>
      <c r="AM76" s="20"/>
    </row>
    <row r="77" spans="1:39" s="21" customFormat="1" ht="12.75" x14ac:dyDescent="0.2">
      <c r="A77" s="20"/>
      <c r="B77" s="22"/>
      <c r="C77" s="20" t="s">
        <v>239</v>
      </c>
      <c r="D77" s="23">
        <v>1037653418</v>
      </c>
      <c r="E77" s="20" t="s">
        <v>240</v>
      </c>
      <c r="F77" s="20" t="s">
        <v>91</v>
      </c>
      <c r="G77" s="20" t="s">
        <v>137</v>
      </c>
      <c r="H77" s="103">
        <v>8</v>
      </c>
      <c r="I77" s="20" t="s">
        <v>139</v>
      </c>
      <c r="J77" s="20">
        <v>18</v>
      </c>
      <c r="K77" s="20" t="s">
        <v>622</v>
      </c>
      <c r="L77" s="20">
        <v>9</v>
      </c>
      <c r="M77" s="20" t="s">
        <v>44</v>
      </c>
      <c r="N77" s="20" t="s">
        <v>72</v>
      </c>
      <c r="O77" s="20" t="s">
        <v>46</v>
      </c>
      <c r="P77" s="20" t="s">
        <v>47</v>
      </c>
      <c r="Q77" s="20" t="s">
        <v>141</v>
      </c>
      <c r="R77" s="18" t="s">
        <v>623</v>
      </c>
      <c r="S77" s="118">
        <v>644350</v>
      </c>
      <c r="T77" s="131">
        <v>42213</v>
      </c>
      <c r="U77" s="131">
        <v>42238</v>
      </c>
      <c r="V77" s="20" t="s">
        <v>48</v>
      </c>
      <c r="W77" s="20"/>
      <c r="X77" s="24" t="s">
        <v>49</v>
      </c>
      <c r="Y77" s="20"/>
      <c r="Z77" s="20"/>
      <c r="AA77" s="20"/>
      <c r="AB77" s="20" t="s">
        <v>142</v>
      </c>
      <c r="AC77" s="20" t="s">
        <v>731</v>
      </c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spans="1:39" s="21" customFormat="1" ht="12.75" x14ac:dyDescent="0.2">
      <c r="A78" s="20"/>
      <c r="B78" s="22"/>
      <c r="C78" s="20" t="s">
        <v>241</v>
      </c>
      <c r="D78" s="23">
        <v>70580557</v>
      </c>
      <c r="E78" s="20" t="s">
        <v>266</v>
      </c>
      <c r="F78" s="20" t="s">
        <v>91</v>
      </c>
      <c r="G78" s="21" t="s">
        <v>228</v>
      </c>
      <c r="H78" s="103">
        <v>8</v>
      </c>
      <c r="I78" s="20" t="s">
        <v>139</v>
      </c>
      <c r="J78" s="20">
        <v>38</v>
      </c>
      <c r="K78" s="20" t="s">
        <v>622</v>
      </c>
      <c r="L78" s="20" t="s">
        <v>263</v>
      </c>
      <c r="M78" s="20" t="s">
        <v>44</v>
      </c>
      <c r="N78" s="20" t="s">
        <v>72</v>
      </c>
      <c r="O78" s="20" t="s">
        <v>46</v>
      </c>
      <c r="P78" s="20" t="s">
        <v>73</v>
      </c>
      <c r="Q78" s="20" t="s">
        <v>141</v>
      </c>
      <c r="R78" s="18" t="s">
        <v>623</v>
      </c>
      <c r="S78" s="118">
        <v>644350</v>
      </c>
      <c r="T78" s="131">
        <v>42214</v>
      </c>
      <c r="U78" s="131">
        <v>42403</v>
      </c>
      <c r="V78" s="20" t="s">
        <v>48</v>
      </c>
      <c r="W78" s="20"/>
      <c r="X78" s="24" t="s">
        <v>49</v>
      </c>
      <c r="Y78" s="20"/>
      <c r="Z78" s="20"/>
      <c r="AA78" s="20"/>
      <c r="AB78" s="20" t="s">
        <v>142</v>
      </c>
      <c r="AC78" s="20"/>
      <c r="AD78" s="59"/>
      <c r="AE78" s="20"/>
      <c r="AF78" s="20"/>
      <c r="AG78" s="20"/>
      <c r="AH78" s="20"/>
      <c r="AI78" s="20"/>
      <c r="AJ78" s="20"/>
      <c r="AK78" s="20"/>
      <c r="AL78" s="20"/>
      <c r="AM78" s="20"/>
    </row>
    <row r="79" spans="1:39" s="36" customFormat="1" ht="12.75" x14ac:dyDescent="0.2">
      <c r="A79" s="33"/>
      <c r="B79" s="34"/>
      <c r="C79" s="33" t="s">
        <v>279</v>
      </c>
      <c r="D79" s="35">
        <v>71336894</v>
      </c>
      <c r="E79" s="33" t="s">
        <v>280</v>
      </c>
      <c r="F79" s="33" t="s">
        <v>91</v>
      </c>
      <c r="G79" s="36" t="s">
        <v>68</v>
      </c>
      <c r="H79" s="105">
        <v>10</v>
      </c>
      <c r="I79" s="37" t="s">
        <v>281</v>
      </c>
      <c r="J79" s="33">
        <v>36</v>
      </c>
      <c r="K79" s="38" t="s">
        <v>622</v>
      </c>
      <c r="L79" s="36" t="s">
        <v>108</v>
      </c>
      <c r="M79" s="33" t="s">
        <v>44</v>
      </c>
      <c r="N79" s="38" t="s">
        <v>45</v>
      </c>
      <c r="O79" s="33" t="s">
        <v>46</v>
      </c>
      <c r="P79" s="33" t="s">
        <v>47</v>
      </c>
      <c r="Q79" s="33" t="s">
        <v>110</v>
      </c>
      <c r="R79" s="33" t="s">
        <v>623</v>
      </c>
      <c r="S79" s="120">
        <v>3152000</v>
      </c>
      <c r="T79" s="133">
        <v>42219</v>
      </c>
      <c r="U79" s="133">
        <v>42369</v>
      </c>
      <c r="V79" s="33" t="s">
        <v>48</v>
      </c>
      <c r="W79" s="33"/>
      <c r="X79" s="39" t="s">
        <v>49</v>
      </c>
      <c r="Y79" s="33"/>
      <c r="Z79" s="33"/>
      <c r="AA79" s="33"/>
      <c r="AB79" s="33" t="s">
        <v>50</v>
      </c>
      <c r="AC79" s="33"/>
      <c r="AD79" s="61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 s="36" customFormat="1" ht="12.75" x14ac:dyDescent="0.2">
      <c r="B80" s="34"/>
      <c r="C80" s="36" t="s">
        <v>242</v>
      </c>
      <c r="D80" s="40">
        <v>1147957297</v>
      </c>
      <c r="E80" s="36" t="s">
        <v>243</v>
      </c>
      <c r="F80" s="36" t="s">
        <v>91</v>
      </c>
      <c r="G80" s="36" t="s">
        <v>137</v>
      </c>
      <c r="H80" s="106">
        <v>8</v>
      </c>
      <c r="I80" s="36" t="s">
        <v>139</v>
      </c>
      <c r="J80" s="36">
        <v>22</v>
      </c>
      <c r="K80" s="33" t="s">
        <v>621</v>
      </c>
      <c r="L80" s="33">
        <v>11</v>
      </c>
      <c r="M80" s="36" t="s">
        <v>133</v>
      </c>
      <c r="N80" s="33" t="s">
        <v>72</v>
      </c>
      <c r="O80" s="33" t="s">
        <v>46</v>
      </c>
      <c r="P80" s="36" t="s">
        <v>58</v>
      </c>
      <c r="Q80" s="33" t="s">
        <v>141</v>
      </c>
      <c r="R80" s="33" t="s">
        <v>623</v>
      </c>
      <c r="S80" s="120">
        <v>644350</v>
      </c>
      <c r="T80" s="134">
        <v>42219</v>
      </c>
      <c r="U80" s="133">
        <v>42403</v>
      </c>
      <c r="V80" s="33" t="s">
        <v>48</v>
      </c>
      <c r="W80" s="33"/>
      <c r="X80" s="39" t="s">
        <v>49</v>
      </c>
      <c r="Y80" s="33"/>
      <c r="Z80" s="33"/>
      <c r="AA80" s="33"/>
      <c r="AB80" s="33" t="s">
        <v>142</v>
      </c>
      <c r="AD80" s="62"/>
    </row>
    <row r="81" spans="2:30" s="36" customFormat="1" ht="12.75" x14ac:dyDescent="0.2">
      <c r="B81" s="34"/>
      <c r="C81" s="36" t="s">
        <v>244</v>
      </c>
      <c r="D81" s="40">
        <v>26512339</v>
      </c>
      <c r="E81" s="36">
        <v>3132868335</v>
      </c>
      <c r="F81" s="36" t="s">
        <v>91</v>
      </c>
      <c r="G81" s="36" t="s">
        <v>137</v>
      </c>
      <c r="H81" s="106">
        <v>8</v>
      </c>
      <c r="I81" s="41" t="s">
        <v>245</v>
      </c>
      <c r="J81" s="36">
        <v>36</v>
      </c>
      <c r="K81" s="33" t="s">
        <v>621</v>
      </c>
      <c r="L81" s="36">
        <v>6</v>
      </c>
      <c r="M81" s="36" t="s">
        <v>44</v>
      </c>
      <c r="N81" s="33" t="s">
        <v>72</v>
      </c>
      <c r="O81" s="33" t="s">
        <v>46</v>
      </c>
      <c r="P81" s="36" t="s">
        <v>58</v>
      </c>
      <c r="Q81" s="33" t="s">
        <v>141</v>
      </c>
      <c r="R81" s="33" t="s">
        <v>623</v>
      </c>
      <c r="S81" s="120">
        <v>644350</v>
      </c>
      <c r="T81" s="134">
        <v>42219</v>
      </c>
      <c r="U81" s="133">
        <v>42403</v>
      </c>
      <c r="V81" s="33" t="s">
        <v>48</v>
      </c>
      <c r="W81" s="33"/>
      <c r="X81" s="39" t="s">
        <v>49</v>
      </c>
      <c r="Y81" s="33"/>
      <c r="Z81" s="33"/>
      <c r="AA81" s="33"/>
      <c r="AB81" s="33" t="s">
        <v>142</v>
      </c>
      <c r="AD81" s="62"/>
    </row>
    <row r="82" spans="2:30" s="36" customFormat="1" ht="12.75" x14ac:dyDescent="0.2">
      <c r="B82" s="34"/>
      <c r="C82" s="36" t="s">
        <v>246</v>
      </c>
      <c r="D82" s="40">
        <v>1000210083</v>
      </c>
      <c r="E82" s="36" t="s">
        <v>247</v>
      </c>
      <c r="F82" s="36" t="s">
        <v>91</v>
      </c>
      <c r="G82" s="36" t="s">
        <v>228</v>
      </c>
      <c r="H82" s="106">
        <v>8</v>
      </c>
      <c r="I82" s="36" t="s">
        <v>139</v>
      </c>
      <c r="J82" s="36">
        <v>23</v>
      </c>
      <c r="K82" s="33" t="s">
        <v>622</v>
      </c>
      <c r="L82" s="33">
        <v>11</v>
      </c>
      <c r="M82" s="36" t="s">
        <v>44</v>
      </c>
      <c r="N82" s="33" t="s">
        <v>72</v>
      </c>
      <c r="O82" s="33" t="s">
        <v>46</v>
      </c>
      <c r="P82" s="36" t="s">
        <v>65</v>
      </c>
      <c r="Q82" s="33" t="s">
        <v>141</v>
      </c>
      <c r="R82" s="33" t="s">
        <v>623</v>
      </c>
      <c r="S82" s="120">
        <v>644350</v>
      </c>
      <c r="T82" s="134">
        <v>42219</v>
      </c>
      <c r="U82" s="133">
        <v>42403</v>
      </c>
      <c r="V82" s="33" t="s">
        <v>48</v>
      </c>
      <c r="W82" s="33"/>
      <c r="X82" s="39" t="s">
        <v>49</v>
      </c>
      <c r="Y82" s="33"/>
      <c r="Z82" s="33"/>
      <c r="AA82" s="33"/>
      <c r="AB82" s="33" t="s">
        <v>142</v>
      </c>
      <c r="AD82" s="62"/>
    </row>
    <row r="83" spans="2:30" s="36" customFormat="1" ht="12.75" x14ac:dyDescent="0.2">
      <c r="B83" s="34"/>
      <c r="C83" s="36" t="s">
        <v>248</v>
      </c>
      <c r="D83" s="40">
        <v>98478334</v>
      </c>
      <c r="E83" s="36">
        <v>3148957951</v>
      </c>
      <c r="F83" s="36" t="s">
        <v>91</v>
      </c>
      <c r="G83" s="36" t="s">
        <v>203</v>
      </c>
      <c r="H83" s="106">
        <v>8</v>
      </c>
      <c r="I83" s="36" t="s">
        <v>139</v>
      </c>
      <c r="J83" s="36">
        <v>47</v>
      </c>
      <c r="K83" s="33" t="s">
        <v>622</v>
      </c>
      <c r="L83" s="33">
        <v>5</v>
      </c>
      <c r="M83" s="36" t="s">
        <v>44</v>
      </c>
      <c r="N83" s="33" t="s">
        <v>72</v>
      </c>
      <c r="O83" s="33" t="s">
        <v>46</v>
      </c>
      <c r="P83" s="36" t="s">
        <v>73</v>
      </c>
      <c r="Q83" s="33" t="s">
        <v>141</v>
      </c>
      <c r="R83" s="33" t="s">
        <v>623</v>
      </c>
      <c r="S83" s="120">
        <v>644350</v>
      </c>
      <c r="T83" s="134">
        <v>42219</v>
      </c>
      <c r="U83" s="133">
        <v>42403</v>
      </c>
      <c r="V83" s="33" t="s">
        <v>48</v>
      </c>
      <c r="W83" s="33"/>
      <c r="X83" s="39" t="s">
        <v>49</v>
      </c>
      <c r="Y83" s="33"/>
      <c r="Z83" s="33"/>
      <c r="AA83" s="33"/>
      <c r="AB83" s="33" t="s">
        <v>142</v>
      </c>
      <c r="AD83" s="62"/>
    </row>
    <row r="84" spans="2:30" s="36" customFormat="1" ht="12.75" x14ac:dyDescent="0.2">
      <c r="B84" s="34"/>
      <c r="C84" s="36" t="s">
        <v>249</v>
      </c>
      <c r="D84" s="40">
        <v>70785610</v>
      </c>
      <c r="E84" s="36">
        <v>3128733191</v>
      </c>
      <c r="F84" s="36" t="s">
        <v>91</v>
      </c>
      <c r="G84" s="36" t="s">
        <v>203</v>
      </c>
      <c r="H84" s="106">
        <v>8</v>
      </c>
      <c r="I84" s="36" t="s">
        <v>139</v>
      </c>
      <c r="J84" s="36">
        <v>37</v>
      </c>
      <c r="K84" s="33" t="s">
        <v>622</v>
      </c>
      <c r="L84" s="33">
        <v>5</v>
      </c>
      <c r="M84" s="36" t="s">
        <v>44</v>
      </c>
      <c r="N84" s="33" t="s">
        <v>72</v>
      </c>
      <c r="O84" s="33" t="s">
        <v>46</v>
      </c>
      <c r="P84" s="36" t="s">
        <v>65</v>
      </c>
      <c r="Q84" s="33" t="s">
        <v>141</v>
      </c>
      <c r="R84" s="33" t="s">
        <v>623</v>
      </c>
      <c r="S84" s="120">
        <v>644350</v>
      </c>
      <c r="T84" s="134">
        <v>42219</v>
      </c>
      <c r="U84" s="133">
        <v>42403</v>
      </c>
      <c r="V84" s="33" t="s">
        <v>48</v>
      </c>
      <c r="W84" s="33"/>
      <c r="X84" s="39" t="s">
        <v>49</v>
      </c>
      <c r="Y84" s="33"/>
      <c r="Z84" s="33"/>
      <c r="AA84" s="33"/>
      <c r="AB84" s="33" t="s">
        <v>142</v>
      </c>
      <c r="AD84" s="62"/>
    </row>
    <row r="85" spans="2:30" s="36" customFormat="1" ht="12.75" x14ac:dyDescent="0.2">
      <c r="B85" s="34"/>
      <c r="C85" s="36" t="s">
        <v>250</v>
      </c>
      <c r="D85" s="40">
        <v>71728818</v>
      </c>
      <c r="E85" s="36">
        <v>3103599728</v>
      </c>
      <c r="F85" s="36" t="s">
        <v>91</v>
      </c>
      <c r="G85" s="36" t="s">
        <v>251</v>
      </c>
      <c r="H85" s="106">
        <v>8</v>
      </c>
      <c r="I85" s="36" t="s">
        <v>139</v>
      </c>
      <c r="J85" s="36">
        <v>43</v>
      </c>
      <c r="K85" s="33" t="s">
        <v>622</v>
      </c>
      <c r="L85" s="33">
        <v>5</v>
      </c>
      <c r="M85" s="36" t="s">
        <v>44</v>
      </c>
      <c r="N85" s="33" t="s">
        <v>72</v>
      </c>
      <c r="O85" s="33" t="s">
        <v>46</v>
      </c>
      <c r="P85" s="36" t="s">
        <v>73</v>
      </c>
      <c r="Q85" s="33" t="s">
        <v>194</v>
      </c>
      <c r="R85" s="33" t="s">
        <v>623</v>
      </c>
      <c r="S85" s="120">
        <v>644350</v>
      </c>
      <c r="T85" s="134">
        <v>42219</v>
      </c>
      <c r="U85" s="133">
        <v>42403</v>
      </c>
      <c r="V85" s="33" t="s">
        <v>48</v>
      </c>
      <c r="W85" s="33"/>
      <c r="X85" s="39" t="s">
        <v>49</v>
      </c>
      <c r="Y85" s="33"/>
      <c r="Z85" s="33"/>
      <c r="AA85" s="33"/>
      <c r="AB85" s="33" t="s">
        <v>142</v>
      </c>
      <c r="AD85" s="62"/>
    </row>
    <row r="86" spans="2:30" s="36" customFormat="1" ht="12.75" x14ac:dyDescent="0.2">
      <c r="B86" s="34"/>
      <c r="C86" s="36" t="s">
        <v>252</v>
      </c>
      <c r="D86" s="40">
        <v>71719603</v>
      </c>
      <c r="E86" s="36">
        <v>3017684965</v>
      </c>
      <c r="F86" s="36" t="s">
        <v>91</v>
      </c>
      <c r="G86" s="36" t="s">
        <v>228</v>
      </c>
      <c r="H86" s="106">
        <v>8</v>
      </c>
      <c r="I86" s="41" t="s">
        <v>253</v>
      </c>
      <c r="J86" s="36">
        <v>48</v>
      </c>
      <c r="K86" s="33" t="s">
        <v>622</v>
      </c>
      <c r="L86" s="33">
        <v>11</v>
      </c>
      <c r="M86" s="36" t="s">
        <v>133</v>
      </c>
      <c r="N86" s="33" t="s">
        <v>72</v>
      </c>
      <c r="O86" s="33" t="s">
        <v>46</v>
      </c>
      <c r="P86" s="36" t="s">
        <v>47</v>
      </c>
      <c r="Q86" s="33" t="s">
        <v>194</v>
      </c>
      <c r="R86" s="33" t="s">
        <v>623</v>
      </c>
      <c r="S86" s="120">
        <v>644350</v>
      </c>
      <c r="T86" s="134">
        <v>42219</v>
      </c>
      <c r="U86" s="133">
        <v>42403</v>
      </c>
      <c r="V86" s="33" t="s">
        <v>48</v>
      </c>
      <c r="W86" s="33"/>
      <c r="X86" s="39" t="s">
        <v>49</v>
      </c>
      <c r="Y86" s="33"/>
      <c r="Z86" s="33"/>
      <c r="AA86" s="33"/>
      <c r="AB86" s="33" t="s">
        <v>142</v>
      </c>
      <c r="AD86" s="62"/>
    </row>
    <row r="87" spans="2:30" s="36" customFormat="1" ht="12.75" x14ac:dyDescent="0.2">
      <c r="B87" s="34"/>
      <c r="C87" s="36" t="s">
        <v>267</v>
      </c>
      <c r="D87" s="40">
        <v>4287982</v>
      </c>
      <c r="E87" s="36" t="s">
        <v>268</v>
      </c>
      <c r="F87" s="36" t="s">
        <v>91</v>
      </c>
      <c r="G87" s="36" t="s">
        <v>269</v>
      </c>
      <c r="H87" s="106" t="s">
        <v>82</v>
      </c>
      <c r="I87" s="41" t="s">
        <v>270</v>
      </c>
      <c r="J87" s="36">
        <v>31</v>
      </c>
      <c r="K87" s="38" t="s">
        <v>622</v>
      </c>
      <c r="L87" s="33" t="s">
        <v>213</v>
      </c>
      <c r="M87" s="36" t="s">
        <v>44</v>
      </c>
      <c r="N87" s="33" t="s">
        <v>196</v>
      </c>
      <c r="O87" s="33" t="s">
        <v>46</v>
      </c>
      <c r="P87" s="36" t="s">
        <v>58</v>
      </c>
      <c r="Q87" s="33" t="s">
        <v>197</v>
      </c>
      <c r="R87" s="33" t="s">
        <v>623</v>
      </c>
      <c r="S87" s="121">
        <v>880000</v>
      </c>
      <c r="T87" s="134">
        <v>41943</v>
      </c>
      <c r="U87" s="134" t="s">
        <v>271</v>
      </c>
      <c r="V87" s="33" t="s">
        <v>48</v>
      </c>
      <c r="W87" s="33"/>
      <c r="X87" s="39" t="s">
        <v>49</v>
      </c>
      <c r="AB87" s="33" t="s">
        <v>198</v>
      </c>
      <c r="AD87" s="62"/>
    </row>
    <row r="88" spans="2:30" s="36" customFormat="1" ht="12.75" x14ac:dyDescent="0.2">
      <c r="B88" s="34"/>
      <c r="C88" s="36" t="s">
        <v>272</v>
      </c>
      <c r="D88" s="40">
        <v>1017216518</v>
      </c>
      <c r="E88" s="36">
        <v>2210975</v>
      </c>
      <c r="F88" s="36" t="s">
        <v>91</v>
      </c>
      <c r="G88" s="36" t="s">
        <v>251</v>
      </c>
      <c r="H88" s="106">
        <v>8</v>
      </c>
      <c r="I88" s="36" t="s">
        <v>139</v>
      </c>
      <c r="J88" s="36">
        <v>21</v>
      </c>
      <c r="K88" s="33" t="s">
        <v>622</v>
      </c>
      <c r="L88" s="33">
        <v>9</v>
      </c>
      <c r="M88" s="36" t="s">
        <v>44</v>
      </c>
      <c r="N88" s="33" t="s">
        <v>72</v>
      </c>
      <c r="O88" s="33" t="s">
        <v>46</v>
      </c>
      <c r="P88" s="36" t="s">
        <v>58</v>
      </c>
      <c r="Q88" s="33" t="s">
        <v>141</v>
      </c>
      <c r="R88" s="33" t="s">
        <v>623</v>
      </c>
      <c r="S88" s="120">
        <v>644350</v>
      </c>
      <c r="T88" s="134">
        <v>42220</v>
      </c>
      <c r="U88" s="133">
        <v>42403</v>
      </c>
      <c r="V88" s="33" t="s">
        <v>48</v>
      </c>
      <c r="W88" s="33"/>
      <c r="X88" s="39" t="s">
        <v>49</v>
      </c>
      <c r="AB88" s="33" t="s">
        <v>142</v>
      </c>
      <c r="AD88" s="62"/>
    </row>
    <row r="89" spans="2:30" s="36" customFormat="1" ht="12.75" x14ac:dyDescent="0.2">
      <c r="B89" s="34"/>
      <c r="C89" s="36" t="s">
        <v>273</v>
      </c>
      <c r="D89" s="40">
        <v>98761201</v>
      </c>
      <c r="E89" s="36">
        <v>3194496551</v>
      </c>
      <c r="F89" s="36" t="s">
        <v>128</v>
      </c>
      <c r="G89" s="36" t="s">
        <v>274</v>
      </c>
      <c r="H89" s="106" t="s">
        <v>128</v>
      </c>
      <c r="I89" s="36" t="s">
        <v>139</v>
      </c>
      <c r="J89" s="36">
        <v>30</v>
      </c>
      <c r="K89" s="33" t="s">
        <v>622</v>
      </c>
      <c r="L89" s="33">
        <v>9</v>
      </c>
      <c r="M89" s="36" t="s">
        <v>44</v>
      </c>
      <c r="N89" s="33" t="s">
        <v>72</v>
      </c>
      <c r="O89" s="36" t="s">
        <v>46</v>
      </c>
      <c r="P89" s="36" t="s">
        <v>73</v>
      </c>
      <c r="Q89" s="36" t="s">
        <v>194</v>
      </c>
      <c r="R89" s="33" t="s">
        <v>623</v>
      </c>
      <c r="S89" s="122">
        <v>1200000</v>
      </c>
      <c r="T89" s="134">
        <v>42221</v>
      </c>
      <c r="U89" s="133">
        <v>42403</v>
      </c>
      <c r="V89" s="33" t="s">
        <v>48</v>
      </c>
      <c r="W89" s="33"/>
      <c r="X89" s="39" t="s">
        <v>49</v>
      </c>
      <c r="AB89" s="33" t="s">
        <v>142</v>
      </c>
      <c r="AC89" s="36" t="s">
        <v>732</v>
      </c>
    </row>
    <row r="90" spans="2:30" s="36" customFormat="1" ht="12.75" x14ac:dyDescent="0.2">
      <c r="B90" s="34"/>
      <c r="C90" s="36" t="s">
        <v>276</v>
      </c>
      <c r="D90" s="40">
        <v>98584666</v>
      </c>
      <c r="E90" s="36" t="s">
        <v>277</v>
      </c>
      <c r="F90" s="36" t="s">
        <v>91</v>
      </c>
      <c r="G90" s="36" t="s">
        <v>278</v>
      </c>
      <c r="H90" s="106">
        <v>8</v>
      </c>
      <c r="I90" s="36" t="s">
        <v>139</v>
      </c>
      <c r="J90" s="36">
        <v>45</v>
      </c>
      <c r="K90" s="33" t="s">
        <v>622</v>
      </c>
      <c r="L90" s="33">
        <v>5</v>
      </c>
      <c r="M90" s="36" t="s">
        <v>44</v>
      </c>
      <c r="N90" s="33" t="s">
        <v>72</v>
      </c>
      <c r="O90" s="36" t="s">
        <v>46</v>
      </c>
      <c r="P90" s="36" t="s">
        <v>73</v>
      </c>
      <c r="Q90" s="36" t="s">
        <v>194</v>
      </c>
      <c r="R90" s="33" t="s">
        <v>623</v>
      </c>
      <c r="S90" s="122">
        <v>1200000</v>
      </c>
      <c r="T90" s="134">
        <v>42221</v>
      </c>
      <c r="U90" s="133">
        <v>42403</v>
      </c>
      <c r="V90" s="33" t="s">
        <v>48</v>
      </c>
      <c r="W90" s="33"/>
      <c r="X90" s="39" t="s">
        <v>49</v>
      </c>
      <c r="AB90" s="33" t="s">
        <v>142</v>
      </c>
      <c r="AC90" s="36" t="s">
        <v>732</v>
      </c>
    </row>
    <row r="91" spans="2:30" s="36" customFormat="1" ht="12.75" x14ac:dyDescent="0.2">
      <c r="B91" s="34"/>
      <c r="C91" s="36" t="s">
        <v>282</v>
      </c>
      <c r="D91" s="40">
        <v>1036944247</v>
      </c>
      <c r="E91" s="36">
        <v>3113500023</v>
      </c>
      <c r="F91" s="36" t="s">
        <v>91</v>
      </c>
      <c r="G91" s="36" t="s">
        <v>228</v>
      </c>
      <c r="H91" s="106">
        <v>8</v>
      </c>
      <c r="I91" s="41" t="s">
        <v>283</v>
      </c>
      <c r="J91" s="36">
        <v>23</v>
      </c>
      <c r="K91" s="33" t="s">
        <v>622</v>
      </c>
      <c r="L91" s="33">
        <v>11</v>
      </c>
      <c r="M91" s="36" t="s">
        <v>44</v>
      </c>
      <c r="N91" s="33" t="s">
        <v>72</v>
      </c>
      <c r="O91" s="33" t="s">
        <v>46</v>
      </c>
      <c r="P91" s="36" t="s">
        <v>58</v>
      </c>
      <c r="Q91" s="33" t="s">
        <v>141</v>
      </c>
      <c r="R91" s="33" t="s">
        <v>623</v>
      </c>
      <c r="S91" s="120">
        <v>644350</v>
      </c>
      <c r="T91" s="134">
        <v>42227</v>
      </c>
      <c r="U91" s="133">
        <v>42403</v>
      </c>
      <c r="V91" s="33" t="s">
        <v>48</v>
      </c>
      <c r="W91" s="33"/>
      <c r="X91" s="39" t="s">
        <v>49</v>
      </c>
      <c r="AB91" s="33" t="s">
        <v>142</v>
      </c>
      <c r="AD91" s="62"/>
    </row>
    <row r="92" spans="2:30" s="36" customFormat="1" ht="12.75" x14ac:dyDescent="0.2">
      <c r="B92" s="34"/>
      <c r="C92" s="36" t="s">
        <v>284</v>
      </c>
      <c r="D92" s="40">
        <v>1035912559</v>
      </c>
      <c r="E92" s="36">
        <v>3127121113</v>
      </c>
      <c r="F92" s="36" t="s">
        <v>91</v>
      </c>
      <c r="G92" s="36" t="s">
        <v>228</v>
      </c>
      <c r="H92" s="106">
        <v>8</v>
      </c>
      <c r="I92" s="36" t="s">
        <v>139</v>
      </c>
      <c r="J92" s="36">
        <v>26</v>
      </c>
      <c r="K92" s="33" t="s">
        <v>622</v>
      </c>
      <c r="L92" s="33">
        <v>8</v>
      </c>
      <c r="M92" s="36" t="s">
        <v>44</v>
      </c>
      <c r="N92" s="33" t="s">
        <v>72</v>
      </c>
      <c r="O92" s="33" t="s">
        <v>46</v>
      </c>
      <c r="P92" s="36" t="s">
        <v>58</v>
      </c>
      <c r="Q92" s="33" t="s">
        <v>194</v>
      </c>
      <c r="R92" s="33" t="s">
        <v>623</v>
      </c>
      <c r="S92" s="122">
        <v>1200000</v>
      </c>
      <c r="T92" s="134">
        <v>42227</v>
      </c>
      <c r="U92" s="133">
        <v>42403</v>
      </c>
      <c r="V92" s="33" t="s">
        <v>48</v>
      </c>
      <c r="W92" s="33"/>
      <c r="X92" s="39" t="s">
        <v>49</v>
      </c>
      <c r="AB92" s="33" t="s">
        <v>142</v>
      </c>
      <c r="AD92" s="62"/>
    </row>
    <row r="93" spans="2:30" s="36" customFormat="1" ht="12.75" x14ac:dyDescent="0.2">
      <c r="B93" s="34"/>
      <c r="C93" s="36" t="s">
        <v>286</v>
      </c>
      <c r="D93" s="40">
        <v>71708053</v>
      </c>
      <c r="E93" s="36">
        <v>3217991945</v>
      </c>
      <c r="F93" s="36" t="s">
        <v>91</v>
      </c>
      <c r="G93" s="36" t="s">
        <v>287</v>
      </c>
      <c r="H93" s="106">
        <v>7</v>
      </c>
      <c r="I93" s="36" t="s">
        <v>139</v>
      </c>
      <c r="J93" s="36">
        <v>46</v>
      </c>
      <c r="K93" s="33" t="s">
        <v>622</v>
      </c>
      <c r="L93" s="33">
        <v>5</v>
      </c>
      <c r="M93" s="36" t="s">
        <v>44</v>
      </c>
      <c r="N93" s="33" t="s">
        <v>72</v>
      </c>
      <c r="O93" s="33" t="s">
        <v>46</v>
      </c>
      <c r="P93" s="36" t="s">
        <v>58</v>
      </c>
      <c r="Q93" s="33" t="s">
        <v>194</v>
      </c>
      <c r="R93" s="33" t="s">
        <v>623</v>
      </c>
      <c r="S93" s="122">
        <v>1200000</v>
      </c>
      <c r="T93" s="135">
        <v>42228</v>
      </c>
      <c r="U93" s="133">
        <v>42403</v>
      </c>
      <c r="V93" s="33" t="s">
        <v>48</v>
      </c>
      <c r="W93" s="33"/>
      <c r="X93" s="39" t="s">
        <v>49</v>
      </c>
      <c r="AB93" s="33" t="s">
        <v>142</v>
      </c>
      <c r="AD93" s="62"/>
    </row>
    <row r="94" spans="2:30" s="36" customFormat="1" ht="12.75" x14ac:dyDescent="0.2">
      <c r="B94" s="34"/>
      <c r="C94" s="36" t="s">
        <v>288</v>
      </c>
      <c r="D94" s="40">
        <v>1040736164</v>
      </c>
      <c r="E94" s="36" t="s">
        <v>289</v>
      </c>
      <c r="F94" s="36" t="s">
        <v>91</v>
      </c>
      <c r="G94" s="36" t="s">
        <v>228</v>
      </c>
      <c r="H94" s="106">
        <v>8</v>
      </c>
      <c r="I94" s="36" t="s">
        <v>290</v>
      </c>
      <c r="J94" s="36">
        <v>25</v>
      </c>
      <c r="K94" s="33" t="s">
        <v>622</v>
      </c>
      <c r="L94" s="33">
        <v>7</v>
      </c>
      <c r="M94" s="36" t="s">
        <v>44</v>
      </c>
      <c r="N94" s="33" t="s">
        <v>72</v>
      </c>
      <c r="O94" s="33" t="s">
        <v>46</v>
      </c>
      <c r="P94" s="36" t="s">
        <v>73</v>
      </c>
      <c r="Q94" s="33" t="s">
        <v>194</v>
      </c>
      <c r="R94" s="33" t="s">
        <v>623</v>
      </c>
      <c r="S94" s="122">
        <v>1200000</v>
      </c>
      <c r="T94" s="135">
        <v>42228</v>
      </c>
      <c r="U94" s="133">
        <v>42403</v>
      </c>
      <c r="V94" s="33" t="s">
        <v>48</v>
      </c>
      <c r="W94" s="33"/>
      <c r="X94" s="39" t="s">
        <v>49</v>
      </c>
      <c r="AB94" s="33" t="s">
        <v>142</v>
      </c>
      <c r="AD94" s="62"/>
    </row>
    <row r="95" spans="2:30" s="36" customFormat="1" ht="12.75" x14ac:dyDescent="0.2">
      <c r="B95" s="34"/>
      <c r="C95" s="36" t="s">
        <v>612</v>
      </c>
      <c r="D95" s="36">
        <v>1040498856</v>
      </c>
      <c r="E95" s="36">
        <v>3013911114</v>
      </c>
      <c r="F95" s="36" t="s">
        <v>91</v>
      </c>
      <c r="G95" s="36" t="s">
        <v>630</v>
      </c>
      <c r="H95" s="106">
        <v>6</v>
      </c>
      <c r="I95" s="36" t="s">
        <v>631</v>
      </c>
      <c r="J95" s="36">
        <v>27</v>
      </c>
      <c r="K95" s="36" t="s">
        <v>622</v>
      </c>
      <c r="L95" s="36" t="s">
        <v>108</v>
      </c>
      <c r="M95" s="36" t="s">
        <v>44</v>
      </c>
      <c r="N95" s="33" t="s">
        <v>72</v>
      </c>
      <c r="O95" s="33" t="s">
        <v>46</v>
      </c>
      <c r="P95" s="36" t="s">
        <v>47</v>
      </c>
      <c r="Q95" s="33" t="s">
        <v>462</v>
      </c>
      <c r="R95" s="33" t="s">
        <v>623</v>
      </c>
      <c r="S95" s="122" t="s">
        <v>625</v>
      </c>
      <c r="T95" s="122" t="s">
        <v>625</v>
      </c>
      <c r="U95" s="122" t="s">
        <v>625</v>
      </c>
      <c r="V95" s="33" t="s">
        <v>48</v>
      </c>
      <c r="W95" s="33"/>
      <c r="X95" s="39" t="s">
        <v>49</v>
      </c>
      <c r="AB95" s="36" t="s">
        <v>632</v>
      </c>
      <c r="AD95" s="62"/>
    </row>
    <row r="96" spans="2:30" s="36" customFormat="1" ht="12.75" x14ac:dyDescent="0.2">
      <c r="B96" s="34"/>
      <c r="C96" s="36" t="s">
        <v>291</v>
      </c>
      <c r="D96" s="40">
        <v>71587297</v>
      </c>
      <c r="E96" s="36" t="s">
        <v>292</v>
      </c>
      <c r="F96" s="36" t="s">
        <v>41</v>
      </c>
      <c r="G96" s="36" t="s">
        <v>251</v>
      </c>
      <c r="H96" s="106">
        <v>8</v>
      </c>
      <c r="I96" s="36" t="s">
        <v>290</v>
      </c>
      <c r="J96" s="36">
        <v>55</v>
      </c>
      <c r="K96" s="33" t="s">
        <v>622</v>
      </c>
      <c r="L96" s="33">
        <v>8</v>
      </c>
      <c r="M96" s="36" t="s">
        <v>44</v>
      </c>
      <c r="N96" s="33" t="s">
        <v>72</v>
      </c>
      <c r="O96" s="33" t="s">
        <v>46</v>
      </c>
      <c r="P96" s="36" t="s">
        <v>47</v>
      </c>
      <c r="Q96" s="33" t="s">
        <v>194</v>
      </c>
      <c r="R96" s="33" t="s">
        <v>623</v>
      </c>
      <c r="S96" s="122">
        <v>1200000</v>
      </c>
      <c r="T96" s="134">
        <v>42240</v>
      </c>
      <c r="U96" s="133">
        <v>42403</v>
      </c>
      <c r="V96" s="33" t="s">
        <v>48</v>
      </c>
      <c r="W96" s="33"/>
      <c r="X96" s="39" t="s">
        <v>49</v>
      </c>
      <c r="AB96" s="36" t="s">
        <v>142</v>
      </c>
      <c r="AD96" s="62"/>
    </row>
    <row r="97" spans="1:39" s="36" customFormat="1" ht="12.75" x14ac:dyDescent="0.2">
      <c r="B97" s="34"/>
      <c r="C97" s="36" t="s">
        <v>293</v>
      </c>
      <c r="D97" s="40">
        <v>8061411</v>
      </c>
      <c r="E97" s="36">
        <v>3122480582</v>
      </c>
      <c r="F97" s="36" t="s">
        <v>91</v>
      </c>
      <c r="G97" s="36" t="s">
        <v>251</v>
      </c>
      <c r="H97" s="106">
        <v>8</v>
      </c>
      <c r="I97" s="36" t="s">
        <v>139</v>
      </c>
      <c r="J97" s="36">
        <v>34</v>
      </c>
      <c r="K97" s="33" t="s">
        <v>622</v>
      </c>
      <c r="L97" s="33" t="s">
        <v>263</v>
      </c>
      <c r="M97" s="36" t="s">
        <v>44</v>
      </c>
      <c r="N97" s="33" t="s">
        <v>72</v>
      </c>
      <c r="O97" s="33" t="s">
        <v>46</v>
      </c>
      <c r="P97" s="36" t="s">
        <v>58</v>
      </c>
      <c r="Q97" s="33" t="s">
        <v>194</v>
      </c>
      <c r="R97" s="33" t="s">
        <v>623</v>
      </c>
      <c r="S97" s="122">
        <v>1200000</v>
      </c>
      <c r="T97" s="134">
        <v>42240</v>
      </c>
      <c r="U97" s="133">
        <v>42403</v>
      </c>
      <c r="V97" s="33" t="s">
        <v>48</v>
      </c>
      <c r="W97" s="33"/>
      <c r="X97" s="39" t="s">
        <v>49</v>
      </c>
      <c r="AB97" s="36" t="s">
        <v>142</v>
      </c>
      <c r="AD97" s="62"/>
    </row>
    <row r="98" spans="1:39" s="36" customFormat="1" ht="12.75" x14ac:dyDescent="0.2">
      <c r="B98" s="34"/>
      <c r="C98" s="36" t="s">
        <v>294</v>
      </c>
      <c r="D98" s="40">
        <v>71644333</v>
      </c>
      <c r="E98" s="36" t="s">
        <v>295</v>
      </c>
      <c r="F98" s="36" t="s">
        <v>41</v>
      </c>
      <c r="G98" s="36" t="s">
        <v>251</v>
      </c>
      <c r="H98" s="106">
        <v>8</v>
      </c>
      <c r="I98" s="36" t="s">
        <v>139</v>
      </c>
      <c r="J98" s="36">
        <v>51</v>
      </c>
      <c r="K98" s="33" t="s">
        <v>622</v>
      </c>
      <c r="L98" s="33">
        <v>5</v>
      </c>
      <c r="M98" s="36" t="s">
        <v>44</v>
      </c>
      <c r="N98" s="33" t="s">
        <v>72</v>
      </c>
      <c r="O98" s="33" t="s">
        <v>46</v>
      </c>
      <c r="P98" s="36" t="s">
        <v>65</v>
      </c>
      <c r="Q98" s="33" t="s">
        <v>194</v>
      </c>
      <c r="R98" s="33" t="s">
        <v>623</v>
      </c>
      <c r="S98" s="122">
        <v>1200000</v>
      </c>
      <c r="T98" s="134">
        <v>42240</v>
      </c>
      <c r="U98" s="133">
        <v>42403</v>
      </c>
      <c r="V98" s="33" t="s">
        <v>48</v>
      </c>
      <c r="W98" s="33"/>
      <c r="X98" s="39" t="s">
        <v>49</v>
      </c>
      <c r="AB98" s="36" t="s">
        <v>142</v>
      </c>
      <c r="AD98" s="62"/>
    </row>
    <row r="99" spans="1:39" s="36" customFormat="1" ht="12.75" x14ac:dyDescent="0.2">
      <c r="B99" s="34"/>
      <c r="C99" s="36" t="s">
        <v>296</v>
      </c>
      <c r="D99" s="40">
        <v>71770453</v>
      </c>
      <c r="E99" s="36">
        <v>3217918179</v>
      </c>
      <c r="F99" s="36" t="s">
        <v>91</v>
      </c>
      <c r="G99" s="36" t="s">
        <v>230</v>
      </c>
      <c r="H99" s="106">
        <v>8</v>
      </c>
      <c r="I99" s="36" t="s">
        <v>139</v>
      </c>
      <c r="J99" s="36">
        <v>39</v>
      </c>
      <c r="K99" s="33" t="s">
        <v>622</v>
      </c>
      <c r="L99" s="33">
        <v>5</v>
      </c>
      <c r="M99" s="36" t="s">
        <v>44</v>
      </c>
      <c r="N99" s="33" t="s">
        <v>72</v>
      </c>
      <c r="O99" s="33" t="s">
        <v>46</v>
      </c>
      <c r="P99" s="36" t="s">
        <v>47</v>
      </c>
      <c r="Q99" s="33" t="s">
        <v>194</v>
      </c>
      <c r="R99" s="33" t="s">
        <v>623</v>
      </c>
      <c r="S99" s="122">
        <v>1200000</v>
      </c>
      <c r="T99" s="134">
        <v>42240</v>
      </c>
      <c r="U99" s="133">
        <v>42403</v>
      </c>
      <c r="V99" s="33" t="s">
        <v>48</v>
      </c>
      <c r="W99" s="33"/>
      <c r="X99" s="39" t="s">
        <v>49</v>
      </c>
      <c r="AB99" s="36" t="s">
        <v>142</v>
      </c>
      <c r="AD99" s="62"/>
    </row>
    <row r="100" spans="1:39" s="36" customFormat="1" ht="12.75" x14ac:dyDescent="0.2">
      <c r="B100" s="34"/>
      <c r="C100" s="36" t="s">
        <v>297</v>
      </c>
      <c r="D100" s="40">
        <v>71631479</v>
      </c>
      <c r="E100" s="36">
        <v>3107164250</v>
      </c>
      <c r="F100" s="36" t="s">
        <v>91</v>
      </c>
      <c r="G100" s="36" t="s">
        <v>251</v>
      </c>
      <c r="H100" s="106">
        <v>8</v>
      </c>
      <c r="I100" s="36" t="s">
        <v>139</v>
      </c>
      <c r="J100" s="36">
        <v>52</v>
      </c>
      <c r="K100" s="33" t="s">
        <v>622</v>
      </c>
      <c r="L100" s="33">
        <v>3</v>
      </c>
      <c r="M100" s="36" t="s">
        <v>44</v>
      </c>
      <c r="N100" s="33" t="s">
        <v>72</v>
      </c>
      <c r="O100" s="33" t="s">
        <v>46</v>
      </c>
      <c r="P100" s="36" t="s">
        <v>73</v>
      </c>
      <c r="Q100" s="33" t="s">
        <v>194</v>
      </c>
      <c r="R100" s="33" t="s">
        <v>623</v>
      </c>
      <c r="S100" s="122">
        <v>1200000</v>
      </c>
      <c r="T100" s="134">
        <v>42240</v>
      </c>
      <c r="U100" s="133">
        <v>42403</v>
      </c>
      <c r="V100" s="33" t="s">
        <v>48</v>
      </c>
      <c r="W100" s="33"/>
      <c r="X100" s="39" t="s">
        <v>49</v>
      </c>
      <c r="AB100" s="36" t="s">
        <v>142</v>
      </c>
      <c r="AD100" s="62"/>
    </row>
    <row r="101" spans="1:39" s="36" customFormat="1" ht="12.75" x14ac:dyDescent="0.2">
      <c r="B101" s="34"/>
      <c r="C101" s="36" t="s">
        <v>298</v>
      </c>
      <c r="D101" s="40">
        <v>71656923</v>
      </c>
      <c r="E101" s="36" t="s">
        <v>299</v>
      </c>
      <c r="F101" s="36" t="s">
        <v>91</v>
      </c>
      <c r="G101" s="36" t="s">
        <v>251</v>
      </c>
      <c r="H101" s="106">
        <v>8</v>
      </c>
      <c r="I101" s="36" t="s">
        <v>139</v>
      </c>
      <c r="J101" s="36">
        <v>50</v>
      </c>
      <c r="K101" s="33" t="s">
        <v>622</v>
      </c>
      <c r="L101" s="33">
        <v>4</v>
      </c>
      <c r="M101" s="36" t="s">
        <v>44</v>
      </c>
      <c r="N101" s="33" t="s">
        <v>72</v>
      </c>
      <c r="O101" s="33" t="s">
        <v>46</v>
      </c>
      <c r="P101" s="36" t="s">
        <v>73</v>
      </c>
      <c r="Q101" s="33" t="s">
        <v>194</v>
      </c>
      <c r="R101" s="33" t="s">
        <v>623</v>
      </c>
      <c r="S101" s="122">
        <v>1200000</v>
      </c>
      <c r="T101" s="134">
        <v>42240</v>
      </c>
      <c r="U101" s="133">
        <v>42403</v>
      </c>
      <c r="V101" s="33" t="s">
        <v>48</v>
      </c>
      <c r="W101" s="33"/>
      <c r="X101" s="39" t="s">
        <v>49</v>
      </c>
      <c r="AB101" s="36" t="s">
        <v>142</v>
      </c>
      <c r="AD101" s="62"/>
    </row>
    <row r="102" spans="1:39" s="43" customFormat="1" ht="12.75" x14ac:dyDescent="0.2">
      <c r="A102" s="36"/>
      <c r="B102" s="34"/>
      <c r="C102" s="36" t="s">
        <v>465</v>
      </c>
      <c r="D102" s="40">
        <v>71365777</v>
      </c>
      <c r="E102" s="36">
        <v>3108371679</v>
      </c>
      <c r="F102" s="36" t="s">
        <v>91</v>
      </c>
      <c r="G102" s="36" t="s">
        <v>145</v>
      </c>
      <c r="H102" s="106">
        <v>8</v>
      </c>
      <c r="I102" s="36" t="s">
        <v>139</v>
      </c>
      <c r="J102" s="36">
        <v>32</v>
      </c>
      <c r="K102" s="38" t="s">
        <v>622</v>
      </c>
      <c r="L102" s="33">
        <v>11</v>
      </c>
      <c r="M102" s="36" t="s">
        <v>44</v>
      </c>
      <c r="N102" s="33" t="s">
        <v>72</v>
      </c>
      <c r="O102" s="33" t="s">
        <v>46</v>
      </c>
      <c r="P102" s="36" t="s">
        <v>58</v>
      </c>
      <c r="Q102" s="33" t="s">
        <v>466</v>
      </c>
      <c r="R102" s="33" t="s">
        <v>623</v>
      </c>
      <c r="S102" s="120">
        <v>644350</v>
      </c>
      <c r="T102" s="134">
        <v>42238</v>
      </c>
      <c r="U102" s="133" t="s">
        <v>271</v>
      </c>
      <c r="V102" s="33" t="s">
        <v>48</v>
      </c>
      <c r="W102" s="33"/>
      <c r="X102" s="39" t="s">
        <v>49</v>
      </c>
      <c r="Y102" s="36"/>
      <c r="Z102" s="36"/>
      <c r="AA102" s="36"/>
      <c r="AB102" s="36" t="s">
        <v>632</v>
      </c>
      <c r="AC102" s="36"/>
      <c r="AD102" s="63"/>
      <c r="AE102" s="42"/>
      <c r="AF102" s="42"/>
      <c r="AG102" s="42"/>
      <c r="AH102" s="42"/>
      <c r="AI102" s="42"/>
      <c r="AJ102" s="42"/>
      <c r="AK102" s="42"/>
      <c r="AL102" s="42"/>
      <c r="AM102" s="42"/>
    </row>
    <row r="103" spans="1:39" s="36" customFormat="1" ht="12.75" x14ac:dyDescent="0.2">
      <c r="B103" s="34"/>
      <c r="C103" s="36" t="s">
        <v>301</v>
      </c>
      <c r="D103" s="40">
        <v>71655134</v>
      </c>
      <c r="E103" s="36">
        <v>3002470731</v>
      </c>
      <c r="F103" s="36" t="s">
        <v>91</v>
      </c>
      <c r="G103" s="36" t="s">
        <v>302</v>
      </c>
      <c r="H103" s="106">
        <v>8</v>
      </c>
      <c r="I103" s="36" t="s">
        <v>139</v>
      </c>
      <c r="J103" s="36">
        <v>50</v>
      </c>
      <c r="K103" s="33" t="s">
        <v>622</v>
      </c>
      <c r="L103" s="33">
        <v>11</v>
      </c>
      <c r="M103" s="36" t="s">
        <v>44</v>
      </c>
      <c r="N103" s="33" t="s">
        <v>72</v>
      </c>
      <c r="O103" s="33" t="s">
        <v>46</v>
      </c>
      <c r="P103" s="36" t="s">
        <v>73</v>
      </c>
      <c r="Q103" s="33" t="s">
        <v>194</v>
      </c>
      <c r="R103" s="33" t="s">
        <v>623</v>
      </c>
      <c r="S103" s="122">
        <v>1200000</v>
      </c>
      <c r="T103" s="134">
        <v>42241</v>
      </c>
      <c r="U103" s="133">
        <v>42403</v>
      </c>
      <c r="V103" s="33" t="s">
        <v>48</v>
      </c>
      <c r="W103" s="33"/>
      <c r="X103" s="39" t="s">
        <v>49</v>
      </c>
      <c r="AB103" s="36" t="s">
        <v>142</v>
      </c>
      <c r="AD103" s="62"/>
    </row>
    <row r="104" spans="1:39" s="36" customFormat="1" ht="12.75" x14ac:dyDescent="0.2">
      <c r="B104" s="34"/>
      <c r="C104" s="36" t="s">
        <v>304</v>
      </c>
      <c r="D104" s="40">
        <v>1036630668</v>
      </c>
      <c r="E104" s="36" t="s">
        <v>303</v>
      </c>
      <c r="F104" s="36" t="s">
        <v>91</v>
      </c>
      <c r="G104" s="36" t="s">
        <v>203</v>
      </c>
      <c r="H104" s="106">
        <v>8</v>
      </c>
      <c r="I104" s="36" t="s">
        <v>139</v>
      </c>
      <c r="J104" s="36">
        <v>25</v>
      </c>
      <c r="K104" s="33" t="s">
        <v>621</v>
      </c>
      <c r="L104" s="33">
        <v>6</v>
      </c>
      <c r="M104" s="36" t="s">
        <v>44</v>
      </c>
      <c r="N104" s="33" t="s">
        <v>72</v>
      </c>
      <c r="O104" s="33" t="s">
        <v>46</v>
      </c>
      <c r="P104" s="36" t="s">
        <v>58</v>
      </c>
      <c r="Q104" s="33" t="s">
        <v>141</v>
      </c>
      <c r="R104" s="33" t="s">
        <v>623</v>
      </c>
      <c r="S104" s="120">
        <v>644350</v>
      </c>
      <c r="T104" s="134">
        <v>42241</v>
      </c>
      <c r="U104" s="133">
        <v>42403</v>
      </c>
      <c r="V104" s="33" t="s">
        <v>48</v>
      </c>
      <c r="W104" s="33"/>
      <c r="X104" s="39" t="s">
        <v>49</v>
      </c>
      <c r="AB104" s="36" t="s">
        <v>142</v>
      </c>
      <c r="AD104" s="62"/>
    </row>
    <row r="105" spans="1:39" s="43" customFormat="1" ht="12.75" x14ac:dyDescent="0.2">
      <c r="A105" s="36"/>
      <c r="B105" s="34"/>
      <c r="C105" s="36" t="s">
        <v>307</v>
      </c>
      <c r="D105" s="40">
        <v>1017179323</v>
      </c>
      <c r="E105" s="36" t="s">
        <v>308</v>
      </c>
      <c r="F105" s="36" t="s">
        <v>91</v>
      </c>
      <c r="G105" s="36" t="s">
        <v>203</v>
      </c>
      <c r="H105" s="106">
        <v>8</v>
      </c>
      <c r="I105" s="36" t="s">
        <v>139</v>
      </c>
      <c r="J105" s="36">
        <v>26</v>
      </c>
      <c r="K105" s="33" t="s">
        <v>622</v>
      </c>
      <c r="L105" s="33">
        <v>5</v>
      </c>
      <c r="M105" s="36" t="s">
        <v>44</v>
      </c>
      <c r="N105" s="33" t="s">
        <v>72</v>
      </c>
      <c r="O105" s="33" t="s">
        <v>46</v>
      </c>
      <c r="P105" s="36" t="s">
        <v>58</v>
      </c>
      <c r="Q105" s="33" t="s">
        <v>141</v>
      </c>
      <c r="R105" s="33" t="s">
        <v>623</v>
      </c>
      <c r="S105" s="120">
        <v>644350</v>
      </c>
      <c r="T105" s="134">
        <v>42242</v>
      </c>
      <c r="U105" s="133">
        <v>42403</v>
      </c>
      <c r="V105" s="33" t="s">
        <v>48</v>
      </c>
      <c r="W105" s="33"/>
      <c r="X105" s="39" t="s">
        <v>49</v>
      </c>
      <c r="Y105" s="36"/>
      <c r="Z105" s="36"/>
      <c r="AA105" s="36"/>
      <c r="AB105" s="36" t="s">
        <v>142</v>
      </c>
      <c r="AC105" s="36"/>
      <c r="AD105" s="63"/>
      <c r="AE105" s="42"/>
      <c r="AF105" s="42"/>
      <c r="AG105" s="42"/>
      <c r="AH105" s="42"/>
      <c r="AI105" s="42"/>
      <c r="AJ105" s="42"/>
      <c r="AK105" s="42"/>
      <c r="AL105" s="42"/>
      <c r="AM105" s="42"/>
    </row>
    <row r="106" spans="1:39" s="43" customFormat="1" ht="12.75" x14ac:dyDescent="0.2">
      <c r="A106" s="36"/>
      <c r="B106" s="34"/>
      <c r="C106" s="36" t="s">
        <v>309</v>
      </c>
      <c r="D106" s="40">
        <v>1146436133</v>
      </c>
      <c r="E106" s="36">
        <v>3113807564</v>
      </c>
      <c r="F106" s="36" t="s">
        <v>91</v>
      </c>
      <c r="G106" s="36" t="s">
        <v>310</v>
      </c>
      <c r="H106" s="106">
        <v>8</v>
      </c>
      <c r="I106" s="36" t="s">
        <v>139</v>
      </c>
      <c r="J106" s="36">
        <v>23</v>
      </c>
      <c r="K106" s="33" t="s">
        <v>621</v>
      </c>
      <c r="L106" s="33">
        <v>11</v>
      </c>
      <c r="M106" s="36" t="s">
        <v>44</v>
      </c>
      <c r="N106" s="33" t="s">
        <v>72</v>
      </c>
      <c r="O106" s="33" t="s">
        <v>46</v>
      </c>
      <c r="P106" s="36" t="s">
        <v>47</v>
      </c>
      <c r="Q106" s="33" t="s">
        <v>141</v>
      </c>
      <c r="R106" s="33" t="s">
        <v>623</v>
      </c>
      <c r="S106" s="120">
        <v>644350</v>
      </c>
      <c r="T106" s="134">
        <v>42242</v>
      </c>
      <c r="U106" s="133">
        <v>42403</v>
      </c>
      <c r="V106" s="33" t="s">
        <v>48</v>
      </c>
      <c r="W106" s="33"/>
      <c r="X106" s="39" t="s">
        <v>49</v>
      </c>
      <c r="Y106" s="36"/>
      <c r="Z106" s="36"/>
      <c r="AA106" s="36"/>
      <c r="AB106" s="36" t="s">
        <v>142</v>
      </c>
      <c r="AC106" s="36"/>
      <c r="AD106" s="63"/>
      <c r="AE106" s="42"/>
      <c r="AF106" s="42"/>
      <c r="AG106" s="42"/>
      <c r="AH106" s="42"/>
      <c r="AI106" s="42"/>
      <c r="AJ106" s="42"/>
      <c r="AK106" s="42"/>
      <c r="AL106" s="42"/>
      <c r="AM106" s="42"/>
    </row>
    <row r="107" spans="1:39" s="43" customFormat="1" ht="12.75" x14ac:dyDescent="0.2">
      <c r="A107" s="36"/>
      <c r="B107" s="34"/>
      <c r="C107" s="36" t="s">
        <v>311</v>
      </c>
      <c r="D107" s="40">
        <v>71338873</v>
      </c>
      <c r="E107" s="36" t="s">
        <v>312</v>
      </c>
      <c r="F107" s="36" t="s">
        <v>91</v>
      </c>
      <c r="G107" s="36" t="s">
        <v>313</v>
      </c>
      <c r="H107" s="106">
        <v>8</v>
      </c>
      <c r="I107" s="36" t="s">
        <v>139</v>
      </c>
      <c r="J107" s="36">
        <v>36</v>
      </c>
      <c r="K107" s="33" t="s">
        <v>622</v>
      </c>
      <c r="L107" s="33">
        <v>5</v>
      </c>
      <c r="M107" s="36" t="s">
        <v>44</v>
      </c>
      <c r="N107" s="33" t="s">
        <v>72</v>
      </c>
      <c r="O107" s="33" t="s">
        <v>46</v>
      </c>
      <c r="P107" s="36" t="s">
        <v>65</v>
      </c>
      <c r="Q107" s="33" t="s">
        <v>194</v>
      </c>
      <c r="R107" s="33" t="s">
        <v>623</v>
      </c>
      <c r="S107" s="120">
        <v>644350</v>
      </c>
      <c r="T107" s="134">
        <v>42242</v>
      </c>
      <c r="U107" s="133">
        <v>42403</v>
      </c>
      <c r="V107" s="33" t="s">
        <v>48</v>
      </c>
      <c r="W107" s="33"/>
      <c r="X107" s="39" t="s">
        <v>49</v>
      </c>
      <c r="Y107" s="36"/>
      <c r="Z107" s="36"/>
      <c r="AA107" s="36"/>
      <c r="AB107" s="36" t="s">
        <v>142</v>
      </c>
      <c r="AC107" s="36"/>
      <c r="AD107" s="63"/>
      <c r="AE107" s="42"/>
      <c r="AF107" s="42"/>
      <c r="AG107" s="42"/>
      <c r="AH107" s="42"/>
      <c r="AI107" s="42"/>
      <c r="AJ107" s="42"/>
      <c r="AK107" s="42"/>
      <c r="AL107" s="42"/>
      <c r="AM107" s="42"/>
    </row>
    <row r="108" spans="1:39" s="43" customFormat="1" ht="12.75" x14ac:dyDescent="0.2">
      <c r="A108" s="36"/>
      <c r="B108" s="34"/>
      <c r="C108" s="36" t="s">
        <v>314</v>
      </c>
      <c r="D108" s="40">
        <v>98612490</v>
      </c>
      <c r="E108" s="36">
        <v>3147271745</v>
      </c>
      <c r="F108" s="36" t="s">
        <v>91</v>
      </c>
      <c r="G108" s="36" t="s">
        <v>145</v>
      </c>
      <c r="H108" s="106">
        <v>8</v>
      </c>
      <c r="I108" s="36" t="s">
        <v>139</v>
      </c>
      <c r="J108" s="36">
        <v>41</v>
      </c>
      <c r="K108" s="33" t="s">
        <v>622</v>
      </c>
      <c r="L108" s="33">
        <v>3</v>
      </c>
      <c r="M108" s="36" t="s">
        <v>44</v>
      </c>
      <c r="N108" s="33" t="s">
        <v>72</v>
      </c>
      <c r="O108" s="33" t="s">
        <v>46</v>
      </c>
      <c r="P108" s="36" t="s">
        <v>65</v>
      </c>
      <c r="Q108" s="33" t="s">
        <v>141</v>
      </c>
      <c r="R108" s="33" t="s">
        <v>623</v>
      </c>
      <c r="S108" s="120">
        <v>644350</v>
      </c>
      <c r="T108" s="134">
        <v>42242</v>
      </c>
      <c r="U108" s="133">
        <v>42403</v>
      </c>
      <c r="V108" s="33" t="s">
        <v>48</v>
      </c>
      <c r="W108" s="33"/>
      <c r="X108" s="39" t="s">
        <v>49</v>
      </c>
      <c r="Y108" s="36"/>
      <c r="Z108" s="36"/>
      <c r="AA108" s="36"/>
      <c r="AB108" s="36" t="s">
        <v>142</v>
      </c>
      <c r="AC108" s="36"/>
      <c r="AD108" s="63"/>
      <c r="AE108" s="42"/>
      <c r="AF108" s="42"/>
      <c r="AG108" s="42"/>
      <c r="AH108" s="42"/>
      <c r="AI108" s="42"/>
      <c r="AJ108" s="42"/>
      <c r="AK108" s="42"/>
      <c r="AL108" s="42"/>
      <c r="AM108" s="42"/>
    </row>
    <row r="109" spans="1:39" s="43" customFormat="1" ht="12.75" x14ac:dyDescent="0.2">
      <c r="A109" s="36"/>
      <c r="B109" s="34"/>
      <c r="C109" s="36" t="s">
        <v>315</v>
      </c>
      <c r="D109" s="40">
        <v>71336905</v>
      </c>
      <c r="E109" s="36">
        <v>3108237975</v>
      </c>
      <c r="F109" s="36" t="s">
        <v>91</v>
      </c>
      <c r="G109" s="36" t="s">
        <v>203</v>
      </c>
      <c r="H109" s="106">
        <v>8</v>
      </c>
      <c r="I109" s="36" t="s">
        <v>139</v>
      </c>
      <c r="J109" s="36">
        <v>37</v>
      </c>
      <c r="K109" s="33" t="s">
        <v>622</v>
      </c>
      <c r="L109" s="33">
        <v>11</v>
      </c>
      <c r="M109" s="36" t="s">
        <v>44</v>
      </c>
      <c r="N109" s="33" t="s">
        <v>72</v>
      </c>
      <c r="O109" s="33" t="s">
        <v>46</v>
      </c>
      <c r="P109" s="36" t="s">
        <v>65</v>
      </c>
      <c r="Q109" s="33" t="s">
        <v>141</v>
      </c>
      <c r="R109" s="33" t="s">
        <v>623</v>
      </c>
      <c r="S109" s="120">
        <v>644350</v>
      </c>
      <c r="T109" s="134">
        <v>42242</v>
      </c>
      <c r="U109" s="133">
        <v>42403</v>
      </c>
      <c r="V109" s="33" t="s">
        <v>48</v>
      </c>
      <c r="W109" s="33"/>
      <c r="X109" s="39" t="s">
        <v>49</v>
      </c>
      <c r="Y109" s="36"/>
      <c r="Z109" s="36"/>
      <c r="AA109" s="36"/>
      <c r="AB109" s="36" t="s">
        <v>142</v>
      </c>
      <c r="AC109" s="36"/>
      <c r="AD109" s="63"/>
      <c r="AE109" s="42"/>
      <c r="AF109" s="42"/>
      <c r="AG109" s="42"/>
      <c r="AH109" s="42"/>
      <c r="AI109" s="42"/>
      <c r="AJ109" s="42"/>
      <c r="AK109" s="42"/>
      <c r="AL109" s="42"/>
      <c r="AM109" s="42"/>
    </row>
    <row r="110" spans="1:39" s="43" customFormat="1" ht="12.75" x14ac:dyDescent="0.2">
      <c r="A110" s="36"/>
      <c r="B110" s="34"/>
      <c r="C110" s="36" t="s">
        <v>325</v>
      </c>
      <c r="D110" s="40">
        <v>71376469</v>
      </c>
      <c r="E110" s="36" t="s">
        <v>326</v>
      </c>
      <c r="F110" s="36" t="s">
        <v>91</v>
      </c>
      <c r="G110" s="36" t="s">
        <v>203</v>
      </c>
      <c r="H110" s="106">
        <v>8</v>
      </c>
      <c r="I110" s="36" t="s">
        <v>139</v>
      </c>
      <c r="J110" s="36">
        <v>34</v>
      </c>
      <c r="K110" s="33" t="s">
        <v>622</v>
      </c>
      <c r="L110" s="33">
        <v>5</v>
      </c>
      <c r="M110" s="36" t="s">
        <v>44</v>
      </c>
      <c r="N110" s="33" t="s">
        <v>72</v>
      </c>
      <c r="O110" s="33" t="s">
        <v>46</v>
      </c>
      <c r="P110" s="36" t="s">
        <v>73</v>
      </c>
      <c r="Q110" s="33" t="s">
        <v>141</v>
      </c>
      <c r="R110" s="33" t="s">
        <v>623</v>
      </c>
      <c r="S110" s="120">
        <v>644350</v>
      </c>
      <c r="T110" s="134">
        <v>42242</v>
      </c>
      <c r="U110" s="133">
        <v>42403</v>
      </c>
      <c r="V110" s="33" t="s">
        <v>48</v>
      </c>
      <c r="W110" s="33"/>
      <c r="X110" s="39" t="s">
        <v>49</v>
      </c>
      <c r="Y110" s="36"/>
      <c r="Z110" s="36"/>
      <c r="AA110" s="36"/>
      <c r="AB110" s="36" t="s">
        <v>142</v>
      </c>
      <c r="AC110" s="36"/>
      <c r="AD110" s="63"/>
      <c r="AE110" s="42"/>
      <c r="AF110" s="42"/>
      <c r="AG110" s="42"/>
      <c r="AH110" s="42"/>
      <c r="AI110" s="42"/>
      <c r="AJ110" s="42"/>
      <c r="AK110" s="42"/>
      <c r="AL110" s="42"/>
      <c r="AM110" s="42"/>
    </row>
    <row r="111" spans="1:39" s="43" customFormat="1" ht="12.75" x14ac:dyDescent="0.2">
      <c r="A111" s="36"/>
      <c r="B111" s="34"/>
      <c r="C111" s="36" t="s">
        <v>364</v>
      </c>
      <c r="D111" s="40">
        <v>71410752</v>
      </c>
      <c r="E111" s="36" t="s">
        <v>365</v>
      </c>
      <c r="F111" s="36" t="s">
        <v>91</v>
      </c>
      <c r="G111" s="36" t="s">
        <v>366</v>
      </c>
      <c r="H111" s="106" t="s">
        <v>128</v>
      </c>
      <c r="I111" s="36" t="s">
        <v>139</v>
      </c>
      <c r="J111" s="36">
        <v>43</v>
      </c>
      <c r="K111" s="38" t="s">
        <v>622</v>
      </c>
      <c r="L111" s="33">
        <v>5</v>
      </c>
      <c r="M111" s="36" t="s">
        <v>44</v>
      </c>
      <c r="N111" s="33" t="s">
        <v>45</v>
      </c>
      <c r="O111" s="33" t="s">
        <v>46</v>
      </c>
      <c r="P111" s="36" t="s">
        <v>73</v>
      </c>
      <c r="Q111" s="33" t="s">
        <v>367</v>
      </c>
      <c r="R111" s="33" t="s">
        <v>623</v>
      </c>
      <c r="S111" s="120"/>
      <c r="T111" s="134"/>
      <c r="U111" s="133"/>
      <c r="V111" s="33" t="s">
        <v>48</v>
      </c>
      <c r="W111" s="33"/>
      <c r="X111" s="39" t="s">
        <v>49</v>
      </c>
      <c r="Y111" s="36"/>
      <c r="Z111" s="36"/>
      <c r="AA111" s="36"/>
      <c r="AB111" s="36" t="s">
        <v>142</v>
      </c>
      <c r="AC111" s="36"/>
      <c r="AD111" s="63"/>
      <c r="AE111" s="42"/>
      <c r="AF111" s="42"/>
      <c r="AG111" s="42"/>
      <c r="AH111" s="42"/>
      <c r="AI111" s="42"/>
      <c r="AJ111" s="42"/>
      <c r="AK111" s="42"/>
      <c r="AL111" s="42"/>
      <c r="AM111" s="42"/>
    </row>
    <row r="112" spans="1:39" s="43" customFormat="1" ht="12.75" x14ac:dyDescent="0.2">
      <c r="A112" s="36"/>
      <c r="B112" s="34"/>
      <c r="C112" s="36" t="s">
        <v>368</v>
      </c>
      <c r="D112" s="40">
        <v>3505559</v>
      </c>
      <c r="E112" s="36" t="s">
        <v>369</v>
      </c>
      <c r="F112" s="36" t="s">
        <v>91</v>
      </c>
      <c r="G112" s="36" t="s">
        <v>366</v>
      </c>
      <c r="H112" s="106" t="s">
        <v>128</v>
      </c>
      <c r="I112" s="36" t="s">
        <v>139</v>
      </c>
      <c r="J112" s="36">
        <v>68</v>
      </c>
      <c r="K112" s="38" t="s">
        <v>622</v>
      </c>
      <c r="L112" s="36" t="s">
        <v>263</v>
      </c>
      <c r="M112" s="36" t="s">
        <v>44</v>
      </c>
      <c r="N112" s="33" t="s">
        <v>196</v>
      </c>
      <c r="O112" s="33" t="s">
        <v>46</v>
      </c>
      <c r="P112" s="36" t="s">
        <v>73</v>
      </c>
      <c r="Q112" s="33" t="s">
        <v>367</v>
      </c>
      <c r="R112" s="33" t="s">
        <v>623</v>
      </c>
      <c r="S112" s="120">
        <v>644350</v>
      </c>
      <c r="T112" s="135">
        <v>42247</v>
      </c>
      <c r="U112" s="133" t="s">
        <v>271</v>
      </c>
      <c r="V112" s="33" t="s">
        <v>48</v>
      </c>
      <c r="W112" s="33"/>
      <c r="X112" s="39" t="s">
        <v>49</v>
      </c>
      <c r="Y112" s="36"/>
      <c r="Z112" s="36"/>
      <c r="AA112" s="36"/>
      <c r="AB112" s="36" t="s">
        <v>142</v>
      </c>
      <c r="AC112" s="36"/>
      <c r="AD112" s="63"/>
      <c r="AE112" s="42"/>
      <c r="AF112" s="42"/>
      <c r="AG112" s="42"/>
      <c r="AH112" s="42"/>
      <c r="AI112" s="42"/>
      <c r="AJ112" s="42"/>
      <c r="AK112" s="42"/>
      <c r="AL112" s="42"/>
      <c r="AM112" s="42"/>
    </row>
    <row r="113" spans="1:57" s="43" customFormat="1" ht="12.75" x14ac:dyDescent="0.2">
      <c r="A113" s="36"/>
      <c r="B113" s="34"/>
      <c r="C113" s="36" t="s">
        <v>457</v>
      </c>
      <c r="D113" s="40">
        <v>1152458016</v>
      </c>
      <c r="E113" s="36" t="s">
        <v>458</v>
      </c>
      <c r="F113" s="36" t="s">
        <v>91</v>
      </c>
      <c r="G113" s="36" t="s">
        <v>459</v>
      </c>
      <c r="H113" s="106">
        <v>16</v>
      </c>
      <c r="I113" s="41" t="s">
        <v>460</v>
      </c>
      <c r="J113" s="36">
        <v>19</v>
      </c>
      <c r="K113" s="38" t="s">
        <v>621</v>
      </c>
      <c r="L113" s="33">
        <v>11</v>
      </c>
      <c r="M113" s="36" t="s">
        <v>44</v>
      </c>
      <c r="N113" s="33" t="s">
        <v>72</v>
      </c>
      <c r="O113" s="33" t="s">
        <v>46</v>
      </c>
      <c r="P113" s="36" t="s">
        <v>625</v>
      </c>
      <c r="Q113" s="33" t="s">
        <v>461</v>
      </c>
      <c r="R113" s="33" t="s">
        <v>623</v>
      </c>
      <c r="S113" s="120">
        <v>644350</v>
      </c>
      <c r="T113" s="134">
        <v>42207</v>
      </c>
      <c r="U113" s="133">
        <v>42025</v>
      </c>
      <c r="V113" s="33" t="s">
        <v>48</v>
      </c>
      <c r="W113" s="33"/>
      <c r="X113" s="39" t="s">
        <v>49</v>
      </c>
      <c r="Y113" s="36"/>
      <c r="Z113" s="36"/>
      <c r="AA113" s="36"/>
      <c r="AB113" s="36" t="s">
        <v>632</v>
      </c>
      <c r="AC113" s="36"/>
      <c r="AD113" s="63"/>
      <c r="AE113" s="42"/>
      <c r="AF113" s="42"/>
      <c r="AG113" s="42"/>
      <c r="AH113" s="42"/>
      <c r="AI113" s="42"/>
      <c r="AJ113" s="42"/>
      <c r="AK113" s="42"/>
      <c r="AL113" s="42"/>
      <c r="AM113" s="42"/>
    </row>
    <row r="114" spans="1:57" s="43" customFormat="1" ht="12.75" x14ac:dyDescent="0.2">
      <c r="A114" s="36"/>
      <c r="B114" s="34"/>
      <c r="C114" s="36" t="s">
        <v>464</v>
      </c>
      <c r="D114" s="40">
        <v>1152200590</v>
      </c>
      <c r="E114" s="36">
        <v>3008402423</v>
      </c>
      <c r="F114" s="36" t="s">
        <v>91</v>
      </c>
      <c r="G114" s="36" t="s">
        <v>145</v>
      </c>
      <c r="H114" s="106">
        <v>8</v>
      </c>
      <c r="I114" s="41" t="s">
        <v>463</v>
      </c>
      <c r="J114" s="36">
        <v>22</v>
      </c>
      <c r="K114" s="38" t="s">
        <v>622</v>
      </c>
      <c r="L114" s="36" t="s">
        <v>108</v>
      </c>
      <c r="M114" s="36" t="s">
        <v>44</v>
      </c>
      <c r="N114" s="33" t="s">
        <v>72</v>
      </c>
      <c r="O114" s="33" t="s">
        <v>46</v>
      </c>
      <c r="P114" s="36" t="s">
        <v>47</v>
      </c>
      <c r="Q114" s="33" t="s">
        <v>462</v>
      </c>
      <c r="R114" s="33" t="s">
        <v>623</v>
      </c>
      <c r="S114" s="120">
        <v>840000</v>
      </c>
      <c r="T114" s="134">
        <v>42020</v>
      </c>
      <c r="U114" s="133">
        <v>42364</v>
      </c>
      <c r="V114" s="33" t="s">
        <v>48</v>
      </c>
      <c r="W114" s="33"/>
      <c r="X114" s="39" t="s">
        <v>49</v>
      </c>
      <c r="Y114" s="36"/>
      <c r="Z114" s="36"/>
      <c r="AA114" s="36"/>
      <c r="AB114" s="36" t="s">
        <v>632</v>
      </c>
      <c r="AC114" s="36"/>
      <c r="AD114" s="63"/>
      <c r="AE114" s="42"/>
      <c r="AF114" s="42"/>
      <c r="AG114" s="42"/>
      <c r="AH114" s="42"/>
      <c r="AI114" s="42"/>
      <c r="AJ114" s="42"/>
      <c r="AK114" s="42"/>
      <c r="AL114" s="42"/>
      <c r="AM114" s="42"/>
    </row>
    <row r="115" spans="1:57" s="43" customFormat="1" ht="12.75" x14ac:dyDescent="0.2">
      <c r="A115" s="36"/>
      <c r="B115" s="34"/>
      <c r="C115" s="36" t="s">
        <v>624</v>
      </c>
      <c r="D115" s="40">
        <v>1037610177</v>
      </c>
      <c r="E115" s="36">
        <v>3146731990</v>
      </c>
      <c r="F115" s="36" t="s">
        <v>91</v>
      </c>
      <c r="G115" s="36" t="s">
        <v>137</v>
      </c>
      <c r="H115" s="106">
        <v>8</v>
      </c>
      <c r="I115" s="41" t="s">
        <v>139</v>
      </c>
      <c r="J115" s="36">
        <v>24</v>
      </c>
      <c r="K115" s="38" t="s">
        <v>622</v>
      </c>
      <c r="L115" s="33">
        <v>5</v>
      </c>
      <c r="M115" s="36" t="s">
        <v>44</v>
      </c>
      <c r="N115" s="33" t="s">
        <v>196</v>
      </c>
      <c r="O115" s="33" t="s">
        <v>46</v>
      </c>
      <c r="P115" s="36" t="s">
        <v>58</v>
      </c>
      <c r="Q115" s="33" t="s">
        <v>426</v>
      </c>
      <c r="R115" s="33" t="s">
        <v>623</v>
      </c>
      <c r="S115" s="120">
        <v>644350</v>
      </c>
      <c r="T115" s="134">
        <v>42247</v>
      </c>
      <c r="U115" s="133" t="s">
        <v>625</v>
      </c>
      <c r="V115" s="33" t="s">
        <v>48</v>
      </c>
      <c r="W115" s="33"/>
      <c r="X115" s="39" t="s">
        <v>49</v>
      </c>
      <c r="Y115" s="36"/>
      <c r="Z115" s="36"/>
      <c r="AA115" s="36"/>
      <c r="AB115" s="33"/>
      <c r="AC115" s="36"/>
      <c r="AD115" s="63"/>
      <c r="AE115" s="42"/>
      <c r="AF115" s="42"/>
      <c r="AG115" s="42"/>
      <c r="AH115" s="42"/>
      <c r="AI115" s="42"/>
      <c r="AJ115" s="42"/>
      <c r="AK115" s="42"/>
      <c r="AL115" s="42"/>
      <c r="AM115" s="42"/>
    </row>
    <row r="116" spans="1:57" s="50" customFormat="1" ht="12.75" x14ac:dyDescent="0.2">
      <c r="A116" s="44"/>
      <c r="B116" s="45"/>
      <c r="C116" s="44" t="s">
        <v>327</v>
      </c>
      <c r="D116" s="46">
        <v>1045491868</v>
      </c>
      <c r="E116" s="44">
        <v>3147458241</v>
      </c>
      <c r="F116" s="44" t="s">
        <v>91</v>
      </c>
      <c r="G116" s="44" t="s">
        <v>228</v>
      </c>
      <c r="H116" s="107">
        <v>8</v>
      </c>
      <c r="I116" s="44" t="s">
        <v>139</v>
      </c>
      <c r="J116" s="44">
        <v>24</v>
      </c>
      <c r="K116" s="47" t="s">
        <v>621</v>
      </c>
      <c r="L116" s="47">
        <v>2</v>
      </c>
      <c r="M116" s="44" t="s">
        <v>44</v>
      </c>
      <c r="N116" s="47" t="s">
        <v>72</v>
      </c>
      <c r="O116" s="47" t="s">
        <v>46</v>
      </c>
      <c r="P116" s="44" t="s">
        <v>47</v>
      </c>
      <c r="Q116" s="44" t="s">
        <v>141</v>
      </c>
      <c r="R116" s="44" t="s">
        <v>623</v>
      </c>
      <c r="S116" s="94">
        <v>644350</v>
      </c>
      <c r="T116" s="136">
        <v>42248</v>
      </c>
      <c r="U116" s="141">
        <v>42403</v>
      </c>
      <c r="V116" s="47" t="s">
        <v>48</v>
      </c>
      <c r="W116" s="47"/>
      <c r="X116" s="48" t="s">
        <v>49</v>
      </c>
      <c r="Y116" s="44"/>
      <c r="Z116" s="44"/>
      <c r="AA116" s="44"/>
      <c r="AB116" s="47" t="s">
        <v>142</v>
      </c>
      <c r="AC116" s="44"/>
      <c r="AD116" s="6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57" s="50" customFormat="1" ht="12.75" x14ac:dyDescent="0.2">
      <c r="A117" s="44"/>
      <c r="B117" s="45"/>
      <c r="C117" s="44" t="s">
        <v>356</v>
      </c>
      <c r="D117" s="46">
        <v>80880870</v>
      </c>
      <c r="E117" s="44">
        <v>2221490</v>
      </c>
      <c r="F117" s="44" t="s">
        <v>91</v>
      </c>
      <c r="G117" s="44" t="s">
        <v>203</v>
      </c>
      <c r="H117" s="107">
        <v>8</v>
      </c>
      <c r="I117" s="44" t="s">
        <v>139</v>
      </c>
      <c r="J117" s="44">
        <v>30</v>
      </c>
      <c r="K117" s="47" t="s">
        <v>622</v>
      </c>
      <c r="L117" s="47">
        <v>5</v>
      </c>
      <c r="M117" s="44" t="s">
        <v>44</v>
      </c>
      <c r="N117" s="47" t="s">
        <v>72</v>
      </c>
      <c r="O117" s="47" t="s">
        <v>46</v>
      </c>
      <c r="P117" s="44" t="s">
        <v>47</v>
      </c>
      <c r="Q117" s="44" t="s">
        <v>141</v>
      </c>
      <c r="R117" s="44" t="s">
        <v>623</v>
      </c>
      <c r="S117" s="94">
        <v>644350</v>
      </c>
      <c r="T117" s="136">
        <v>42248</v>
      </c>
      <c r="U117" s="141">
        <v>42403</v>
      </c>
      <c r="V117" s="47" t="s">
        <v>48</v>
      </c>
      <c r="W117" s="47"/>
      <c r="X117" s="48" t="s">
        <v>49</v>
      </c>
      <c r="Y117" s="44"/>
      <c r="Z117" s="44"/>
      <c r="AA117" s="44"/>
      <c r="AB117" s="47" t="s">
        <v>142</v>
      </c>
      <c r="AC117" s="44"/>
      <c r="AD117" s="6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57" s="50" customFormat="1" ht="12.75" x14ac:dyDescent="0.2">
      <c r="A118" s="44"/>
      <c r="B118" s="45"/>
      <c r="C118" s="44" t="s">
        <v>328</v>
      </c>
      <c r="D118" s="46">
        <v>71941327</v>
      </c>
      <c r="E118" s="44" t="s">
        <v>329</v>
      </c>
      <c r="F118" s="44" t="s">
        <v>91</v>
      </c>
      <c r="G118" s="44" t="s">
        <v>203</v>
      </c>
      <c r="H118" s="107">
        <v>8</v>
      </c>
      <c r="I118" s="44" t="s">
        <v>139</v>
      </c>
      <c r="J118" s="44">
        <v>43</v>
      </c>
      <c r="K118" s="47" t="s">
        <v>622</v>
      </c>
      <c r="L118" s="47">
        <v>11</v>
      </c>
      <c r="M118" s="44" t="s">
        <v>44</v>
      </c>
      <c r="N118" s="47" t="s">
        <v>72</v>
      </c>
      <c r="O118" s="47" t="s">
        <v>46</v>
      </c>
      <c r="P118" s="44" t="s">
        <v>73</v>
      </c>
      <c r="Q118" s="44" t="s">
        <v>194</v>
      </c>
      <c r="R118" s="44" t="s">
        <v>623</v>
      </c>
      <c r="S118" s="94">
        <v>1350000</v>
      </c>
      <c r="T118" s="136">
        <v>42248</v>
      </c>
      <c r="U118" s="141">
        <v>42403</v>
      </c>
      <c r="V118" s="47" t="s">
        <v>48</v>
      </c>
      <c r="W118" s="47"/>
      <c r="X118" s="48" t="s">
        <v>49</v>
      </c>
      <c r="Y118" s="44"/>
      <c r="Z118" s="44"/>
      <c r="AA118" s="44"/>
      <c r="AB118" s="47" t="s">
        <v>142</v>
      </c>
      <c r="AC118" s="44"/>
      <c r="AD118" s="6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57" s="50" customFormat="1" ht="12.75" x14ac:dyDescent="0.2">
      <c r="A119" s="44"/>
      <c r="B119" s="45"/>
      <c r="C119" s="44" t="s">
        <v>330</v>
      </c>
      <c r="D119" s="46">
        <v>1017233333</v>
      </c>
      <c r="E119" s="44">
        <v>3217003967</v>
      </c>
      <c r="F119" s="44" t="s">
        <v>91</v>
      </c>
      <c r="G119" s="44" t="s">
        <v>137</v>
      </c>
      <c r="H119" s="107">
        <v>8</v>
      </c>
      <c r="I119" s="51" t="s">
        <v>331</v>
      </c>
      <c r="J119" s="44">
        <v>19</v>
      </c>
      <c r="K119" s="47" t="s">
        <v>622</v>
      </c>
      <c r="L119" s="44">
        <v>8</v>
      </c>
      <c r="M119" s="44" t="s">
        <v>44</v>
      </c>
      <c r="N119" s="47" t="s">
        <v>72</v>
      </c>
      <c r="O119" s="47" t="s">
        <v>46</v>
      </c>
      <c r="P119" s="44" t="s">
        <v>47</v>
      </c>
      <c r="Q119" s="44" t="s">
        <v>141</v>
      </c>
      <c r="R119" s="44" t="s">
        <v>623</v>
      </c>
      <c r="S119" s="94">
        <v>644350</v>
      </c>
      <c r="T119" s="136">
        <v>370967</v>
      </c>
      <c r="U119" s="141">
        <v>42403</v>
      </c>
      <c r="V119" s="47" t="s">
        <v>48</v>
      </c>
      <c r="W119" s="47"/>
      <c r="X119" s="48" t="s">
        <v>49</v>
      </c>
      <c r="Y119" s="44"/>
      <c r="Z119" s="44"/>
      <c r="AA119" s="44"/>
      <c r="AB119" s="47" t="s">
        <v>142</v>
      </c>
      <c r="AC119" s="93" t="s">
        <v>799</v>
      </c>
      <c r="AD119" s="65"/>
      <c r="AE119" s="49"/>
      <c r="AF119" s="49"/>
      <c r="AG119" s="49"/>
      <c r="AH119" s="49"/>
      <c r="AI119" s="49"/>
      <c r="AJ119" s="49"/>
      <c r="AK119" s="49"/>
      <c r="AL119" s="49"/>
      <c r="AM119" s="49"/>
    </row>
    <row r="120" spans="1:57" s="50" customFormat="1" ht="12.75" x14ac:dyDescent="0.2">
      <c r="A120" s="44"/>
      <c r="B120" s="45"/>
      <c r="C120" s="44" t="s">
        <v>332</v>
      </c>
      <c r="D120" s="46">
        <v>39429195</v>
      </c>
      <c r="E120" s="44">
        <v>3002754688</v>
      </c>
      <c r="F120" s="44" t="s">
        <v>91</v>
      </c>
      <c r="G120" s="44" t="s">
        <v>203</v>
      </c>
      <c r="H120" s="107">
        <v>8</v>
      </c>
      <c r="I120" s="44" t="s">
        <v>139</v>
      </c>
      <c r="J120" s="44">
        <v>30</v>
      </c>
      <c r="K120" s="47" t="s">
        <v>621</v>
      </c>
      <c r="L120" s="47">
        <v>11</v>
      </c>
      <c r="M120" s="44" t="s">
        <v>133</v>
      </c>
      <c r="N120" s="47" t="s">
        <v>72</v>
      </c>
      <c r="O120" s="47" t="s">
        <v>46</v>
      </c>
      <c r="P120" s="44" t="s">
        <v>47</v>
      </c>
      <c r="Q120" s="44" t="s">
        <v>141</v>
      </c>
      <c r="R120" s="44" t="s">
        <v>623</v>
      </c>
      <c r="S120" s="94">
        <v>644350</v>
      </c>
      <c r="T120" s="136">
        <v>370967</v>
      </c>
      <c r="U120" s="141">
        <v>42403</v>
      </c>
      <c r="V120" s="47" t="s">
        <v>48</v>
      </c>
      <c r="W120" s="47"/>
      <c r="X120" s="48" t="s">
        <v>49</v>
      </c>
      <c r="Y120" s="44"/>
      <c r="Z120" s="44"/>
      <c r="AA120" s="44"/>
      <c r="AB120" s="47" t="s">
        <v>142</v>
      </c>
      <c r="AC120" s="44"/>
      <c r="AD120" s="65"/>
      <c r="AE120" s="49"/>
      <c r="AF120" s="49"/>
      <c r="AG120" s="49"/>
      <c r="AH120" s="49"/>
      <c r="AI120" s="49"/>
      <c r="AJ120" s="49"/>
      <c r="AK120" s="49"/>
      <c r="AL120" s="49"/>
      <c r="AM120" s="49"/>
    </row>
    <row r="121" spans="1:57" s="50" customFormat="1" ht="12.75" x14ac:dyDescent="0.2">
      <c r="A121" s="44"/>
      <c r="B121" s="45"/>
      <c r="C121" s="44" t="s">
        <v>333</v>
      </c>
      <c r="D121" s="46">
        <v>8129534</v>
      </c>
      <c r="E121" s="44">
        <v>2260622</v>
      </c>
      <c r="F121" s="44" t="s">
        <v>91</v>
      </c>
      <c r="G121" s="44" t="s">
        <v>310</v>
      </c>
      <c r="H121" s="107">
        <v>8</v>
      </c>
      <c r="I121" s="44" t="s">
        <v>139</v>
      </c>
      <c r="J121" s="44">
        <v>31</v>
      </c>
      <c r="K121" s="47" t="s">
        <v>622</v>
      </c>
      <c r="L121" s="44">
        <v>8</v>
      </c>
      <c r="M121" s="44" t="s">
        <v>44</v>
      </c>
      <c r="N121" s="47" t="s">
        <v>72</v>
      </c>
      <c r="O121" s="47" t="s">
        <v>46</v>
      </c>
      <c r="P121" s="44" t="s">
        <v>47</v>
      </c>
      <c r="Q121" s="44" t="s">
        <v>194</v>
      </c>
      <c r="R121" s="44" t="s">
        <v>623</v>
      </c>
      <c r="S121" s="94">
        <v>1350000</v>
      </c>
      <c r="T121" s="136">
        <v>370967</v>
      </c>
      <c r="U121" s="141">
        <v>42403</v>
      </c>
      <c r="V121" s="47" t="s">
        <v>48</v>
      </c>
      <c r="W121" s="47"/>
      <c r="X121" s="48" t="s">
        <v>49</v>
      </c>
      <c r="Y121" s="44"/>
      <c r="Z121" s="44"/>
      <c r="AA121" s="44"/>
      <c r="AB121" s="47" t="s">
        <v>142</v>
      </c>
      <c r="AC121" s="44"/>
      <c r="AD121" s="65"/>
      <c r="AE121" s="49"/>
      <c r="AF121" s="49"/>
      <c r="AG121" s="49"/>
      <c r="AH121" s="49"/>
      <c r="AI121" s="49"/>
      <c r="AJ121" s="49"/>
      <c r="AK121" s="49"/>
      <c r="AL121" s="49"/>
      <c r="AM121" s="49"/>
    </row>
    <row r="122" spans="1:57" s="50" customFormat="1" ht="12.75" x14ac:dyDescent="0.2">
      <c r="A122" s="44"/>
      <c r="B122" s="45"/>
      <c r="C122" s="44" t="s">
        <v>334</v>
      </c>
      <c r="D122" s="46">
        <v>82385105</v>
      </c>
      <c r="E122" s="44">
        <v>3044219836</v>
      </c>
      <c r="F122" s="44" t="s">
        <v>91</v>
      </c>
      <c r="G122" s="44" t="s">
        <v>203</v>
      </c>
      <c r="H122" s="107">
        <v>8</v>
      </c>
      <c r="I122" s="44" t="s">
        <v>139</v>
      </c>
      <c r="J122" s="44">
        <v>33</v>
      </c>
      <c r="K122" s="47" t="s">
        <v>622</v>
      </c>
      <c r="L122" s="47">
        <v>11</v>
      </c>
      <c r="M122" s="44" t="s">
        <v>133</v>
      </c>
      <c r="N122" s="47" t="s">
        <v>72</v>
      </c>
      <c r="O122" s="47" t="s">
        <v>46</v>
      </c>
      <c r="P122" s="44" t="s">
        <v>87</v>
      </c>
      <c r="Q122" s="44" t="s">
        <v>173</v>
      </c>
      <c r="R122" s="44" t="s">
        <v>623</v>
      </c>
      <c r="S122" s="94">
        <v>850000</v>
      </c>
      <c r="T122" s="136">
        <v>370967</v>
      </c>
      <c r="U122" s="141">
        <v>42403</v>
      </c>
      <c r="V122" s="47" t="s">
        <v>48</v>
      </c>
      <c r="W122" s="47"/>
      <c r="X122" s="48" t="s">
        <v>49</v>
      </c>
      <c r="Y122" s="44"/>
      <c r="Z122" s="44"/>
      <c r="AA122" s="44"/>
      <c r="AB122" s="47" t="s">
        <v>142</v>
      </c>
      <c r="AC122" s="44"/>
      <c r="AD122" s="65"/>
      <c r="AE122" s="49"/>
      <c r="AF122" s="49"/>
      <c r="AG122" s="49"/>
      <c r="AH122" s="49"/>
      <c r="AI122" s="49"/>
      <c r="AJ122" s="49"/>
      <c r="AK122" s="49"/>
      <c r="AL122" s="49"/>
      <c r="AM122" s="49"/>
    </row>
    <row r="123" spans="1:57" s="50" customFormat="1" ht="12.75" x14ac:dyDescent="0.2">
      <c r="A123" s="44"/>
      <c r="B123" s="45"/>
      <c r="C123" s="44" t="s">
        <v>335</v>
      </c>
      <c r="D123" s="46">
        <v>1050428563</v>
      </c>
      <c r="E123" s="44">
        <v>3128958597</v>
      </c>
      <c r="F123" s="44" t="s">
        <v>91</v>
      </c>
      <c r="G123" s="44" t="s">
        <v>157</v>
      </c>
      <c r="H123" s="107">
        <v>8</v>
      </c>
      <c r="I123" s="51" t="s">
        <v>336</v>
      </c>
      <c r="J123" s="44">
        <v>24</v>
      </c>
      <c r="K123" s="47" t="s">
        <v>622</v>
      </c>
      <c r="L123" s="47">
        <v>11</v>
      </c>
      <c r="M123" s="44" t="s">
        <v>44</v>
      </c>
      <c r="N123" s="47" t="s">
        <v>72</v>
      </c>
      <c r="O123" s="47" t="s">
        <v>46</v>
      </c>
      <c r="P123" s="44" t="s">
        <v>87</v>
      </c>
      <c r="Q123" s="44" t="s">
        <v>141</v>
      </c>
      <c r="R123" s="44" t="s">
        <v>623</v>
      </c>
      <c r="S123" s="94">
        <v>850000</v>
      </c>
      <c r="T123" s="136">
        <v>370967</v>
      </c>
      <c r="U123" s="141">
        <v>42403</v>
      </c>
      <c r="V123" s="47" t="s">
        <v>48</v>
      </c>
      <c r="W123" s="47"/>
      <c r="X123" s="48" t="s">
        <v>49</v>
      </c>
      <c r="Y123" s="44"/>
      <c r="Z123" s="44"/>
      <c r="AA123" s="44"/>
      <c r="AB123" s="47" t="s">
        <v>142</v>
      </c>
      <c r="AC123" s="44"/>
      <c r="AD123" s="65"/>
      <c r="AE123" s="49"/>
      <c r="AF123" s="49"/>
      <c r="AG123" s="49"/>
      <c r="AH123" s="49"/>
      <c r="AI123" s="49"/>
      <c r="AJ123" s="49"/>
      <c r="AK123" s="49"/>
      <c r="AL123" s="49"/>
      <c r="AM123" s="49"/>
    </row>
    <row r="124" spans="1:57" s="50" customFormat="1" ht="12.75" x14ac:dyDescent="0.2">
      <c r="A124" s="44"/>
      <c r="B124" s="45"/>
      <c r="C124" s="44" t="s">
        <v>337</v>
      </c>
      <c r="D124" s="46">
        <v>1090476358</v>
      </c>
      <c r="E124" s="44">
        <v>3205373703</v>
      </c>
      <c r="F124" s="44" t="s">
        <v>91</v>
      </c>
      <c r="G124" s="44" t="s">
        <v>145</v>
      </c>
      <c r="H124" s="107">
        <v>8</v>
      </c>
      <c r="I124" s="44" t="s">
        <v>139</v>
      </c>
      <c r="J124" s="44">
        <v>21</v>
      </c>
      <c r="K124" s="47" t="s">
        <v>622</v>
      </c>
      <c r="L124" s="47">
        <v>9</v>
      </c>
      <c r="M124" s="44" t="s">
        <v>44</v>
      </c>
      <c r="N124" s="47" t="s">
        <v>72</v>
      </c>
      <c r="O124" s="47" t="s">
        <v>46</v>
      </c>
      <c r="P124" s="44" t="s">
        <v>47</v>
      </c>
      <c r="Q124" s="44" t="s">
        <v>141</v>
      </c>
      <c r="R124" s="44" t="s">
        <v>623</v>
      </c>
      <c r="S124" s="94">
        <v>850000</v>
      </c>
      <c r="T124" s="136">
        <v>370967</v>
      </c>
      <c r="U124" s="141">
        <v>42403</v>
      </c>
      <c r="V124" s="47" t="s">
        <v>48</v>
      </c>
      <c r="W124" s="47"/>
      <c r="X124" s="48" t="s">
        <v>49</v>
      </c>
      <c r="Y124" s="44"/>
      <c r="Z124" s="44"/>
      <c r="AA124" s="44"/>
      <c r="AB124" s="47" t="s">
        <v>142</v>
      </c>
      <c r="AC124" s="93" t="s">
        <v>749</v>
      </c>
      <c r="AD124" s="65"/>
      <c r="AE124" s="49"/>
      <c r="AF124" s="49"/>
      <c r="AG124" s="49"/>
      <c r="AH124" s="49"/>
      <c r="AI124" s="49"/>
      <c r="AJ124" s="49"/>
      <c r="AK124" s="49"/>
      <c r="AL124" s="49"/>
      <c r="AM124" s="49"/>
    </row>
    <row r="125" spans="1:57" s="50" customFormat="1" ht="12.75" x14ac:dyDescent="0.2">
      <c r="A125" s="44"/>
      <c r="B125" s="45"/>
      <c r="C125" s="44" t="s">
        <v>338</v>
      </c>
      <c r="D125" s="46">
        <v>1128439336</v>
      </c>
      <c r="E125" s="44" t="s">
        <v>339</v>
      </c>
      <c r="F125" s="44" t="s">
        <v>91</v>
      </c>
      <c r="G125" s="44" t="s">
        <v>203</v>
      </c>
      <c r="H125" s="107">
        <v>8</v>
      </c>
      <c r="I125" s="51" t="s">
        <v>340</v>
      </c>
      <c r="J125" s="44">
        <v>24</v>
      </c>
      <c r="K125" s="47" t="s">
        <v>622</v>
      </c>
      <c r="L125" s="47" t="s">
        <v>213</v>
      </c>
      <c r="M125" s="44" t="s">
        <v>44</v>
      </c>
      <c r="N125" s="47" t="s">
        <v>72</v>
      </c>
      <c r="O125" s="47" t="s">
        <v>46</v>
      </c>
      <c r="P125" s="44" t="s">
        <v>47</v>
      </c>
      <c r="Q125" s="44" t="s">
        <v>141</v>
      </c>
      <c r="R125" s="44" t="s">
        <v>623</v>
      </c>
      <c r="S125" s="94">
        <v>644350</v>
      </c>
      <c r="T125" s="136">
        <v>370967</v>
      </c>
      <c r="U125" s="141">
        <v>42403</v>
      </c>
      <c r="V125" s="47" t="s">
        <v>48</v>
      </c>
      <c r="W125" s="47"/>
      <c r="X125" s="48" t="s">
        <v>49</v>
      </c>
      <c r="Y125" s="44"/>
      <c r="Z125" s="44"/>
      <c r="AA125" s="44"/>
      <c r="AB125" s="47" t="s">
        <v>142</v>
      </c>
      <c r="AC125" s="44"/>
      <c r="AD125" s="65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57" s="50" customFormat="1" ht="12.75" x14ac:dyDescent="0.2">
      <c r="A126" s="44"/>
      <c r="B126" s="45"/>
      <c r="C126" s="44" t="s">
        <v>341</v>
      </c>
      <c r="D126" s="46">
        <v>1036603059</v>
      </c>
      <c r="E126" s="44" t="s">
        <v>342</v>
      </c>
      <c r="F126" s="44" t="s">
        <v>91</v>
      </c>
      <c r="G126" s="44" t="s">
        <v>228</v>
      </c>
      <c r="H126" s="107">
        <v>8</v>
      </c>
      <c r="I126" s="51" t="s">
        <v>343</v>
      </c>
      <c r="J126" s="44">
        <v>29</v>
      </c>
      <c r="K126" s="47" t="s">
        <v>621</v>
      </c>
      <c r="L126" s="44">
        <v>8</v>
      </c>
      <c r="M126" s="44" t="s">
        <v>44</v>
      </c>
      <c r="N126" s="47" t="s">
        <v>72</v>
      </c>
      <c r="O126" s="47" t="s">
        <v>46</v>
      </c>
      <c r="P126" s="44" t="s">
        <v>47</v>
      </c>
      <c r="Q126" s="44" t="s">
        <v>141</v>
      </c>
      <c r="R126" s="44" t="s">
        <v>623</v>
      </c>
      <c r="S126" s="94">
        <v>644350</v>
      </c>
      <c r="T126" s="136">
        <v>370967</v>
      </c>
      <c r="U126" s="141">
        <v>42403</v>
      </c>
      <c r="V126" s="47" t="s">
        <v>48</v>
      </c>
      <c r="W126" s="47"/>
      <c r="X126" s="48" t="s">
        <v>49</v>
      </c>
      <c r="Y126" s="44"/>
      <c r="Z126" s="44"/>
      <c r="AA126" s="44"/>
      <c r="AB126" s="47" t="s">
        <v>142</v>
      </c>
      <c r="AC126" s="44"/>
      <c r="AD126" s="65"/>
      <c r="AE126" s="49"/>
      <c r="AF126" s="49"/>
      <c r="AG126" s="49"/>
      <c r="AH126" s="49"/>
      <c r="AI126" s="49"/>
      <c r="AJ126" s="49"/>
      <c r="AK126" s="49"/>
      <c r="AL126" s="49"/>
      <c r="AM126" s="49"/>
    </row>
    <row r="127" spans="1:57" s="50" customFormat="1" ht="12.75" x14ac:dyDescent="0.2">
      <c r="A127" s="44"/>
      <c r="B127" s="45"/>
      <c r="C127" s="44" t="s">
        <v>344</v>
      </c>
      <c r="D127" s="46">
        <v>43991322</v>
      </c>
      <c r="E127" s="44">
        <v>3106396018</v>
      </c>
      <c r="F127" s="44" t="s">
        <v>91</v>
      </c>
      <c r="G127" s="44" t="s">
        <v>228</v>
      </c>
      <c r="H127" s="107">
        <v>8</v>
      </c>
      <c r="I127" s="51" t="s">
        <v>345</v>
      </c>
      <c r="J127" s="44">
        <v>33</v>
      </c>
      <c r="K127" s="47" t="s">
        <v>621</v>
      </c>
      <c r="L127" s="44">
        <v>8</v>
      </c>
      <c r="M127" s="44" t="s">
        <v>133</v>
      </c>
      <c r="N127" s="47" t="s">
        <v>72</v>
      </c>
      <c r="O127" s="47" t="s">
        <v>46</v>
      </c>
      <c r="P127" s="44" t="s">
        <v>47</v>
      </c>
      <c r="Q127" s="44" t="s">
        <v>141</v>
      </c>
      <c r="R127" s="44" t="s">
        <v>623</v>
      </c>
      <c r="S127" s="94">
        <v>644350</v>
      </c>
      <c r="T127" s="136">
        <v>370967</v>
      </c>
      <c r="U127" s="141">
        <v>42403</v>
      </c>
      <c r="V127" s="47" t="s">
        <v>48</v>
      </c>
      <c r="W127" s="47"/>
      <c r="X127" s="48" t="s">
        <v>49</v>
      </c>
      <c r="Y127" s="44"/>
      <c r="Z127" s="44"/>
      <c r="AA127" s="44"/>
      <c r="AB127" s="47" t="s">
        <v>142</v>
      </c>
      <c r="AC127" s="44"/>
      <c r="AD127" s="65"/>
      <c r="AE127" s="49"/>
      <c r="AF127" s="49"/>
      <c r="AG127" s="49"/>
      <c r="AH127" s="49"/>
      <c r="AI127" s="49"/>
      <c r="AJ127" s="49"/>
      <c r="AK127" s="49"/>
      <c r="AL127" s="49"/>
      <c r="AM127" s="49"/>
    </row>
    <row r="128" spans="1:57" s="50" customFormat="1" ht="12.75" x14ac:dyDescent="0.2">
      <c r="A128" s="44"/>
      <c r="B128" s="45"/>
      <c r="C128" s="44" t="s">
        <v>346</v>
      </c>
      <c r="D128" s="46">
        <v>1020466927</v>
      </c>
      <c r="E128" s="44">
        <v>3007332137</v>
      </c>
      <c r="F128" s="44" t="s">
        <v>91</v>
      </c>
      <c r="G128" s="44" t="s">
        <v>228</v>
      </c>
      <c r="H128" s="107">
        <v>8</v>
      </c>
      <c r="I128" s="51" t="s">
        <v>347</v>
      </c>
      <c r="J128" s="44">
        <v>20</v>
      </c>
      <c r="K128" s="47" t="s">
        <v>621</v>
      </c>
      <c r="L128" s="47">
        <v>11</v>
      </c>
      <c r="M128" s="44" t="s">
        <v>133</v>
      </c>
      <c r="N128" s="47" t="s">
        <v>72</v>
      </c>
      <c r="O128" s="47" t="s">
        <v>46</v>
      </c>
      <c r="P128" s="44" t="s">
        <v>47</v>
      </c>
      <c r="Q128" s="44" t="s">
        <v>141</v>
      </c>
      <c r="R128" s="44" t="s">
        <v>623</v>
      </c>
      <c r="S128" s="94">
        <v>644350</v>
      </c>
      <c r="T128" s="136">
        <v>370967</v>
      </c>
      <c r="U128" s="141">
        <v>42403</v>
      </c>
      <c r="V128" s="47" t="s">
        <v>48</v>
      </c>
      <c r="W128" s="47"/>
      <c r="X128" s="48" t="s">
        <v>49</v>
      </c>
      <c r="Y128" s="44"/>
      <c r="Z128" s="44"/>
      <c r="AA128" s="44"/>
      <c r="AB128" s="47" t="s">
        <v>142</v>
      </c>
      <c r="AC128" s="44"/>
      <c r="AD128" s="65"/>
      <c r="AE128" s="49"/>
      <c r="AF128" s="49"/>
      <c r="AG128" s="49"/>
      <c r="AH128" s="49"/>
      <c r="AI128" s="49"/>
      <c r="AJ128" s="49"/>
      <c r="AK128" s="49"/>
      <c r="AL128" s="49"/>
      <c r="AM128" s="49"/>
    </row>
    <row r="129" spans="1:39" s="50" customFormat="1" ht="12.75" x14ac:dyDescent="0.2">
      <c r="A129" s="44"/>
      <c r="B129" s="45"/>
      <c r="C129" s="44" t="s">
        <v>348</v>
      </c>
      <c r="D129" s="46">
        <v>71720811</v>
      </c>
      <c r="E129" s="44" t="s">
        <v>349</v>
      </c>
      <c r="F129" s="44" t="s">
        <v>91</v>
      </c>
      <c r="G129" s="44" t="s">
        <v>251</v>
      </c>
      <c r="H129" s="107">
        <v>8</v>
      </c>
      <c r="I129" s="44" t="s">
        <v>139</v>
      </c>
      <c r="J129" s="44">
        <v>42</v>
      </c>
      <c r="K129" s="47" t="s">
        <v>622</v>
      </c>
      <c r="L129" s="44">
        <v>8</v>
      </c>
      <c r="M129" s="44" t="s">
        <v>44</v>
      </c>
      <c r="N129" s="47" t="s">
        <v>72</v>
      </c>
      <c r="O129" s="47" t="s">
        <v>46</v>
      </c>
      <c r="P129" s="44" t="s">
        <v>73</v>
      </c>
      <c r="Q129" s="44" t="s">
        <v>141</v>
      </c>
      <c r="R129" s="44" t="s">
        <v>623</v>
      </c>
      <c r="S129" s="94">
        <v>850000</v>
      </c>
      <c r="T129" s="136">
        <v>370967</v>
      </c>
      <c r="U129" s="141">
        <v>42403</v>
      </c>
      <c r="V129" s="47" t="s">
        <v>48</v>
      </c>
      <c r="W129" s="47"/>
      <c r="X129" s="48" t="s">
        <v>49</v>
      </c>
      <c r="Y129" s="44"/>
      <c r="Z129" s="44"/>
      <c r="AA129" s="44"/>
      <c r="AB129" s="47" t="s">
        <v>142</v>
      </c>
      <c r="AC129" s="44"/>
      <c r="AD129" s="65"/>
      <c r="AE129" s="49"/>
      <c r="AF129" s="49"/>
      <c r="AG129" s="49"/>
      <c r="AH129" s="49"/>
      <c r="AI129" s="49"/>
      <c r="AJ129" s="49"/>
      <c r="AK129" s="49"/>
      <c r="AL129" s="49"/>
      <c r="AM129" s="49"/>
    </row>
    <row r="130" spans="1:39" s="50" customFormat="1" ht="12.75" x14ac:dyDescent="0.2">
      <c r="A130" s="44"/>
      <c r="B130" s="45"/>
      <c r="C130" s="44" t="s">
        <v>350</v>
      </c>
      <c r="D130" s="46">
        <v>3616458</v>
      </c>
      <c r="E130" s="44">
        <v>3046635225</v>
      </c>
      <c r="F130" s="44" t="s">
        <v>91</v>
      </c>
      <c r="G130" s="44" t="s">
        <v>203</v>
      </c>
      <c r="H130" s="107">
        <v>8</v>
      </c>
      <c r="I130" s="44" t="s">
        <v>139</v>
      </c>
      <c r="J130" s="44">
        <v>61</v>
      </c>
      <c r="K130" s="47" t="s">
        <v>622</v>
      </c>
      <c r="L130" s="47">
        <v>5</v>
      </c>
      <c r="M130" s="44" t="s">
        <v>44</v>
      </c>
      <c r="N130" s="47" t="s">
        <v>72</v>
      </c>
      <c r="O130" s="47" t="s">
        <v>46</v>
      </c>
      <c r="P130" s="44" t="s">
        <v>73</v>
      </c>
      <c r="Q130" s="44" t="s">
        <v>194</v>
      </c>
      <c r="R130" s="44" t="s">
        <v>623</v>
      </c>
      <c r="S130" s="94">
        <v>1350000</v>
      </c>
      <c r="T130" s="136">
        <v>370967</v>
      </c>
      <c r="U130" s="141">
        <v>42403</v>
      </c>
      <c r="V130" s="47" t="s">
        <v>48</v>
      </c>
      <c r="W130" s="47"/>
      <c r="X130" s="48" t="s">
        <v>49</v>
      </c>
      <c r="Y130" s="44"/>
      <c r="Z130" s="44"/>
      <c r="AA130" s="44"/>
      <c r="AB130" s="47" t="s">
        <v>142</v>
      </c>
      <c r="AC130" s="44"/>
      <c r="AD130" s="65"/>
      <c r="AE130" s="49"/>
      <c r="AF130" s="49"/>
      <c r="AG130" s="49"/>
      <c r="AH130" s="49"/>
      <c r="AI130" s="49"/>
      <c r="AJ130" s="49"/>
      <c r="AK130" s="49"/>
      <c r="AL130" s="49"/>
      <c r="AM130" s="49"/>
    </row>
    <row r="131" spans="1:39" s="50" customFormat="1" ht="12.75" x14ac:dyDescent="0.2">
      <c r="A131" s="44"/>
      <c r="B131" s="45"/>
      <c r="C131" s="44" t="s">
        <v>351</v>
      </c>
      <c r="D131" s="46">
        <v>71381075</v>
      </c>
      <c r="E131" s="44">
        <v>3117592316</v>
      </c>
      <c r="F131" s="44" t="s">
        <v>91</v>
      </c>
      <c r="G131" s="44" t="s">
        <v>98</v>
      </c>
      <c r="H131" s="107">
        <v>7</v>
      </c>
      <c r="I131" s="51" t="s">
        <v>352</v>
      </c>
      <c r="J131" s="44">
        <v>33</v>
      </c>
      <c r="K131" s="55" t="s">
        <v>622</v>
      </c>
      <c r="L131" s="47">
        <v>11</v>
      </c>
      <c r="M131" s="44" t="s">
        <v>44</v>
      </c>
      <c r="N131" s="47" t="s">
        <v>72</v>
      </c>
      <c r="O131" s="47" t="s">
        <v>46</v>
      </c>
      <c r="P131" s="44" t="s">
        <v>58</v>
      </c>
      <c r="Q131" s="44" t="s">
        <v>125</v>
      </c>
      <c r="R131" s="44" t="s">
        <v>623</v>
      </c>
      <c r="S131" s="94">
        <v>2000000</v>
      </c>
      <c r="T131" s="136">
        <v>370967</v>
      </c>
      <c r="U131" s="141">
        <v>42403</v>
      </c>
      <c r="V131" s="47" t="s">
        <v>48</v>
      </c>
      <c r="W131" s="47"/>
      <c r="X131" s="48" t="s">
        <v>49</v>
      </c>
      <c r="Y131" s="44"/>
      <c r="Z131" s="44"/>
      <c r="AA131" s="44"/>
      <c r="AB131" s="47" t="s">
        <v>142</v>
      </c>
      <c r="AC131" s="44"/>
      <c r="AD131" s="65"/>
      <c r="AE131" s="49"/>
      <c r="AF131" s="49"/>
      <c r="AG131" s="49"/>
      <c r="AH131" s="49"/>
      <c r="AI131" s="49"/>
      <c r="AJ131" s="49"/>
      <c r="AK131" s="49"/>
      <c r="AL131" s="49"/>
      <c r="AM131" s="49"/>
    </row>
    <row r="132" spans="1:39" s="50" customFormat="1" ht="12.75" x14ac:dyDescent="0.2">
      <c r="A132" s="44"/>
      <c r="B132" s="45"/>
      <c r="C132" s="44" t="s">
        <v>353</v>
      </c>
      <c r="D132" s="46">
        <v>1000393055</v>
      </c>
      <c r="E132" s="44"/>
      <c r="F132" s="44" t="s">
        <v>91</v>
      </c>
      <c r="G132" s="44" t="s">
        <v>203</v>
      </c>
      <c r="H132" s="107">
        <v>8</v>
      </c>
      <c r="I132" s="44" t="s">
        <v>139</v>
      </c>
      <c r="J132" s="44">
        <v>32</v>
      </c>
      <c r="K132" s="47" t="s">
        <v>622</v>
      </c>
      <c r="L132" s="47">
        <v>5</v>
      </c>
      <c r="M132" s="44" t="s">
        <v>44</v>
      </c>
      <c r="N132" s="47" t="s">
        <v>72</v>
      </c>
      <c r="O132" s="47" t="s">
        <v>46</v>
      </c>
      <c r="P132" s="44" t="s">
        <v>73</v>
      </c>
      <c r="Q132" s="44" t="s">
        <v>141</v>
      </c>
      <c r="R132" s="44" t="s">
        <v>623</v>
      </c>
      <c r="S132" s="94">
        <v>644350</v>
      </c>
      <c r="T132" s="136">
        <v>370967</v>
      </c>
      <c r="U132" s="141">
        <v>42403</v>
      </c>
      <c r="V132" s="47" t="s">
        <v>48</v>
      </c>
      <c r="W132" s="47"/>
      <c r="X132" s="48" t="s">
        <v>49</v>
      </c>
      <c r="Y132" s="44"/>
      <c r="Z132" s="44"/>
      <c r="AA132" s="44"/>
      <c r="AB132" s="47" t="s">
        <v>142</v>
      </c>
      <c r="AC132" s="44"/>
      <c r="AD132" s="65"/>
      <c r="AE132" s="49"/>
      <c r="AF132" s="49"/>
      <c r="AG132" s="49"/>
      <c r="AH132" s="49"/>
      <c r="AI132" s="49"/>
      <c r="AJ132" s="49"/>
      <c r="AK132" s="49"/>
      <c r="AL132" s="49"/>
      <c r="AM132" s="49"/>
    </row>
    <row r="133" spans="1:39" s="50" customFormat="1" ht="12.75" x14ac:dyDescent="0.2">
      <c r="A133" s="44"/>
      <c r="B133" s="45"/>
      <c r="C133" s="44" t="s">
        <v>354</v>
      </c>
      <c r="D133" s="46">
        <v>1037606979</v>
      </c>
      <c r="E133" s="44">
        <v>3226040182</v>
      </c>
      <c r="F133" s="44" t="s">
        <v>91</v>
      </c>
      <c r="G133" s="44" t="s">
        <v>203</v>
      </c>
      <c r="H133" s="107">
        <v>8</v>
      </c>
      <c r="I133" s="44" t="s">
        <v>139</v>
      </c>
      <c r="J133" s="44">
        <v>24</v>
      </c>
      <c r="K133" s="47" t="s">
        <v>621</v>
      </c>
      <c r="L133" s="47">
        <v>9</v>
      </c>
      <c r="M133" s="44" t="s">
        <v>44</v>
      </c>
      <c r="N133" s="47" t="s">
        <v>72</v>
      </c>
      <c r="O133" s="47" t="s">
        <v>46</v>
      </c>
      <c r="P133" s="44" t="s">
        <v>58</v>
      </c>
      <c r="Q133" s="44" t="s">
        <v>141</v>
      </c>
      <c r="R133" s="44" t="s">
        <v>623</v>
      </c>
      <c r="S133" s="94">
        <v>644350</v>
      </c>
      <c r="T133" s="136">
        <v>42250</v>
      </c>
      <c r="U133" s="141">
        <v>42403</v>
      </c>
      <c r="V133" s="47" t="s">
        <v>48</v>
      </c>
      <c r="W133" s="47"/>
      <c r="X133" s="48" t="s">
        <v>49</v>
      </c>
      <c r="Y133" s="44"/>
      <c r="Z133" s="44"/>
      <c r="AA133" s="44"/>
      <c r="AB133" s="47" t="s">
        <v>142</v>
      </c>
      <c r="AC133" s="44"/>
      <c r="AD133" s="65"/>
      <c r="AE133" s="49"/>
      <c r="AF133" s="49"/>
      <c r="AG133" s="49"/>
      <c r="AH133" s="49"/>
      <c r="AI133" s="49"/>
      <c r="AJ133" s="49"/>
      <c r="AK133" s="49"/>
      <c r="AL133" s="49"/>
      <c r="AM133" s="49"/>
    </row>
    <row r="134" spans="1:39" s="50" customFormat="1" ht="12.75" x14ac:dyDescent="0.2">
      <c r="A134" s="44"/>
      <c r="B134" s="45"/>
      <c r="C134" s="44" t="s">
        <v>355</v>
      </c>
      <c r="D134" s="46">
        <v>71795532</v>
      </c>
      <c r="E134" s="44">
        <v>2695090</v>
      </c>
      <c r="F134" s="44" t="s">
        <v>91</v>
      </c>
      <c r="G134" s="44" t="s">
        <v>145</v>
      </c>
      <c r="H134" s="107">
        <v>8</v>
      </c>
      <c r="I134" s="44" t="s">
        <v>139</v>
      </c>
      <c r="J134" s="44">
        <v>35</v>
      </c>
      <c r="K134" s="47" t="s">
        <v>622</v>
      </c>
      <c r="L134" s="44">
        <v>6</v>
      </c>
      <c r="M134" s="44" t="s">
        <v>44</v>
      </c>
      <c r="N134" s="47" t="s">
        <v>72</v>
      </c>
      <c r="O134" s="47" t="s">
        <v>46</v>
      </c>
      <c r="P134" s="44" t="s">
        <v>73</v>
      </c>
      <c r="Q134" s="44" t="s">
        <v>141</v>
      </c>
      <c r="R134" s="44" t="s">
        <v>623</v>
      </c>
      <c r="S134" s="94">
        <v>644350</v>
      </c>
      <c r="T134" s="136">
        <v>42250</v>
      </c>
      <c r="U134" s="141">
        <v>42403</v>
      </c>
      <c r="V134" s="47" t="s">
        <v>48</v>
      </c>
      <c r="W134" s="47"/>
      <c r="X134" s="48" t="s">
        <v>49</v>
      </c>
      <c r="Y134" s="44"/>
      <c r="Z134" s="44"/>
      <c r="AA134" s="44"/>
      <c r="AB134" s="47" t="s">
        <v>142</v>
      </c>
      <c r="AC134" s="44"/>
      <c r="AD134" s="65"/>
      <c r="AE134" s="49"/>
      <c r="AF134" s="49"/>
      <c r="AG134" s="49"/>
      <c r="AH134" s="49"/>
      <c r="AI134" s="49"/>
      <c r="AJ134" s="49"/>
      <c r="AK134" s="49"/>
      <c r="AL134" s="49"/>
      <c r="AM134" s="49"/>
    </row>
    <row r="135" spans="1:39" s="44" customFormat="1" ht="12.75" x14ac:dyDescent="0.2">
      <c r="B135" s="45"/>
      <c r="C135" s="44" t="s">
        <v>361</v>
      </c>
      <c r="D135" s="46">
        <v>1018343827</v>
      </c>
      <c r="E135" s="44">
        <v>2147562</v>
      </c>
      <c r="F135" s="44" t="s">
        <v>91</v>
      </c>
      <c r="G135" s="44" t="s">
        <v>228</v>
      </c>
      <c r="H135" s="107">
        <v>8</v>
      </c>
      <c r="I135" s="44" t="s">
        <v>139</v>
      </c>
      <c r="J135" s="44">
        <v>27</v>
      </c>
      <c r="K135" s="47" t="s">
        <v>621</v>
      </c>
      <c r="L135" s="44">
        <v>6</v>
      </c>
      <c r="M135" s="44" t="s">
        <v>44</v>
      </c>
      <c r="N135" s="47" t="s">
        <v>72</v>
      </c>
      <c r="O135" s="47" t="s">
        <v>46</v>
      </c>
      <c r="P135" s="44" t="s">
        <v>73</v>
      </c>
      <c r="Q135" s="44" t="s">
        <v>141</v>
      </c>
      <c r="R135" s="44" t="s">
        <v>623</v>
      </c>
      <c r="S135" s="94">
        <v>644350</v>
      </c>
      <c r="T135" s="136">
        <v>42250</v>
      </c>
      <c r="U135" s="141">
        <v>42403</v>
      </c>
      <c r="V135" s="47" t="s">
        <v>48</v>
      </c>
      <c r="W135" s="47"/>
      <c r="X135" s="48" t="s">
        <v>49</v>
      </c>
      <c r="AB135" s="47" t="s">
        <v>142</v>
      </c>
      <c r="AD135" s="64"/>
    </row>
    <row r="136" spans="1:39" s="44" customFormat="1" ht="12.75" x14ac:dyDescent="0.2">
      <c r="B136" s="45"/>
      <c r="C136" s="44" t="s">
        <v>357</v>
      </c>
      <c r="D136" s="46">
        <v>43756670</v>
      </c>
      <c r="E136" s="44" t="s">
        <v>362</v>
      </c>
      <c r="F136" s="44" t="s">
        <v>91</v>
      </c>
      <c r="G136" s="44" t="s">
        <v>203</v>
      </c>
      <c r="H136" s="107">
        <v>8</v>
      </c>
      <c r="I136" s="51" t="s">
        <v>363</v>
      </c>
      <c r="J136" s="44">
        <v>37</v>
      </c>
      <c r="K136" s="47" t="s">
        <v>621</v>
      </c>
      <c r="L136" s="47">
        <v>11</v>
      </c>
      <c r="M136" s="44" t="s">
        <v>44</v>
      </c>
      <c r="N136" s="47" t="s">
        <v>72</v>
      </c>
      <c r="O136" s="47" t="s">
        <v>46</v>
      </c>
      <c r="P136" s="44" t="s">
        <v>58</v>
      </c>
      <c r="Q136" s="44" t="s">
        <v>141</v>
      </c>
      <c r="R136" s="44" t="s">
        <v>623</v>
      </c>
      <c r="S136" s="94">
        <v>644350</v>
      </c>
      <c r="T136" s="136">
        <v>42250</v>
      </c>
      <c r="U136" s="141">
        <v>42403</v>
      </c>
      <c r="V136" s="47" t="s">
        <v>48</v>
      </c>
      <c r="W136" s="47"/>
      <c r="X136" s="48" t="s">
        <v>49</v>
      </c>
      <c r="AB136" s="47" t="s">
        <v>142</v>
      </c>
      <c r="AD136" s="64"/>
    </row>
    <row r="137" spans="1:39" s="44" customFormat="1" ht="12.75" x14ac:dyDescent="0.2">
      <c r="B137" s="45"/>
      <c r="C137" s="44" t="s">
        <v>611</v>
      </c>
      <c r="D137" s="46">
        <v>1000398869</v>
      </c>
      <c r="E137" s="44">
        <v>3226461195</v>
      </c>
      <c r="F137" s="44" t="s">
        <v>91</v>
      </c>
      <c r="G137" s="44" t="s">
        <v>145</v>
      </c>
      <c r="H137" s="107">
        <v>8</v>
      </c>
      <c r="I137" s="44" t="s">
        <v>139</v>
      </c>
      <c r="J137" s="44">
        <v>18</v>
      </c>
      <c r="K137" s="47" t="s">
        <v>622</v>
      </c>
      <c r="L137" s="47">
        <v>9</v>
      </c>
      <c r="M137" s="44" t="s">
        <v>44</v>
      </c>
      <c r="N137" s="47" t="s">
        <v>72</v>
      </c>
      <c r="O137" s="47" t="s">
        <v>46</v>
      </c>
      <c r="P137" s="44" t="s">
        <v>58</v>
      </c>
      <c r="Q137" s="44" t="s">
        <v>141</v>
      </c>
      <c r="R137" s="44" t="s">
        <v>623</v>
      </c>
      <c r="S137" s="94">
        <v>644350</v>
      </c>
      <c r="T137" s="136">
        <v>42250</v>
      </c>
      <c r="U137" s="141">
        <v>42403</v>
      </c>
      <c r="V137" s="47" t="s">
        <v>48</v>
      </c>
      <c r="W137" s="47"/>
      <c r="X137" s="48" t="s">
        <v>49</v>
      </c>
      <c r="AB137" s="47" t="s">
        <v>142</v>
      </c>
      <c r="AD137" s="64"/>
    </row>
    <row r="138" spans="1:39" s="44" customFormat="1" ht="12.75" x14ac:dyDescent="0.2">
      <c r="B138" s="45"/>
      <c r="C138" s="44" t="s">
        <v>358</v>
      </c>
      <c r="D138" s="46">
        <v>1152217418</v>
      </c>
      <c r="E138" s="44" t="s">
        <v>359</v>
      </c>
      <c r="F138" s="44" t="s">
        <v>91</v>
      </c>
      <c r="G138" s="44" t="s">
        <v>203</v>
      </c>
      <c r="H138" s="107">
        <v>8</v>
      </c>
      <c r="I138" s="44" t="s">
        <v>139</v>
      </c>
      <c r="J138" s="44">
        <v>18</v>
      </c>
      <c r="K138" s="47" t="s">
        <v>622</v>
      </c>
      <c r="L138" s="44">
        <v>6</v>
      </c>
      <c r="M138" s="44" t="s">
        <v>44</v>
      </c>
      <c r="N138" s="47" t="s">
        <v>72</v>
      </c>
      <c r="O138" s="47" t="s">
        <v>46</v>
      </c>
      <c r="P138" s="44" t="s">
        <v>65</v>
      </c>
      <c r="Q138" s="44" t="s">
        <v>141</v>
      </c>
      <c r="R138" s="44" t="s">
        <v>623</v>
      </c>
      <c r="S138" s="94">
        <v>644350</v>
      </c>
      <c r="T138" s="136">
        <v>42251</v>
      </c>
      <c r="U138" s="141">
        <v>42403</v>
      </c>
      <c r="V138" s="47" t="s">
        <v>48</v>
      </c>
      <c r="W138" s="47"/>
      <c r="X138" s="48" t="s">
        <v>49</v>
      </c>
      <c r="AB138" s="47" t="s">
        <v>142</v>
      </c>
      <c r="AD138" s="64"/>
    </row>
    <row r="139" spans="1:39" s="44" customFormat="1" ht="12.75" x14ac:dyDescent="0.2">
      <c r="B139" s="45"/>
      <c r="C139" s="44" t="s">
        <v>360</v>
      </c>
      <c r="D139" s="46">
        <v>1152448654</v>
      </c>
      <c r="E139" s="44">
        <v>2267090</v>
      </c>
      <c r="F139" s="44" t="s">
        <v>91</v>
      </c>
      <c r="G139" s="44" t="s">
        <v>310</v>
      </c>
      <c r="H139" s="107">
        <v>8</v>
      </c>
      <c r="I139" s="44" t="s">
        <v>139</v>
      </c>
      <c r="J139" s="44">
        <v>22</v>
      </c>
      <c r="K139" s="47" t="s">
        <v>622</v>
      </c>
      <c r="L139" s="47">
        <v>11</v>
      </c>
      <c r="M139" s="44" t="s">
        <v>44</v>
      </c>
      <c r="N139" s="47" t="s">
        <v>72</v>
      </c>
      <c r="O139" s="47" t="s">
        <v>46</v>
      </c>
      <c r="P139" s="44" t="s">
        <v>58</v>
      </c>
      <c r="Q139" s="44" t="s">
        <v>141</v>
      </c>
      <c r="R139" s="44" t="s">
        <v>623</v>
      </c>
      <c r="S139" s="94">
        <v>644350</v>
      </c>
      <c r="T139" s="136">
        <v>42251</v>
      </c>
      <c r="U139" s="141">
        <v>42403</v>
      </c>
      <c r="V139" s="47" t="s">
        <v>48</v>
      </c>
      <c r="W139" s="47"/>
      <c r="X139" s="48" t="s">
        <v>49</v>
      </c>
      <c r="AB139" s="47" t="s">
        <v>142</v>
      </c>
      <c r="AC139" s="44" t="s">
        <v>733</v>
      </c>
    </row>
    <row r="140" spans="1:39" s="50" customFormat="1" ht="12.75" x14ac:dyDescent="0.2">
      <c r="A140" s="44"/>
      <c r="B140" s="45"/>
      <c r="C140" s="44" t="s">
        <v>370</v>
      </c>
      <c r="D140" s="46">
        <v>98765625</v>
      </c>
      <c r="E140" s="44">
        <v>3108478484</v>
      </c>
      <c r="F140" s="44" t="s">
        <v>91</v>
      </c>
      <c r="G140" s="44" t="s">
        <v>203</v>
      </c>
      <c r="H140" s="107">
        <v>8</v>
      </c>
      <c r="I140" s="44" t="s">
        <v>139</v>
      </c>
      <c r="J140" s="44">
        <v>29</v>
      </c>
      <c r="K140" s="47" t="s">
        <v>622</v>
      </c>
      <c r="L140" s="44">
        <v>7</v>
      </c>
      <c r="M140" s="44" t="s">
        <v>44</v>
      </c>
      <c r="N140" s="47" t="s">
        <v>72</v>
      </c>
      <c r="O140" s="47" t="s">
        <v>46</v>
      </c>
      <c r="P140" s="44" t="s">
        <v>58</v>
      </c>
      <c r="Q140" s="44" t="s">
        <v>141</v>
      </c>
      <c r="R140" s="44" t="s">
        <v>623</v>
      </c>
      <c r="S140" s="94">
        <v>644350</v>
      </c>
      <c r="T140" s="136">
        <v>42254</v>
      </c>
      <c r="U140" s="141">
        <v>42403</v>
      </c>
      <c r="V140" s="47" t="s">
        <v>48</v>
      </c>
      <c r="W140" s="47"/>
      <c r="X140" s="48" t="s">
        <v>49</v>
      </c>
      <c r="Y140" s="44"/>
      <c r="Z140" s="44"/>
      <c r="AA140" s="44"/>
      <c r="AB140" s="47" t="s">
        <v>142</v>
      </c>
      <c r="AC140" s="44"/>
      <c r="AD140" s="65"/>
      <c r="AE140" s="49"/>
      <c r="AF140" s="49"/>
      <c r="AG140" s="49"/>
      <c r="AH140" s="49"/>
      <c r="AI140" s="49"/>
      <c r="AJ140" s="49"/>
      <c r="AK140" s="49"/>
      <c r="AL140" s="49"/>
      <c r="AM140" s="49"/>
    </row>
    <row r="141" spans="1:39" s="50" customFormat="1" ht="12.75" x14ac:dyDescent="0.2">
      <c r="A141" s="44"/>
      <c r="B141" s="45"/>
      <c r="C141" s="44" t="s">
        <v>371</v>
      </c>
      <c r="D141" s="46">
        <v>70565670</v>
      </c>
      <c r="E141" s="44" t="s">
        <v>372</v>
      </c>
      <c r="F141" s="44" t="s">
        <v>91</v>
      </c>
      <c r="G141" s="44" t="s">
        <v>137</v>
      </c>
      <c r="H141" s="107">
        <v>8</v>
      </c>
      <c r="I141" s="44" t="s">
        <v>139</v>
      </c>
      <c r="J141" s="44">
        <v>50</v>
      </c>
      <c r="K141" s="47" t="s">
        <v>622</v>
      </c>
      <c r="L141" s="44">
        <v>4</v>
      </c>
      <c r="M141" s="44" t="s">
        <v>44</v>
      </c>
      <c r="N141" s="47" t="s">
        <v>72</v>
      </c>
      <c r="O141" s="47" t="s">
        <v>46</v>
      </c>
      <c r="P141" s="44" t="s">
        <v>73</v>
      </c>
      <c r="Q141" s="44" t="s">
        <v>141</v>
      </c>
      <c r="R141" s="44" t="s">
        <v>623</v>
      </c>
      <c r="S141" s="94">
        <v>644350</v>
      </c>
      <c r="T141" s="136">
        <v>42254</v>
      </c>
      <c r="U141" s="141">
        <v>42403</v>
      </c>
      <c r="V141" s="47" t="s">
        <v>48</v>
      </c>
      <c r="W141" s="47"/>
      <c r="X141" s="48" t="s">
        <v>49</v>
      </c>
      <c r="Y141" s="44"/>
      <c r="Z141" s="44"/>
      <c r="AA141" s="44"/>
      <c r="AB141" s="47" t="s">
        <v>142</v>
      </c>
      <c r="AC141" s="44"/>
      <c r="AD141" s="65"/>
      <c r="AE141" s="49"/>
      <c r="AF141" s="49"/>
      <c r="AG141" s="49"/>
      <c r="AH141" s="49"/>
      <c r="AI141" s="49"/>
      <c r="AJ141" s="49"/>
      <c r="AK141" s="49"/>
      <c r="AL141" s="49"/>
      <c r="AM141" s="49"/>
    </row>
    <row r="142" spans="1:39" s="50" customFormat="1" ht="12.75" x14ac:dyDescent="0.2">
      <c r="A142" s="44"/>
      <c r="B142" s="45"/>
      <c r="C142" s="44" t="s">
        <v>626</v>
      </c>
      <c r="D142" s="46">
        <v>71214091</v>
      </c>
      <c r="E142" s="44">
        <v>3117589968</v>
      </c>
      <c r="F142" s="44" t="s">
        <v>128</v>
      </c>
      <c r="G142" s="44" t="s">
        <v>366</v>
      </c>
      <c r="H142" s="107" t="s">
        <v>128</v>
      </c>
      <c r="I142" s="44" t="s">
        <v>139</v>
      </c>
      <c r="J142" s="44">
        <v>37</v>
      </c>
      <c r="K142" s="47" t="s">
        <v>622</v>
      </c>
      <c r="L142" s="44">
        <v>7</v>
      </c>
      <c r="M142" s="44" t="s">
        <v>44</v>
      </c>
      <c r="N142" s="47" t="s">
        <v>196</v>
      </c>
      <c r="O142" s="47" t="s">
        <v>46</v>
      </c>
      <c r="P142" s="44" t="s">
        <v>58</v>
      </c>
      <c r="Q142" s="44" t="s">
        <v>367</v>
      </c>
      <c r="R142" s="44" t="s">
        <v>623</v>
      </c>
      <c r="S142" s="94">
        <v>644350</v>
      </c>
      <c r="T142" s="136">
        <v>42254</v>
      </c>
      <c r="U142" s="141" t="s">
        <v>271</v>
      </c>
      <c r="V142" s="47" t="s">
        <v>48</v>
      </c>
      <c r="W142" s="47"/>
      <c r="X142" s="48" t="s">
        <v>49</v>
      </c>
      <c r="Y142" s="44"/>
      <c r="Z142" s="44"/>
      <c r="AA142" s="44"/>
      <c r="AB142" s="47" t="s">
        <v>532</v>
      </c>
      <c r="AC142" s="44"/>
      <c r="AD142" s="65"/>
      <c r="AE142" s="49"/>
      <c r="AF142" s="49"/>
      <c r="AG142" s="49"/>
      <c r="AH142" s="49"/>
      <c r="AI142" s="49"/>
      <c r="AJ142" s="49"/>
      <c r="AK142" s="49"/>
      <c r="AL142" s="49"/>
      <c r="AM142" s="49"/>
    </row>
    <row r="143" spans="1:39" s="50" customFormat="1" ht="12.75" x14ac:dyDescent="0.2">
      <c r="A143" s="44"/>
      <c r="B143" s="45"/>
      <c r="C143" s="44" t="s">
        <v>627</v>
      </c>
      <c r="D143" s="46">
        <v>9815048</v>
      </c>
      <c r="E143" s="44">
        <v>2263734</v>
      </c>
      <c r="F143" s="44" t="s">
        <v>91</v>
      </c>
      <c r="G143" s="44" t="s">
        <v>137</v>
      </c>
      <c r="H143" s="107">
        <v>8</v>
      </c>
      <c r="I143" s="44" t="s">
        <v>139</v>
      </c>
      <c r="J143" s="44">
        <v>50</v>
      </c>
      <c r="K143" s="47" t="s">
        <v>622</v>
      </c>
      <c r="L143" s="47">
        <v>2</v>
      </c>
      <c r="M143" s="44" t="s">
        <v>44</v>
      </c>
      <c r="N143" s="47" t="s">
        <v>196</v>
      </c>
      <c r="O143" s="47" t="s">
        <v>46</v>
      </c>
      <c r="P143" s="44" t="s">
        <v>58</v>
      </c>
      <c r="Q143" s="44" t="s">
        <v>426</v>
      </c>
      <c r="R143" s="44" t="s">
        <v>623</v>
      </c>
      <c r="S143" s="94">
        <v>644350</v>
      </c>
      <c r="T143" s="136">
        <v>42254</v>
      </c>
      <c r="U143" s="141" t="s">
        <v>271</v>
      </c>
      <c r="V143" s="47" t="s">
        <v>48</v>
      </c>
      <c r="W143" s="47"/>
      <c r="X143" s="48" t="s">
        <v>49</v>
      </c>
      <c r="Y143" s="44"/>
      <c r="Z143" s="44"/>
      <c r="AA143" s="44"/>
      <c r="AB143" s="47" t="s">
        <v>532</v>
      </c>
      <c r="AC143" s="44"/>
      <c r="AD143" s="65"/>
      <c r="AE143" s="49"/>
      <c r="AF143" s="49"/>
      <c r="AG143" s="49"/>
      <c r="AH143" s="49"/>
      <c r="AI143" s="49"/>
      <c r="AJ143" s="49"/>
      <c r="AK143" s="49"/>
      <c r="AL143" s="49"/>
      <c r="AM143" s="49"/>
    </row>
    <row r="144" spans="1:39" s="50" customFormat="1" ht="12.75" x14ac:dyDescent="0.2">
      <c r="A144" s="44"/>
      <c r="B144" s="45"/>
      <c r="C144" s="44" t="s">
        <v>467</v>
      </c>
      <c r="D144" s="46">
        <v>1020451797</v>
      </c>
      <c r="E144" s="44">
        <v>3015430130</v>
      </c>
      <c r="F144" s="44" t="s">
        <v>128</v>
      </c>
      <c r="G144" s="44" t="s">
        <v>468</v>
      </c>
      <c r="H144" s="107" t="s">
        <v>128</v>
      </c>
      <c r="I144" s="51" t="s">
        <v>469</v>
      </c>
      <c r="J144" s="44">
        <v>22</v>
      </c>
      <c r="K144" s="55" t="s">
        <v>622</v>
      </c>
      <c r="L144" s="44" t="s">
        <v>108</v>
      </c>
      <c r="M144" s="44" t="s">
        <v>44</v>
      </c>
      <c r="N144" s="47" t="s">
        <v>72</v>
      </c>
      <c r="O144" s="47" t="s">
        <v>46</v>
      </c>
      <c r="P144" s="44" t="s">
        <v>73</v>
      </c>
      <c r="Q144" s="44" t="s">
        <v>462</v>
      </c>
      <c r="R144" s="44" t="s">
        <v>623</v>
      </c>
      <c r="S144" s="94">
        <v>1370000</v>
      </c>
      <c r="T144" s="136">
        <v>42186</v>
      </c>
      <c r="U144" s="142" t="s">
        <v>532</v>
      </c>
      <c r="V144" s="47" t="s">
        <v>48</v>
      </c>
      <c r="W144" s="47"/>
      <c r="X144" s="48" t="s">
        <v>49</v>
      </c>
      <c r="Y144" s="44"/>
      <c r="Z144" s="44"/>
      <c r="AA144" s="44"/>
      <c r="AB144" s="44" t="s">
        <v>632</v>
      </c>
      <c r="AC144" s="44"/>
      <c r="AD144" s="65"/>
      <c r="AE144" s="49"/>
      <c r="AF144" s="49"/>
      <c r="AG144" s="49"/>
      <c r="AH144" s="49"/>
      <c r="AI144" s="49"/>
      <c r="AJ144" s="49"/>
      <c r="AK144" s="49"/>
      <c r="AL144" s="49"/>
      <c r="AM144" s="49"/>
    </row>
    <row r="145" spans="2:30" s="44" customFormat="1" ht="12.75" x14ac:dyDescent="0.2">
      <c r="B145" s="45"/>
      <c r="C145" s="44" t="s">
        <v>390</v>
      </c>
      <c r="D145" s="46">
        <v>1006373027</v>
      </c>
      <c r="E145" s="44" t="s">
        <v>391</v>
      </c>
      <c r="F145" s="44" t="s">
        <v>91</v>
      </c>
      <c r="G145" s="44" t="s">
        <v>251</v>
      </c>
      <c r="H145" s="107">
        <v>8</v>
      </c>
      <c r="I145" s="44" t="s">
        <v>139</v>
      </c>
      <c r="J145" s="44">
        <v>28</v>
      </c>
      <c r="K145" s="47" t="s">
        <v>622</v>
      </c>
      <c r="L145" s="44">
        <v>10</v>
      </c>
      <c r="M145" s="44" t="s">
        <v>44</v>
      </c>
      <c r="N145" s="47" t="s">
        <v>72</v>
      </c>
      <c r="O145" s="47" t="s">
        <v>46</v>
      </c>
      <c r="P145" s="44" t="s">
        <v>73</v>
      </c>
      <c r="Q145" s="44" t="s">
        <v>141</v>
      </c>
      <c r="R145" s="44" t="s">
        <v>623</v>
      </c>
      <c r="S145" s="94">
        <v>644350</v>
      </c>
      <c r="T145" s="136">
        <v>42255</v>
      </c>
      <c r="U145" s="141">
        <v>42403</v>
      </c>
      <c r="V145" s="47" t="s">
        <v>48</v>
      </c>
      <c r="W145" s="47"/>
      <c r="X145" s="48" t="s">
        <v>49</v>
      </c>
      <c r="AB145" s="47" t="s">
        <v>142</v>
      </c>
      <c r="AD145" s="64"/>
    </row>
    <row r="146" spans="2:30" s="44" customFormat="1" ht="12.75" x14ac:dyDescent="0.2">
      <c r="B146" s="45"/>
      <c r="C146" s="44" t="s">
        <v>473</v>
      </c>
      <c r="D146" s="46">
        <v>1146436735</v>
      </c>
      <c r="E146" s="44">
        <v>3136956823</v>
      </c>
      <c r="F146" s="44" t="s">
        <v>91</v>
      </c>
      <c r="G146" s="44" t="s">
        <v>251</v>
      </c>
      <c r="H146" s="107">
        <v>8</v>
      </c>
      <c r="I146" s="51" t="s">
        <v>474</v>
      </c>
      <c r="J146" s="44">
        <v>22</v>
      </c>
      <c r="K146" s="47" t="s">
        <v>621</v>
      </c>
      <c r="L146" s="44">
        <v>6</v>
      </c>
      <c r="M146" s="44" t="s">
        <v>133</v>
      </c>
      <c r="N146" s="47" t="s">
        <v>72</v>
      </c>
      <c r="O146" s="47" t="s">
        <v>46</v>
      </c>
      <c r="P146" s="44" t="s">
        <v>58</v>
      </c>
      <c r="Q146" s="44" t="s">
        <v>141</v>
      </c>
      <c r="R146" s="44" t="s">
        <v>623</v>
      </c>
      <c r="S146" s="94">
        <v>644350</v>
      </c>
      <c r="T146" s="136">
        <v>42255</v>
      </c>
      <c r="U146" s="141">
        <v>42403</v>
      </c>
      <c r="V146" s="47" t="s">
        <v>48</v>
      </c>
      <c r="W146" s="47"/>
      <c r="X146" s="48" t="s">
        <v>49</v>
      </c>
      <c r="AB146" s="47" t="s">
        <v>142</v>
      </c>
      <c r="AD146" s="64"/>
    </row>
    <row r="147" spans="2:30" s="44" customFormat="1" ht="12.75" x14ac:dyDescent="0.2">
      <c r="B147" s="45"/>
      <c r="C147" s="44" t="s">
        <v>604</v>
      </c>
      <c r="D147" s="46">
        <v>1214735620</v>
      </c>
      <c r="E147" s="44">
        <v>2146142</v>
      </c>
      <c r="F147" s="44" t="s">
        <v>91</v>
      </c>
      <c r="G147" s="44" t="s">
        <v>203</v>
      </c>
      <c r="H147" s="107">
        <v>8</v>
      </c>
      <c r="I147" s="44" t="s">
        <v>139</v>
      </c>
      <c r="J147" s="44">
        <v>19</v>
      </c>
      <c r="K147" s="47" t="s">
        <v>622</v>
      </c>
      <c r="L147" s="44">
        <v>7</v>
      </c>
      <c r="M147" s="44" t="s">
        <v>44</v>
      </c>
      <c r="N147" s="47" t="s">
        <v>72</v>
      </c>
      <c r="O147" s="47" t="s">
        <v>46</v>
      </c>
      <c r="P147" s="44" t="s">
        <v>58</v>
      </c>
      <c r="Q147" s="44" t="s">
        <v>141</v>
      </c>
      <c r="R147" s="44" t="s">
        <v>623</v>
      </c>
      <c r="S147" s="94">
        <v>644350</v>
      </c>
      <c r="T147" s="136">
        <v>42255</v>
      </c>
      <c r="U147" s="141">
        <v>42403</v>
      </c>
      <c r="V147" s="47" t="s">
        <v>48</v>
      </c>
      <c r="W147" s="47"/>
      <c r="X147" s="48" t="s">
        <v>49</v>
      </c>
      <c r="AB147" s="47" t="s">
        <v>142</v>
      </c>
      <c r="AC147" s="44" t="s">
        <v>734</v>
      </c>
    </row>
    <row r="148" spans="2:30" s="44" customFormat="1" ht="12.75" x14ac:dyDescent="0.2">
      <c r="B148" s="45"/>
      <c r="C148" s="44" t="s">
        <v>605</v>
      </c>
      <c r="D148" s="46">
        <v>71664605</v>
      </c>
      <c r="E148" s="44" t="s">
        <v>406</v>
      </c>
      <c r="F148" s="44" t="s">
        <v>91</v>
      </c>
      <c r="G148" s="44" t="s">
        <v>203</v>
      </c>
      <c r="H148" s="107">
        <v>8</v>
      </c>
      <c r="I148" s="44" t="s">
        <v>139</v>
      </c>
      <c r="J148" s="44">
        <v>44</v>
      </c>
      <c r="K148" s="47" t="s">
        <v>622</v>
      </c>
      <c r="L148" s="47">
        <v>11</v>
      </c>
      <c r="M148" s="44" t="s">
        <v>44</v>
      </c>
      <c r="N148" s="44" t="s">
        <v>72</v>
      </c>
      <c r="O148" s="44" t="s">
        <v>46</v>
      </c>
      <c r="P148" s="44" t="s">
        <v>58</v>
      </c>
      <c r="Q148" s="44" t="s">
        <v>141</v>
      </c>
      <c r="R148" s="44" t="s">
        <v>623</v>
      </c>
      <c r="S148" s="94">
        <v>644350</v>
      </c>
      <c r="T148" s="136">
        <v>42255</v>
      </c>
      <c r="U148" s="141">
        <v>42403</v>
      </c>
      <c r="V148" s="47" t="s">
        <v>48</v>
      </c>
      <c r="W148" s="47"/>
      <c r="X148" s="48" t="s">
        <v>49</v>
      </c>
      <c r="AB148" s="47" t="s">
        <v>142</v>
      </c>
      <c r="AC148" s="44" t="s">
        <v>732</v>
      </c>
    </row>
    <row r="149" spans="2:30" s="44" customFormat="1" ht="12.75" x14ac:dyDescent="0.2">
      <c r="B149" s="45"/>
      <c r="C149" s="44" t="s">
        <v>602</v>
      </c>
      <c r="D149" s="46">
        <v>43204002</v>
      </c>
      <c r="E149" s="44">
        <v>2213083</v>
      </c>
      <c r="F149" s="44" t="s">
        <v>91</v>
      </c>
      <c r="G149" s="44" t="s">
        <v>137</v>
      </c>
      <c r="H149" s="107">
        <v>8</v>
      </c>
      <c r="I149" s="44" t="s">
        <v>139</v>
      </c>
      <c r="J149" s="44">
        <v>35</v>
      </c>
      <c r="K149" s="47" t="s">
        <v>621</v>
      </c>
      <c r="L149" s="47">
        <v>11</v>
      </c>
      <c r="M149" s="44" t="s">
        <v>44</v>
      </c>
      <c r="N149" s="44" t="s">
        <v>72</v>
      </c>
      <c r="O149" s="44" t="s">
        <v>46</v>
      </c>
      <c r="P149" s="44" t="s">
        <v>58</v>
      </c>
      <c r="Q149" s="44" t="s">
        <v>141</v>
      </c>
      <c r="R149" s="44" t="s">
        <v>623</v>
      </c>
      <c r="S149" s="94">
        <v>644350</v>
      </c>
      <c r="T149" s="136">
        <v>42255</v>
      </c>
      <c r="U149" s="141">
        <v>42403</v>
      </c>
      <c r="V149" s="47" t="s">
        <v>48</v>
      </c>
      <c r="W149" s="47"/>
      <c r="X149" s="48" t="s">
        <v>49</v>
      </c>
      <c r="AB149" s="47" t="s">
        <v>142</v>
      </c>
      <c r="AD149" s="64"/>
    </row>
    <row r="150" spans="2:30" s="44" customFormat="1" ht="12.75" x14ac:dyDescent="0.2">
      <c r="B150" s="45"/>
      <c r="C150" s="44" t="s">
        <v>472</v>
      </c>
      <c r="D150" s="46">
        <v>1017177405</v>
      </c>
      <c r="E150" s="44">
        <v>3107176466</v>
      </c>
      <c r="F150" s="44" t="s">
        <v>91</v>
      </c>
      <c r="G150" s="44" t="s">
        <v>251</v>
      </c>
      <c r="H150" s="107">
        <v>8</v>
      </c>
      <c r="I150" s="44" t="s">
        <v>139</v>
      </c>
      <c r="J150" s="44">
        <v>25</v>
      </c>
      <c r="K150" s="47" t="s">
        <v>621</v>
      </c>
      <c r="L150" s="47">
        <v>11</v>
      </c>
      <c r="M150" s="44" t="s">
        <v>44</v>
      </c>
      <c r="N150" s="47" t="s">
        <v>72</v>
      </c>
      <c r="O150" s="47" t="s">
        <v>46</v>
      </c>
      <c r="P150" s="44" t="s">
        <v>65</v>
      </c>
      <c r="Q150" s="44" t="s">
        <v>141</v>
      </c>
      <c r="R150" s="44" t="s">
        <v>623</v>
      </c>
      <c r="S150" s="94">
        <v>644350</v>
      </c>
      <c r="T150" s="136">
        <v>42255</v>
      </c>
      <c r="U150" s="141">
        <v>42403</v>
      </c>
      <c r="V150" s="47" t="s">
        <v>48</v>
      </c>
      <c r="W150" s="47"/>
      <c r="X150" s="48" t="s">
        <v>49</v>
      </c>
      <c r="AB150" s="47" t="s">
        <v>142</v>
      </c>
      <c r="AD150" s="64"/>
    </row>
    <row r="151" spans="2:30" s="44" customFormat="1" ht="12.75" x14ac:dyDescent="0.2">
      <c r="B151" s="45"/>
      <c r="C151" s="44" t="s">
        <v>601</v>
      </c>
      <c r="D151" s="46">
        <v>1146436513</v>
      </c>
      <c r="E151" s="44">
        <v>3107176466</v>
      </c>
      <c r="F151" s="44" t="s">
        <v>91</v>
      </c>
      <c r="G151" s="44" t="s">
        <v>251</v>
      </c>
      <c r="H151" s="107">
        <v>8</v>
      </c>
      <c r="I151" s="44" t="s">
        <v>139</v>
      </c>
      <c r="J151" s="44">
        <v>23</v>
      </c>
      <c r="K151" s="47" t="s">
        <v>622</v>
      </c>
      <c r="L151" s="47">
        <v>11</v>
      </c>
      <c r="M151" s="44" t="s">
        <v>44</v>
      </c>
      <c r="N151" s="47" t="s">
        <v>72</v>
      </c>
      <c r="O151" s="47" t="s">
        <v>46</v>
      </c>
      <c r="P151" s="44" t="s">
        <v>65</v>
      </c>
      <c r="Q151" s="44" t="s">
        <v>141</v>
      </c>
      <c r="R151" s="44" t="s">
        <v>623</v>
      </c>
      <c r="S151" s="94">
        <v>644350</v>
      </c>
      <c r="T151" s="136">
        <v>42255</v>
      </c>
      <c r="U151" s="141">
        <v>42403</v>
      </c>
      <c r="V151" s="47" t="s">
        <v>48</v>
      </c>
      <c r="W151" s="47"/>
      <c r="X151" s="48" t="s">
        <v>49</v>
      </c>
      <c r="AB151" s="47" t="s">
        <v>142</v>
      </c>
      <c r="AD151" s="64"/>
    </row>
    <row r="152" spans="2:30" s="44" customFormat="1" ht="12.75" x14ac:dyDescent="0.2">
      <c r="B152" s="45"/>
      <c r="C152" s="44" t="s">
        <v>373</v>
      </c>
      <c r="D152" s="46">
        <v>43547384</v>
      </c>
      <c r="E152" s="44" t="s">
        <v>374</v>
      </c>
      <c r="F152" s="44" t="s">
        <v>91</v>
      </c>
      <c r="G152" s="44" t="s">
        <v>251</v>
      </c>
      <c r="H152" s="107">
        <v>8</v>
      </c>
      <c r="I152" s="44" t="s">
        <v>139</v>
      </c>
      <c r="J152" s="44">
        <v>45</v>
      </c>
      <c r="K152" s="47" t="s">
        <v>621</v>
      </c>
      <c r="L152" s="44">
        <v>10</v>
      </c>
      <c r="M152" s="44" t="s">
        <v>44</v>
      </c>
      <c r="N152" s="47" t="s">
        <v>72</v>
      </c>
      <c r="O152" s="47" t="s">
        <v>46</v>
      </c>
      <c r="P152" s="44" t="s">
        <v>73</v>
      </c>
      <c r="Q152" s="44" t="s">
        <v>141</v>
      </c>
      <c r="R152" s="44" t="s">
        <v>623</v>
      </c>
      <c r="S152" s="94">
        <v>644350</v>
      </c>
      <c r="T152" s="136">
        <v>42255</v>
      </c>
      <c r="U152" s="141">
        <v>42403</v>
      </c>
      <c r="V152" s="47" t="s">
        <v>48</v>
      </c>
      <c r="W152" s="47"/>
      <c r="X152" s="48" t="s">
        <v>49</v>
      </c>
      <c r="AB152" s="47" t="s">
        <v>142</v>
      </c>
      <c r="AD152" s="64"/>
    </row>
    <row r="153" spans="2:30" s="44" customFormat="1" ht="12.75" x14ac:dyDescent="0.2">
      <c r="B153" s="45"/>
      <c r="C153" s="44" t="s">
        <v>389</v>
      </c>
      <c r="D153" s="46">
        <v>70120290</v>
      </c>
      <c r="E153" s="44">
        <v>2219592</v>
      </c>
      <c r="F153" s="44" t="s">
        <v>91</v>
      </c>
      <c r="G153" s="44" t="s">
        <v>203</v>
      </c>
      <c r="H153" s="107">
        <v>8</v>
      </c>
      <c r="I153" s="44" t="s">
        <v>139</v>
      </c>
      <c r="J153" s="44">
        <v>63</v>
      </c>
      <c r="K153" s="47" t="s">
        <v>622</v>
      </c>
      <c r="L153" s="47">
        <v>11</v>
      </c>
      <c r="M153" s="44" t="s">
        <v>133</v>
      </c>
      <c r="N153" s="44" t="s">
        <v>72</v>
      </c>
      <c r="O153" s="44" t="s">
        <v>46</v>
      </c>
      <c r="P153" s="44" t="s">
        <v>73</v>
      </c>
      <c r="Q153" s="44" t="s">
        <v>141</v>
      </c>
      <c r="R153" s="44" t="s">
        <v>623</v>
      </c>
      <c r="S153" s="94">
        <v>644350</v>
      </c>
      <c r="T153" s="136">
        <v>42255</v>
      </c>
      <c r="U153" s="141">
        <v>42403</v>
      </c>
      <c r="V153" s="47" t="s">
        <v>48</v>
      </c>
      <c r="W153" s="47"/>
      <c r="X153" s="48" t="s">
        <v>49</v>
      </c>
      <c r="AB153" s="47" t="s">
        <v>142</v>
      </c>
      <c r="AD153" s="64"/>
    </row>
    <row r="154" spans="2:30" s="44" customFormat="1" ht="12.75" x14ac:dyDescent="0.2">
      <c r="B154" s="45"/>
      <c r="C154" s="44" t="s">
        <v>384</v>
      </c>
      <c r="D154" s="46">
        <v>35891489</v>
      </c>
      <c r="E154" s="44">
        <v>3147362533</v>
      </c>
      <c r="F154" s="44" t="s">
        <v>91</v>
      </c>
      <c r="G154" s="44" t="s">
        <v>228</v>
      </c>
      <c r="H154" s="107">
        <v>8</v>
      </c>
      <c r="I154" s="51" t="s">
        <v>456</v>
      </c>
      <c r="J154" s="44">
        <v>30</v>
      </c>
      <c r="K154" s="47" t="s">
        <v>621</v>
      </c>
      <c r="L154" s="47">
        <v>11</v>
      </c>
      <c r="M154" s="44" t="s">
        <v>133</v>
      </c>
      <c r="N154" s="47" t="s">
        <v>72</v>
      </c>
      <c r="O154" s="47" t="s">
        <v>46</v>
      </c>
      <c r="P154" s="44" t="s">
        <v>73</v>
      </c>
      <c r="Q154" s="44" t="s">
        <v>141</v>
      </c>
      <c r="R154" s="44" t="s">
        <v>623</v>
      </c>
      <c r="S154" s="94">
        <v>644350</v>
      </c>
      <c r="T154" s="136">
        <v>42256</v>
      </c>
      <c r="U154" s="141">
        <v>42403</v>
      </c>
      <c r="V154" s="47" t="s">
        <v>48</v>
      </c>
      <c r="W154" s="47"/>
      <c r="X154" s="48" t="s">
        <v>49</v>
      </c>
      <c r="AB154" s="47" t="s">
        <v>142</v>
      </c>
      <c r="AD154" s="64"/>
    </row>
    <row r="155" spans="2:30" s="44" customFormat="1" ht="12.75" x14ac:dyDescent="0.2">
      <c r="B155" s="45"/>
      <c r="C155" s="44" t="s">
        <v>385</v>
      </c>
      <c r="D155" s="46">
        <v>43632177</v>
      </c>
      <c r="E155" s="44">
        <v>3007642786</v>
      </c>
      <c r="F155" s="44" t="s">
        <v>91</v>
      </c>
      <c r="G155" s="44" t="s">
        <v>470</v>
      </c>
      <c r="H155" s="107">
        <v>8</v>
      </c>
      <c r="I155" s="51" t="s">
        <v>471</v>
      </c>
      <c r="J155" s="44">
        <v>38</v>
      </c>
      <c r="K155" s="47" t="s">
        <v>621</v>
      </c>
      <c r="L155" s="47">
        <v>11</v>
      </c>
      <c r="M155" s="44" t="s">
        <v>44</v>
      </c>
      <c r="N155" s="47" t="s">
        <v>72</v>
      </c>
      <c r="O155" s="47" t="s">
        <v>46</v>
      </c>
      <c r="P155" s="44" t="s">
        <v>58</v>
      </c>
      <c r="Q155" s="44" t="s">
        <v>141</v>
      </c>
      <c r="R155" s="44" t="s">
        <v>623</v>
      </c>
      <c r="S155" s="94">
        <v>644350</v>
      </c>
      <c r="T155" s="136">
        <v>42256</v>
      </c>
      <c r="U155" s="141">
        <v>42403</v>
      </c>
      <c r="V155" s="47" t="s">
        <v>48</v>
      </c>
      <c r="W155" s="47"/>
      <c r="X155" s="48" t="s">
        <v>49</v>
      </c>
      <c r="AB155" s="47" t="s">
        <v>142</v>
      </c>
      <c r="AD155" s="64"/>
    </row>
    <row r="156" spans="2:30" s="44" customFormat="1" ht="12.75" x14ac:dyDescent="0.2">
      <c r="B156" s="45"/>
      <c r="C156" s="44" t="s">
        <v>386</v>
      </c>
      <c r="D156" s="46">
        <v>4353200</v>
      </c>
      <c r="E156" s="44">
        <v>3144030812</v>
      </c>
      <c r="F156" s="44" t="s">
        <v>91</v>
      </c>
      <c r="G156" s="44" t="s">
        <v>228</v>
      </c>
      <c r="H156" s="107">
        <v>8</v>
      </c>
      <c r="I156" s="44" t="s">
        <v>139</v>
      </c>
      <c r="J156" s="44">
        <v>47</v>
      </c>
      <c r="K156" s="47" t="s">
        <v>621</v>
      </c>
      <c r="L156" s="47">
        <v>11</v>
      </c>
      <c r="M156" s="44" t="s">
        <v>133</v>
      </c>
      <c r="N156" s="47" t="s">
        <v>72</v>
      </c>
      <c r="O156" s="47" t="s">
        <v>46</v>
      </c>
      <c r="P156" s="44" t="s">
        <v>47</v>
      </c>
      <c r="Q156" s="44" t="s">
        <v>141</v>
      </c>
      <c r="R156" s="44" t="s">
        <v>623</v>
      </c>
      <c r="S156" s="94">
        <v>644350</v>
      </c>
      <c r="T156" s="136">
        <v>42256</v>
      </c>
      <c r="U156" s="141">
        <v>42403</v>
      </c>
      <c r="V156" s="47" t="s">
        <v>48</v>
      </c>
      <c r="W156" s="47"/>
      <c r="X156" s="48" t="s">
        <v>49</v>
      </c>
      <c r="AB156" s="47" t="s">
        <v>142</v>
      </c>
      <c r="AD156" s="64"/>
    </row>
    <row r="157" spans="2:30" s="44" customFormat="1" ht="12.75" x14ac:dyDescent="0.2">
      <c r="B157" s="45"/>
      <c r="C157" s="44" t="s">
        <v>387</v>
      </c>
      <c r="D157" s="46">
        <v>9041022</v>
      </c>
      <c r="E157" s="44">
        <v>3105676691</v>
      </c>
      <c r="F157" s="44" t="s">
        <v>91</v>
      </c>
      <c r="G157" s="44" t="s">
        <v>145</v>
      </c>
      <c r="H157" s="107">
        <v>8</v>
      </c>
      <c r="I157" s="44" t="s">
        <v>139</v>
      </c>
      <c r="J157" s="44">
        <v>48</v>
      </c>
      <c r="K157" s="47" t="s">
        <v>622</v>
      </c>
      <c r="L157" s="47">
        <v>5</v>
      </c>
      <c r="M157" s="44" t="s">
        <v>133</v>
      </c>
      <c r="N157" s="47" t="s">
        <v>72</v>
      </c>
      <c r="O157" s="47" t="s">
        <v>46</v>
      </c>
      <c r="P157" s="44" t="s">
        <v>58</v>
      </c>
      <c r="Q157" s="44" t="s">
        <v>194</v>
      </c>
      <c r="R157" s="44" t="s">
        <v>623</v>
      </c>
      <c r="S157" s="94">
        <v>1350000</v>
      </c>
      <c r="T157" s="136">
        <v>42256</v>
      </c>
      <c r="U157" s="141">
        <v>42403</v>
      </c>
      <c r="V157" s="47" t="s">
        <v>48</v>
      </c>
      <c r="W157" s="47"/>
      <c r="X157" s="48" t="s">
        <v>49</v>
      </c>
      <c r="AB157" s="47" t="s">
        <v>142</v>
      </c>
      <c r="AD157" s="64"/>
    </row>
    <row r="158" spans="2:30" s="44" customFormat="1" ht="12.75" x14ac:dyDescent="0.2">
      <c r="B158" s="45"/>
      <c r="C158" s="44" t="s">
        <v>388</v>
      </c>
      <c r="D158" s="46">
        <v>98764590</v>
      </c>
      <c r="E158" s="44">
        <v>3134556678</v>
      </c>
      <c r="F158" s="44" t="s">
        <v>91</v>
      </c>
      <c r="G158" s="44" t="s">
        <v>203</v>
      </c>
      <c r="H158" s="107">
        <v>8</v>
      </c>
      <c r="I158" s="44" t="s">
        <v>139</v>
      </c>
      <c r="J158" s="44">
        <v>21</v>
      </c>
      <c r="K158" s="47" t="s">
        <v>622</v>
      </c>
      <c r="L158" s="47">
        <v>5</v>
      </c>
      <c r="M158" s="44" t="s">
        <v>44</v>
      </c>
      <c r="N158" s="44" t="s">
        <v>72</v>
      </c>
      <c r="O158" s="44" t="s">
        <v>46</v>
      </c>
      <c r="P158" s="44" t="s">
        <v>58</v>
      </c>
      <c r="Q158" s="44" t="s">
        <v>141</v>
      </c>
      <c r="R158" s="44" t="s">
        <v>623</v>
      </c>
      <c r="S158" s="94">
        <v>644350</v>
      </c>
      <c r="T158" s="136">
        <v>42256</v>
      </c>
      <c r="U158" s="141">
        <v>42403</v>
      </c>
      <c r="V158" s="47" t="s">
        <v>48</v>
      </c>
      <c r="W158" s="47"/>
      <c r="X158" s="48" t="s">
        <v>49</v>
      </c>
      <c r="AB158" s="47" t="s">
        <v>142</v>
      </c>
      <c r="AD158" s="64"/>
    </row>
    <row r="159" spans="2:30" s="44" customFormat="1" ht="12.75" x14ac:dyDescent="0.2">
      <c r="B159" s="45"/>
      <c r="C159" s="44" t="s">
        <v>603</v>
      </c>
      <c r="D159" s="46">
        <v>1077433780</v>
      </c>
      <c r="E159" s="44">
        <v>2210040</v>
      </c>
      <c r="F159" s="44" t="s">
        <v>91</v>
      </c>
      <c r="G159" s="44" t="s">
        <v>212</v>
      </c>
      <c r="H159" s="107">
        <v>8</v>
      </c>
      <c r="I159" s="44" t="s">
        <v>139</v>
      </c>
      <c r="J159" s="44">
        <v>22</v>
      </c>
      <c r="K159" s="47" t="s">
        <v>622</v>
      </c>
      <c r="L159" s="47">
        <v>11</v>
      </c>
      <c r="M159" s="44" t="s">
        <v>133</v>
      </c>
      <c r="N159" s="44" t="s">
        <v>72</v>
      </c>
      <c r="O159" s="44" t="s">
        <v>46</v>
      </c>
      <c r="P159" s="44" t="s">
        <v>47</v>
      </c>
      <c r="Q159" s="44" t="s">
        <v>141</v>
      </c>
      <c r="R159" s="44" t="s">
        <v>623</v>
      </c>
      <c r="S159" s="94">
        <v>644350</v>
      </c>
      <c r="T159" s="136">
        <v>42256</v>
      </c>
      <c r="U159" s="141">
        <v>42403</v>
      </c>
      <c r="V159" s="47" t="s">
        <v>48</v>
      </c>
      <c r="W159" s="47"/>
      <c r="X159" s="48" t="s">
        <v>49</v>
      </c>
      <c r="AB159" s="47" t="s">
        <v>142</v>
      </c>
      <c r="AD159" s="64"/>
    </row>
    <row r="160" spans="2:30" s="44" customFormat="1" ht="12.75" x14ac:dyDescent="0.2">
      <c r="B160" s="45"/>
      <c r="C160" s="44" t="s">
        <v>375</v>
      </c>
      <c r="D160" s="46">
        <v>1027960271</v>
      </c>
      <c r="E160" s="44">
        <v>3206226647</v>
      </c>
      <c r="F160" s="44" t="s">
        <v>91</v>
      </c>
      <c r="G160" s="44" t="s">
        <v>203</v>
      </c>
      <c r="H160" s="107">
        <v>8</v>
      </c>
      <c r="I160" s="44" t="s">
        <v>139</v>
      </c>
      <c r="J160" s="44">
        <v>28</v>
      </c>
      <c r="K160" s="47" t="s">
        <v>621</v>
      </c>
      <c r="L160" s="44">
        <v>6</v>
      </c>
      <c r="M160" s="44" t="s">
        <v>133</v>
      </c>
      <c r="N160" s="47" t="s">
        <v>72</v>
      </c>
      <c r="O160" s="47" t="s">
        <v>46</v>
      </c>
      <c r="P160" s="44" t="s">
        <v>65</v>
      </c>
      <c r="Q160" s="44" t="s">
        <v>141</v>
      </c>
      <c r="R160" s="44" t="s">
        <v>623</v>
      </c>
      <c r="S160" s="94">
        <v>644350</v>
      </c>
      <c r="T160" s="136">
        <v>42257</v>
      </c>
      <c r="U160" s="141">
        <v>42403</v>
      </c>
      <c r="V160" s="47" t="s">
        <v>48</v>
      </c>
      <c r="W160" s="47"/>
      <c r="X160" s="48" t="s">
        <v>49</v>
      </c>
      <c r="AB160" s="47" t="s">
        <v>142</v>
      </c>
      <c r="AD160" s="64"/>
    </row>
    <row r="161" spans="1:39" s="44" customFormat="1" ht="12.75" x14ac:dyDescent="0.2">
      <c r="B161" s="45"/>
      <c r="C161" s="44" t="s">
        <v>376</v>
      </c>
      <c r="D161" s="46">
        <v>1035915503</v>
      </c>
      <c r="E161" s="44" t="s">
        <v>377</v>
      </c>
      <c r="F161" s="44" t="s">
        <v>91</v>
      </c>
      <c r="G161" s="44" t="s">
        <v>203</v>
      </c>
      <c r="H161" s="107">
        <v>8</v>
      </c>
      <c r="I161" s="51" t="s">
        <v>378</v>
      </c>
      <c r="J161" s="44">
        <v>23</v>
      </c>
      <c r="K161" s="47" t="s">
        <v>622</v>
      </c>
      <c r="L161" s="47">
        <v>11</v>
      </c>
      <c r="M161" s="44" t="s">
        <v>133</v>
      </c>
      <c r="N161" s="47" t="s">
        <v>72</v>
      </c>
      <c r="O161" s="47" t="s">
        <v>46</v>
      </c>
      <c r="P161" s="44" t="s">
        <v>58</v>
      </c>
      <c r="Q161" s="44" t="s">
        <v>141</v>
      </c>
      <c r="R161" s="44" t="s">
        <v>623</v>
      </c>
      <c r="S161" s="94">
        <v>644350</v>
      </c>
      <c r="T161" s="136">
        <v>42257</v>
      </c>
      <c r="U161" s="141">
        <v>42403</v>
      </c>
      <c r="V161" s="47" t="s">
        <v>48</v>
      </c>
      <c r="W161" s="47"/>
      <c r="X161" s="48" t="s">
        <v>49</v>
      </c>
      <c r="AB161" s="47" t="s">
        <v>142</v>
      </c>
      <c r="AD161" s="64"/>
    </row>
    <row r="162" spans="1:39" s="44" customFormat="1" ht="12.75" x14ac:dyDescent="0.2">
      <c r="B162" s="45"/>
      <c r="C162" s="44" t="s">
        <v>379</v>
      </c>
      <c r="D162" s="46">
        <v>1003927796</v>
      </c>
      <c r="E162" s="44">
        <v>3224955757</v>
      </c>
      <c r="F162" s="44" t="s">
        <v>91</v>
      </c>
      <c r="G162" s="44" t="s">
        <v>137</v>
      </c>
      <c r="H162" s="107">
        <v>8</v>
      </c>
      <c r="I162" s="44" t="s">
        <v>139</v>
      </c>
      <c r="J162" s="44">
        <v>18</v>
      </c>
      <c r="K162" s="47" t="s">
        <v>622</v>
      </c>
      <c r="L162" s="44">
        <v>7</v>
      </c>
      <c r="M162" s="44" t="s">
        <v>133</v>
      </c>
      <c r="N162" s="47" t="s">
        <v>72</v>
      </c>
      <c r="O162" s="47" t="s">
        <v>46</v>
      </c>
      <c r="P162" s="44" t="s">
        <v>58</v>
      </c>
      <c r="Q162" s="44" t="s">
        <v>141</v>
      </c>
      <c r="R162" s="44" t="s">
        <v>623</v>
      </c>
      <c r="S162" s="94">
        <v>644350</v>
      </c>
      <c r="T162" s="136">
        <v>42257</v>
      </c>
      <c r="U162" s="141">
        <v>42403</v>
      </c>
      <c r="V162" s="47" t="s">
        <v>48</v>
      </c>
      <c r="W162" s="47"/>
      <c r="X162" s="48" t="s">
        <v>49</v>
      </c>
      <c r="AB162" s="47" t="s">
        <v>142</v>
      </c>
      <c r="AD162" s="64"/>
    </row>
    <row r="163" spans="1:39" s="44" customFormat="1" ht="12.75" x14ac:dyDescent="0.2">
      <c r="B163" s="45"/>
      <c r="C163" s="44" t="s">
        <v>380</v>
      </c>
      <c r="D163" s="46">
        <v>1046932906</v>
      </c>
      <c r="E163" s="44">
        <v>3126652977</v>
      </c>
      <c r="F163" s="44" t="s">
        <v>91</v>
      </c>
      <c r="G163" s="44" t="s">
        <v>137</v>
      </c>
      <c r="H163" s="107">
        <v>8</v>
      </c>
      <c r="I163" s="51" t="s">
        <v>381</v>
      </c>
      <c r="J163" s="44">
        <v>23</v>
      </c>
      <c r="K163" s="47" t="s">
        <v>622</v>
      </c>
      <c r="L163" s="47">
        <v>5</v>
      </c>
      <c r="M163" s="44" t="s">
        <v>44</v>
      </c>
      <c r="N163" s="47" t="s">
        <v>72</v>
      </c>
      <c r="O163" s="47" t="s">
        <v>46</v>
      </c>
      <c r="P163" s="44" t="s">
        <v>47</v>
      </c>
      <c r="Q163" s="44" t="s">
        <v>173</v>
      </c>
      <c r="R163" s="44" t="s">
        <v>623</v>
      </c>
      <c r="S163" s="94">
        <v>644350</v>
      </c>
      <c r="T163" s="136">
        <v>42257</v>
      </c>
      <c r="U163" s="141">
        <v>42403</v>
      </c>
      <c r="V163" s="47" t="s">
        <v>48</v>
      </c>
      <c r="W163" s="47"/>
      <c r="X163" s="48" t="s">
        <v>49</v>
      </c>
      <c r="AB163" s="47" t="s">
        <v>142</v>
      </c>
      <c r="AD163" s="64"/>
    </row>
    <row r="164" spans="1:39" s="44" customFormat="1" ht="12.75" x14ac:dyDescent="0.2">
      <c r="B164" s="45"/>
      <c r="C164" s="44" t="s">
        <v>407</v>
      </c>
      <c r="D164" s="46">
        <v>71713749</v>
      </c>
      <c r="E164" s="44" t="s">
        <v>382</v>
      </c>
      <c r="F164" s="44" t="s">
        <v>91</v>
      </c>
      <c r="G164" s="44" t="s">
        <v>251</v>
      </c>
      <c r="H164" s="107">
        <v>8</v>
      </c>
      <c r="I164" s="44" t="s">
        <v>139</v>
      </c>
      <c r="J164" s="44">
        <v>45</v>
      </c>
      <c r="K164" s="47" t="s">
        <v>622</v>
      </c>
      <c r="L164" s="44">
        <v>8</v>
      </c>
      <c r="M164" s="44" t="s">
        <v>44</v>
      </c>
      <c r="N164" s="47" t="s">
        <v>72</v>
      </c>
      <c r="O164" s="47" t="s">
        <v>46</v>
      </c>
      <c r="P164" s="44" t="s">
        <v>58</v>
      </c>
      <c r="Q164" s="44" t="s">
        <v>141</v>
      </c>
      <c r="R164" s="44" t="s">
        <v>623</v>
      </c>
      <c r="S164" s="94">
        <v>644350</v>
      </c>
      <c r="T164" s="136">
        <v>42257</v>
      </c>
      <c r="U164" s="141">
        <v>42403</v>
      </c>
      <c r="V164" s="47" t="s">
        <v>48</v>
      </c>
      <c r="W164" s="47"/>
      <c r="X164" s="48" t="s">
        <v>49</v>
      </c>
      <c r="AB164" s="47" t="s">
        <v>142</v>
      </c>
      <c r="AD164" s="64"/>
    </row>
    <row r="165" spans="1:39" s="44" customFormat="1" ht="12.75" x14ac:dyDescent="0.2">
      <c r="B165" s="45"/>
      <c r="C165" s="44" t="s">
        <v>383</v>
      </c>
      <c r="D165" s="46">
        <v>70721283</v>
      </c>
      <c r="E165" s="44">
        <v>3205880712</v>
      </c>
      <c r="F165" s="44" t="s">
        <v>91</v>
      </c>
      <c r="G165" s="44" t="s">
        <v>251</v>
      </c>
      <c r="H165" s="107">
        <v>8</v>
      </c>
      <c r="I165" s="44" t="s">
        <v>139</v>
      </c>
      <c r="J165" s="44">
        <v>55</v>
      </c>
      <c r="K165" s="47" t="s">
        <v>622</v>
      </c>
      <c r="L165" s="47">
        <v>5</v>
      </c>
      <c r="M165" s="44" t="s">
        <v>44</v>
      </c>
      <c r="N165" s="47" t="s">
        <v>72</v>
      </c>
      <c r="O165" s="47" t="s">
        <v>46</v>
      </c>
      <c r="P165" s="44" t="s">
        <v>65</v>
      </c>
      <c r="Q165" s="44" t="s">
        <v>141</v>
      </c>
      <c r="R165" s="44" t="s">
        <v>623</v>
      </c>
      <c r="S165" s="94">
        <v>644350</v>
      </c>
      <c r="T165" s="136">
        <v>42257</v>
      </c>
      <c r="U165" s="141">
        <v>42403</v>
      </c>
      <c r="V165" s="47" t="s">
        <v>48</v>
      </c>
      <c r="W165" s="47"/>
      <c r="X165" s="48" t="s">
        <v>49</v>
      </c>
      <c r="AB165" s="47" t="s">
        <v>142</v>
      </c>
      <c r="AD165" s="64"/>
    </row>
    <row r="166" spans="1:39" s="50" customFormat="1" ht="12.75" x14ac:dyDescent="0.2">
      <c r="A166" s="44"/>
      <c r="B166" s="45"/>
      <c r="C166" s="44" t="s">
        <v>392</v>
      </c>
      <c r="D166" s="46">
        <v>98687563</v>
      </c>
      <c r="E166" s="44">
        <v>3146809475</v>
      </c>
      <c r="F166" s="44" t="s">
        <v>91</v>
      </c>
      <c r="G166" s="44" t="s">
        <v>393</v>
      </c>
      <c r="H166" s="107">
        <v>9</v>
      </c>
      <c r="I166" s="51" t="s">
        <v>394</v>
      </c>
      <c r="J166" s="44">
        <v>31</v>
      </c>
      <c r="K166" s="47" t="s">
        <v>622</v>
      </c>
      <c r="L166" s="47">
        <v>9</v>
      </c>
      <c r="M166" s="44" t="s">
        <v>44</v>
      </c>
      <c r="N166" s="47" t="s">
        <v>72</v>
      </c>
      <c r="O166" s="47" t="s">
        <v>46</v>
      </c>
      <c r="P166" s="44" t="s">
        <v>65</v>
      </c>
      <c r="Q166" s="44" t="s">
        <v>173</v>
      </c>
      <c r="R166" s="44" t="s">
        <v>623</v>
      </c>
      <c r="S166" s="94">
        <v>850000</v>
      </c>
      <c r="T166" s="136">
        <v>42258</v>
      </c>
      <c r="U166" s="141">
        <v>42403</v>
      </c>
      <c r="V166" s="47" t="s">
        <v>48</v>
      </c>
      <c r="W166" s="47"/>
      <c r="X166" s="48" t="s">
        <v>49</v>
      </c>
      <c r="Y166" s="44"/>
      <c r="Z166" s="44"/>
      <c r="AA166" s="44"/>
      <c r="AB166" s="47" t="s">
        <v>142</v>
      </c>
      <c r="AC166" s="44"/>
      <c r="AD166" s="65"/>
      <c r="AE166" s="49"/>
      <c r="AF166" s="49"/>
      <c r="AG166" s="49"/>
      <c r="AH166" s="49"/>
      <c r="AI166" s="49"/>
      <c r="AJ166" s="49"/>
      <c r="AK166" s="49"/>
      <c r="AL166" s="49"/>
      <c r="AM166" s="49"/>
    </row>
    <row r="167" spans="1:39" s="50" customFormat="1" ht="12.75" x14ac:dyDescent="0.2">
      <c r="A167" s="44"/>
      <c r="B167" s="45"/>
      <c r="C167" s="44" t="s">
        <v>395</v>
      </c>
      <c r="D167" s="46">
        <v>1114729312</v>
      </c>
      <c r="E167" s="44">
        <v>3222429089</v>
      </c>
      <c r="F167" s="44" t="s">
        <v>91</v>
      </c>
      <c r="G167" s="44" t="s">
        <v>396</v>
      </c>
      <c r="H167" s="107">
        <v>8</v>
      </c>
      <c r="I167" s="51" t="s">
        <v>397</v>
      </c>
      <c r="J167" s="44">
        <v>27</v>
      </c>
      <c r="K167" s="47" t="s">
        <v>621</v>
      </c>
      <c r="L167" s="47">
        <v>11</v>
      </c>
      <c r="M167" s="44" t="s">
        <v>44</v>
      </c>
      <c r="N167" s="47" t="s">
        <v>72</v>
      </c>
      <c r="O167" s="47" t="s">
        <v>46</v>
      </c>
      <c r="P167" s="44" t="s">
        <v>58</v>
      </c>
      <c r="Q167" s="44" t="s">
        <v>141</v>
      </c>
      <c r="R167" s="44" t="s">
        <v>623</v>
      </c>
      <c r="S167" s="94">
        <v>644350</v>
      </c>
      <c r="T167" s="136">
        <v>42258</v>
      </c>
      <c r="U167" s="141">
        <v>42403</v>
      </c>
      <c r="V167" s="47" t="s">
        <v>48</v>
      </c>
      <c r="W167" s="47"/>
      <c r="X167" s="48" t="s">
        <v>49</v>
      </c>
      <c r="Y167" s="44"/>
      <c r="Z167" s="44"/>
      <c r="AA167" s="44"/>
      <c r="AB167" s="47" t="s">
        <v>142</v>
      </c>
      <c r="AC167" s="44"/>
      <c r="AD167" s="65"/>
      <c r="AE167" s="49"/>
      <c r="AF167" s="49"/>
      <c r="AG167" s="49"/>
      <c r="AH167" s="49"/>
      <c r="AI167" s="49"/>
      <c r="AJ167" s="49"/>
      <c r="AK167" s="49"/>
      <c r="AL167" s="49"/>
      <c r="AM167" s="49"/>
    </row>
    <row r="168" spans="1:39" s="50" customFormat="1" ht="12.75" x14ac:dyDescent="0.2">
      <c r="A168" s="44"/>
      <c r="B168" s="45"/>
      <c r="C168" s="44" t="s">
        <v>398</v>
      </c>
      <c r="D168" s="46">
        <v>43204423</v>
      </c>
      <c r="E168" s="44" t="s">
        <v>399</v>
      </c>
      <c r="F168" s="44" t="s">
        <v>91</v>
      </c>
      <c r="G168" s="44" t="s">
        <v>251</v>
      </c>
      <c r="H168" s="107">
        <v>8</v>
      </c>
      <c r="I168" s="44" t="s">
        <v>139</v>
      </c>
      <c r="J168" s="44">
        <v>35</v>
      </c>
      <c r="K168" s="47" t="s">
        <v>621</v>
      </c>
      <c r="L168" s="47">
        <v>11</v>
      </c>
      <c r="M168" s="44" t="s">
        <v>44</v>
      </c>
      <c r="N168" s="47" t="s">
        <v>72</v>
      </c>
      <c r="O168" s="47" t="s">
        <v>46</v>
      </c>
      <c r="P168" s="44" t="s">
        <v>58</v>
      </c>
      <c r="Q168" s="44" t="s">
        <v>141</v>
      </c>
      <c r="R168" s="44" t="s">
        <v>623</v>
      </c>
      <c r="S168" s="94">
        <v>644350</v>
      </c>
      <c r="T168" s="136">
        <v>42258</v>
      </c>
      <c r="U168" s="141">
        <v>42403</v>
      </c>
      <c r="V168" s="47" t="s">
        <v>48</v>
      </c>
      <c r="W168" s="47"/>
      <c r="X168" s="48" t="s">
        <v>49</v>
      </c>
      <c r="Y168" s="44"/>
      <c r="Z168" s="44"/>
      <c r="AA168" s="44"/>
      <c r="AB168" s="47" t="s">
        <v>142</v>
      </c>
      <c r="AC168" s="44"/>
      <c r="AD168" s="65"/>
      <c r="AE168" s="49"/>
      <c r="AF168" s="49"/>
      <c r="AG168" s="49"/>
      <c r="AH168" s="49"/>
      <c r="AI168" s="49"/>
      <c r="AJ168" s="49"/>
      <c r="AK168" s="49"/>
      <c r="AL168" s="49"/>
      <c r="AM168" s="49"/>
    </row>
    <row r="169" spans="1:39" s="50" customFormat="1" ht="12.75" x14ac:dyDescent="0.2">
      <c r="A169" s="44"/>
      <c r="B169" s="45"/>
      <c r="C169" s="44" t="s">
        <v>400</v>
      </c>
      <c r="D169" s="46">
        <v>39178990</v>
      </c>
      <c r="E169" s="44">
        <v>3207020261</v>
      </c>
      <c r="F169" s="44" t="s">
        <v>91</v>
      </c>
      <c r="G169" s="44" t="s">
        <v>251</v>
      </c>
      <c r="H169" s="107">
        <v>8</v>
      </c>
      <c r="I169" s="51" t="s">
        <v>401</v>
      </c>
      <c r="J169" s="44">
        <v>32</v>
      </c>
      <c r="K169" s="47" t="s">
        <v>621</v>
      </c>
      <c r="L169" s="47">
        <v>11</v>
      </c>
      <c r="M169" s="44" t="s">
        <v>44</v>
      </c>
      <c r="N169" s="47" t="s">
        <v>72</v>
      </c>
      <c r="O169" s="47" t="s">
        <v>46</v>
      </c>
      <c r="P169" s="44" t="s">
        <v>58</v>
      </c>
      <c r="Q169" s="44" t="s">
        <v>141</v>
      </c>
      <c r="R169" s="44" t="s">
        <v>623</v>
      </c>
      <c r="S169" s="94">
        <v>644350</v>
      </c>
      <c r="T169" s="136">
        <v>42258</v>
      </c>
      <c r="U169" s="141">
        <v>42403</v>
      </c>
      <c r="V169" s="47" t="s">
        <v>48</v>
      </c>
      <c r="W169" s="47"/>
      <c r="X169" s="48" t="s">
        <v>49</v>
      </c>
      <c r="Y169" s="44"/>
      <c r="Z169" s="44"/>
      <c r="AA169" s="44"/>
      <c r="AB169" s="47" t="s">
        <v>142</v>
      </c>
      <c r="AC169" s="44"/>
      <c r="AD169" s="65"/>
      <c r="AE169" s="49"/>
      <c r="AF169" s="49"/>
      <c r="AG169" s="49"/>
      <c r="AH169" s="49"/>
      <c r="AI169" s="49"/>
      <c r="AJ169" s="49"/>
      <c r="AK169" s="49"/>
      <c r="AL169" s="49"/>
      <c r="AM169" s="49"/>
    </row>
    <row r="170" spans="1:39" s="50" customFormat="1" ht="12.75" x14ac:dyDescent="0.2">
      <c r="A170" s="44"/>
      <c r="B170" s="45"/>
      <c r="C170" s="44" t="s">
        <v>402</v>
      </c>
      <c r="D170" s="46">
        <v>1036665543</v>
      </c>
      <c r="E170" s="44">
        <v>3205994880</v>
      </c>
      <c r="F170" s="44" t="s">
        <v>91</v>
      </c>
      <c r="G170" s="44" t="s">
        <v>310</v>
      </c>
      <c r="H170" s="107">
        <v>8</v>
      </c>
      <c r="I170" s="51" t="s">
        <v>403</v>
      </c>
      <c r="J170" s="44">
        <v>19</v>
      </c>
      <c r="K170" s="47" t="s">
        <v>622</v>
      </c>
      <c r="L170" s="47">
        <v>9</v>
      </c>
      <c r="M170" s="44" t="s">
        <v>44</v>
      </c>
      <c r="N170" s="47" t="s">
        <v>72</v>
      </c>
      <c r="O170" s="47" t="s">
        <v>46</v>
      </c>
      <c r="P170" s="44" t="s">
        <v>58</v>
      </c>
      <c r="Q170" s="44" t="s">
        <v>141</v>
      </c>
      <c r="R170" s="44" t="s">
        <v>623</v>
      </c>
      <c r="S170" s="94">
        <v>644350</v>
      </c>
      <c r="T170" s="136">
        <v>42258</v>
      </c>
      <c r="U170" s="141">
        <v>42403</v>
      </c>
      <c r="V170" s="47" t="s">
        <v>48</v>
      </c>
      <c r="W170" s="47"/>
      <c r="X170" s="48" t="s">
        <v>49</v>
      </c>
      <c r="Y170" s="44"/>
      <c r="Z170" s="44"/>
      <c r="AA170" s="44"/>
      <c r="AB170" s="47" t="s">
        <v>142</v>
      </c>
      <c r="AC170" s="44"/>
      <c r="AD170" s="65"/>
      <c r="AE170" s="49"/>
      <c r="AF170" s="49"/>
      <c r="AG170" s="49"/>
      <c r="AH170" s="49"/>
      <c r="AI170" s="49"/>
      <c r="AJ170" s="49"/>
      <c r="AK170" s="49"/>
      <c r="AL170" s="49"/>
      <c r="AM170" s="49"/>
    </row>
    <row r="171" spans="1:39" s="50" customFormat="1" ht="12.75" x14ac:dyDescent="0.2">
      <c r="A171" s="44"/>
      <c r="B171" s="45"/>
      <c r="C171" s="44" t="s">
        <v>404</v>
      </c>
      <c r="D171" s="46">
        <v>71587896</v>
      </c>
      <c r="E171" s="44">
        <v>3122034940</v>
      </c>
      <c r="F171" s="44" t="s">
        <v>91</v>
      </c>
      <c r="G171" s="44" t="s">
        <v>145</v>
      </c>
      <c r="H171" s="107">
        <v>8</v>
      </c>
      <c r="I171" s="44" t="s">
        <v>139</v>
      </c>
      <c r="J171" s="44">
        <v>55</v>
      </c>
      <c r="K171" s="47" t="s">
        <v>622</v>
      </c>
      <c r="L171" s="44">
        <v>6</v>
      </c>
      <c r="M171" s="44" t="s">
        <v>44</v>
      </c>
      <c r="N171" s="47" t="s">
        <v>72</v>
      </c>
      <c r="O171" s="47" t="s">
        <v>46</v>
      </c>
      <c r="P171" s="44" t="s">
        <v>58</v>
      </c>
      <c r="Q171" s="44" t="s">
        <v>141</v>
      </c>
      <c r="R171" s="44" t="s">
        <v>623</v>
      </c>
      <c r="S171" s="94">
        <v>644350</v>
      </c>
      <c r="T171" s="136">
        <v>42258</v>
      </c>
      <c r="U171" s="141">
        <v>42403</v>
      </c>
      <c r="V171" s="47" t="s">
        <v>48</v>
      </c>
      <c r="W171" s="47"/>
      <c r="X171" s="48" t="s">
        <v>49</v>
      </c>
      <c r="Y171" s="44"/>
      <c r="Z171" s="44"/>
      <c r="AA171" s="44"/>
      <c r="AB171" s="47" t="s">
        <v>142</v>
      </c>
      <c r="AC171" s="44"/>
      <c r="AD171" s="65"/>
      <c r="AE171" s="49"/>
      <c r="AF171" s="49"/>
      <c r="AG171" s="49"/>
      <c r="AH171" s="49"/>
      <c r="AI171" s="49"/>
      <c r="AJ171" s="49"/>
      <c r="AK171" s="49"/>
      <c r="AL171" s="49"/>
      <c r="AM171" s="49"/>
    </row>
    <row r="172" spans="1:39" s="50" customFormat="1" ht="12.75" x14ac:dyDescent="0.2">
      <c r="A172" s="44"/>
      <c r="B172" s="45"/>
      <c r="C172" s="44" t="s">
        <v>405</v>
      </c>
      <c r="D172" s="46">
        <v>1152436867</v>
      </c>
      <c r="E172" s="44">
        <v>2261358</v>
      </c>
      <c r="F172" s="44" t="s">
        <v>91</v>
      </c>
      <c r="G172" s="44" t="s">
        <v>251</v>
      </c>
      <c r="H172" s="107">
        <v>8</v>
      </c>
      <c r="I172" s="44" t="s">
        <v>139</v>
      </c>
      <c r="J172" s="44">
        <v>24</v>
      </c>
      <c r="K172" s="47" t="s">
        <v>621</v>
      </c>
      <c r="L172" s="47">
        <v>5</v>
      </c>
      <c r="M172" s="44" t="s">
        <v>44</v>
      </c>
      <c r="N172" s="47" t="s">
        <v>72</v>
      </c>
      <c r="O172" s="47" t="s">
        <v>46</v>
      </c>
      <c r="P172" s="44" t="s">
        <v>73</v>
      </c>
      <c r="Q172" s="44" t="s">
        <v>141</v>
      </c>
      <c r="R172" s="44" t="s">
        <v>623</v>
      </c>
      <c r="S172" s="94">
        <v>644350</v>
      </c>
      <c r="T172" s="136">
        <v>42258</v>
      </c>
      <c r="U172" s="141">
        <v>42403</v>
      </c>
      <c r="V172" s="47" t="s">
        <v>48</v>
      </c>
      <c r="W172" s="47"/>
      <c r="X172" s="48" t="s">
        <v>49</v>
      </c>
      <c r="Y172" s="44"/>
      <c r="Z172" s="44"/>
      <c r="AA172" s="44"/>
      <c r="AB172" s="47" t="s">
        <v>142</v>
      </c>
      <c r="AC172" s="44"/>
      <c r="AD172" s="65"/>
      <c r="AE172" s="49"/>
      <c r="AF172" s="49"/>
      <c r="AG172" s="49"/>
      <c r="AH172" s="49"/>
      <c r="AI172" s="49"/>
      <c r="AJ172" s="49"/>
      <c r="AK172" s="49"/>
      <c r="AL172" s="49"/>
      <c r="AM172" s="49"/>
    </row>
    <row r="173" spans="1:39" s="50" customFormat="1" ht="12.75" x14ac:dyDescent="0.2">
      <c r="A173" s="44"/>
      <c r="B173" s="45"/>
      <c r="C173" s="44" t="s">
        <v>408</v>
      </c>
      <c r="D173" s="46">
        <v>70090373</v>
      </c>
      <c r="E173" s="44">
        <v>3195269470</v>
      </c>
      <c r="F173" s="44" t="s">
        <v>91</v>
      </c>
      <c r="G173" s="44" t="s">
        <v>177</v>
      </c>
      <c r="H173" s="107">
        <v>8</v>
      </c>
      <c r="I173" s="44" t="s">
        <v>139</v>
      </c>
      <c r="J173" s="44">
        <v>59</v>
      </c>
      <c r="K173" s="47" t="s">
        <v>622</v>
      </c>
      <c r="L173" s="47">
        <v>11</v>
      </c>
      <c r="M173" s="44" t="s">
        <v>44</v>
      </c>
      <c r="N173" s="47" t="s">
        <v>72</v>
      </c>
      <c r="O173" s="47" t="s">
        <v>46</v>
      </c>
      <c r="P173" s="44" t="s">
        <v>58</v>
      </c>
      <c r="Q173" s="44" t="s">
        <v>194</v>
      </c>
      <c r="R173" s="44" t="s">
        <v>623</v>
      </c>
      <c r="S173" s="94">
        <v>1350000</v>
      </c>
      <c r="T173" s="136">
        <v>42261</v>
      </c>
      <c r="U173" s="141">
        <v>42403</v>
      </c>
      <c r="V173" s="47" t="s">
        <v>48</v>
      </c>
      <c r="W173" s="47"/>
      <c r="X173" s="48" t="s">
        <v>49</v>
      </c>
      <c r="Y173" s="44"/>
      <c r="Z173" s="44"/>
      <c r="AA173" s="44"/>
      <c r="AB173" s="47" t="s">
        <v>142</v>
      </c>
      <c r="AC173" s="44"/>
      <c r="AD173" s="65"/>
      <c r="AE173" s="49"/>
      <c r="AF173" s="49"/>
      <c r="AG173" s="49"/>
      <c r="AH173" s="49"/>
      <c r="AI173" s="49"/>
      <c r="AJ173" s="49"/>
      <c r="AK173" s="49"/>
      <c r="AL173" s="49"/>
      <c r="AM173" s="49"/>
    </row>
    <row r="174" spans="1:39" s="50" customFormat="1" ht="12.75" customHeight="1" x14ac:dyDescent="0.2">
      <c r="A174" s="44"/>
      <c r="B174" s="45"/>
      <c r="C174" s="44" t="s">
        <v>409</v>
      </c>
      <c r="D174" s="46">
        <v>1036644675</v>
      </c>
      <c r="E174" s="44">
        <v>3012150855</v>
      </c>
      <c r="F174" s="44" t="s">
        <v>91</v>
      </c>
      <c r="G174" s="44" t="s">
        <v>228</v>
      </c>
      <c r="H174" s="107">
        <v>8</v>
      </c>
      <c r="I174" s="51" t="s">
        <v>410</v>
      </c>
      <c r="J174" s="44">
        <v>22</v>
      </c>
      <c r="K174" s="47" t="s">
        <v>621</v>
      </c>
      <c r="L174" s="47">
        <v>11</v>
      </c>
      <c r="M174" s="44" t="s">
        <v>44</v>
      </c>
      <c r="N174" s="47" t="s">
        <v>72</v>
      </c>
      <c r="O174" s="47" t="s">
        <v>46</v>
      </c>
      <c r="P174" s="44" t="s">
        <v>65</v>
      </c>
      <c r="Q174" s="44" t="s">
        <v>141</v>
      </c>
      <c r="R174" s="44" t="s">
        <v>623</v>
      </c>
      <c r="S174" s="94">
        <v>644350</v>
      </c>
      <c r="T174" s="136">
        <v>42261</v>
      </c>
      <c r="U174" s="141">
        <v>42403</v>
      </c>
      <c r="V174" s="47" t="s">
        <v>48</v>
      </c>
      <c r="W174" s="47"/>
      <c r="X174" s="48" t="s">
        <v>49</v>
      </c>
      <c r="Y174" s="44"/>
      <c r="Z174" s="44"/>
      <c r="AA174" s="44"/>
      <c r="AB174" s="47" t="s">
        <v>142</v>
      </c>
      <c r="AC174" s="44"/>
      <c r="AD174" s="65"/>
      <c r="AE174" s="49"/>
      <c r="AF174" s="49"/>
      <c r="AG174" s="49"/>
      <c r="AH174" s="49"/>
      <c r="AI174" s="49"/>
      <c r="AJ174" s="49"/>
      <c r="AK174" s="49"/>
      <c r="AL174" s="49"/>
      <c r="AM174" s="49"/>
    </row>
    <row r="175" spans="1:39" s="50" customFormat="1" ht="12.75" customHeight="1" x14ac:dyDescent="0.2">
      <c r="A175" s="44"/>
      <c r="B175" s="45"/>
      <c r="C175" s="44" t="s">
        <v>411</v>
      </c>
      <c r="D175" s="46">
        <v>1128431352</v>
      </c>
      <c r="E175" s="44">
        <v>2147153</v>
      </c>
      <c r="F175" s="44" t="s">
        <v>91</v>
      </c>
      <c r="G175" s="44" t="s">
        <v>228</v>
      </c>
      <c r="H175" s="107">
        <v>8</v>
      </c>
      <c r="I175" s="51" t="s">
        <v>412</v>
      </c>
      <c r="J175" s="44">
        <v>25</v>
      </c>
      <c r="K175" s="47" t="s">
        <v>621</v>
      </c>
      <c r="L175" s="44">
        <v>8</v>
      </c>
      <c r="M175" s="44" t="s">
        <v>133</v>
      </c>
      <c r="N175" s="47" t="s">
        <v>72</v>
      </c>
      <c r="O175" s="47" t="s">
        <v>46</v>
      </c>
      <c r="P175" s="44" t="s">
        <v>58</v>
      </c>
      <c r="Q175" s="44" t="s">
        <v>141</v>
      </c>
      <c r="R175" s="44" t="s">
        <v>623</v>
      </c>
      <c r="S175" s="94">
        <v>644350</v>
      </c>
      <c r="T175" s="136">
        <v>42261</v>
      </c>
      <c r="U175" s="141">
        <v>42403</v>
      </c>
      <c r="V175" s="47" t="s">
        <v>48</v>
      </c>
      <c r="W175" s="47"/>
      <c r="X175" s="48" t="s">
        <v>49</v>
      </c>
      <c r="Y175" s="44"/>
      <c r="Z175" s="44"/>
      <c r="AA175" s="44"/>
      <c r="AB175" s="47" t="s">
        <v>142</v>
      </c>
      <c r="AC175" s="44"/>
      <c r="AD175" s="65"/>
      <c r="AE175" s="49"/>
      <c r="AF175" s="49"/>
      <c r="AG175" s="49"/>
      <c r="AH175" s="49"/>
      <c r="AI175" s="49"/>
      <c r="AJ175" s="49"/>
      <c r="AK175" s="49"/>
      <c r="AL175" s="49"/>
      <c r="AM175" s="49"/>
    </row>
    <row r="176" spans="1:39" s="50" customFormat="1" ht="12.75" customHeight="1" x14ac:dyDescent="0.2">
      <c r="A176" s="44"/>
      <c r="B176" s="45"/>
      <c r="C176" s="44" t="s">
        <v>413</v>
      </c>
      <c r="D176" s="46">
        <v>1017142028</v>
      </c>
      <c r="E176" s="44">
        <v>3128635458</v>
      </c>
      <c r="F176" s="44" t="s">
        <v>91</v>
      </c>
      <c r="G176" s="44" t="s">
        <v>228</v>
      </c>
      <c r="H176" s="107">
        <v>8</v>
      </c>
      <c r="I176" s="51" t="s">
        <v>414</v>
      </c>
      <c r="J176" s="44">
        <v>28</v>
      </c>
      <c r="K176" s="47" t="s">
        <v>621</v>
      </c>
      <c r="L176" s="47">
        <v>11</v>
      </c>
      <c r="M176" s="44" t="s">
        <v>44</v>
      </c>
      <c r="N176" s="47" t="s">
        <v>72</v>
      </c>
      <c r="O176" s="47" t="s">
        <v>46</v>
      </c>
      <c r="P176" s="44" t="s">
        <v>73</v>
      </c>
      <c r="Q176" s="44" t="s">
        <v>141</v>
      </c>
      <c r="R176" s="44" t="s">
        <v>623</v>
      </c>
      <c r="S176" s="94">
        <v>644350</v>
      </c>
      <c r="T176" s="136">
        <v>42261</v>
      </c>
      <c r="U176" s="141">
        <v>42403</v>
      </c>
      <c r="V176" s="47" t="s">
        <v>48</v>
      </c>
      <c r="W176" s="47"/>
      <c r="X176" s="48" t="s">
        <v>49</v>
      </c>
      <c r="Y176" s="44"/>
      <c r="Z176" s="44"/>
      <c r="AA176" s="44"/>
      <c r="AB176" s="47" t="s">
        <v>142</v>
      </c>
      <c r="AC176" s="44"/>
      <c r="AD176" s="65"/>
      <c r="AE176" s="49"/>
      <c r="AF176" s="49"/>
      <c r="AG176" s="49"/>
      <c r="AH176" s="49"/>
      <c r="AI176" s="49"/>
      <c r="AJ176" s="49"/>
      <c r="AK176" s="49"/>
      <c r="AL176" s="49"/>
      <c r="AM176" s="49"/>
    </row>
    <row r="177" spans="1:39" s="50" customFormat="1" ht="12.75" customHeight="1" x14ac:dyDescent="0.2">
      <c r="A177" s="44"/>
      <c r="B177" s="45"/>
      <c r="C177" s="44" t="s">
        <v>415</v>
      </c>
      <c r="D177" s="46">
        <v>1037624590</v>
      </c>
      <c r="E177" s="44">
        <v>2213991</v>
      </c>
      <c r="F177" s="44" t="s">
        <v>91</v>
      </c>
      <c r="G177" s="44" t="s">
        <v>228</v>
      </c>
      <c r="H177" s="107">
        <v>8</v>
      </c>
      <c r="I177" s="51" t="s">
        <v>416</v>
      </c>
      <c r="J177" s="44">
        <v>22</v>
      </c>
      <c r="K177" s="47" t="s">
        <v>621</v>
      </c>
      <c r="L177" s="47">
        <v>11</v>
      </c>
      <c r="M177" s="44" t="s">
        <v>133</v>
      </c>
      <c r="N177" s="47" t="s">
        <v>72</v>
      </c>
      <c r="O177" s="47" t="s">
        <v>46</v>
      </c>
      <c r="P177" s="44" t="s">
        <v>58</v>
      </c>
      <c r="Q177" s="44" t="s">
        <v>141</v>
      </c>
      <c r="R177" s="44" t="s">
        <v>623</v>
      </c>
      <c r="S177" s="94">
        <v>644350</v>
      </c>
      <c r="T177" s="136">
        <v>42261</v>
      </c>
      <c r="U177" s="141">
        <v>42403</v>
      </c>
      <c r="V177" s="47" t="s">
        <v>48</v>
      </c>
      <c r="W177" s="47"/>
      <c r="X177" s="48" t="s">
        <v>49</v>
      </c>
      <c r="Y177" s="44"/>
      <c r="Z177" s="44"/>
      <c r="AA177" s="44"/>
      <c r="AB177" s="47" t="s">
        <v>142</v>
      </c>
      <c r="AC177" s="44"/>
      <c r="AD177" s="65"/>
      <c r="AE177" s="49"/>
      <c r="AF177" s="49"/>
      <c r="AG177" s="49"/>
      <c r="AH177" s="49"/>
      <c r="AI177" s="49"/>
      <c r="AJ177" s="49"/>
      <c r="AK177" s="49"/>
      <c r="AL177" s="49"/>
      <c r="AM177" s="49"/>
    </row>
    <row r="178" spans="1:39" s="50" customFormat="1" ht="12.75" customHeight="1" x14ac:dyDescent="0.2">
      <c r="A178" s="44"/>
      <c r="B178" s="45"/>
      <c r="C178" s="44" t="s">
        <v>417</v>
      </c>
      <c r="D178" s="46">
        <v>1003934992</v>
      </c>
      <c r="E178" s="44">
        <v>3218775031</v>
      </c>
      <c r="F178" s="44" t="s">
        <v>91</v>
      </c>
      <c r="G178" s="44" t="s">
        <v>203</v>
      </c>
      <c r="H178" s="107">
        <v>8</v>
      </c>
      <c r="I178" s="51" t="s">
        <v>418</v>
      </c>
      <c r="J178" s="44">
        <v>20</v>
      </c>
      <c r="K178" s="47" t="s">
        <v>621</v>
      </c>
      <c r="L178" s="47">
        <v>11</v>
      </c>
      <c r="M178" s="44" t="s">
        <v>133</v>
      </c>
      <c r="N178" s="47" t="s">
        <v>72</v>
      </c>
      <c r="O178" s="47" t="s">
        <v>46</v>
      </c>
      <c r="P178" s="44" t="s">
        <v>58</v>
      </c>
      <c r="Q178" s="44" t="s">
        <v>141</v>
      </c>
      <c r="R178" s="44" t="s">
        <v>623</v>
      </c>
      <c r="S178" s="94">
        <v>644350</v>
      </c>
      <c r="T178" s="136">
        <v>42261</v>
      </c>
      <c r="U178" s="141">
        <v>42403</v>
      </c>
      <c r="V178" s="47" t="s">
        <v>48</v>
      </c>
      <c r="W178" s="47"/>
      <c r="X178" s="48" t="s">
        <v>49</v>
      </c>
      <c r="Y178" s="44"/>
      <c r="Z178" s="44"/>
      <c r="AA178" s="44"/>
      <c r="AB178" s="47" t="s">
        <v>142</v>
      </c>
      <c r="AC178" s="44"/>
      <c r="AD178" s="65"/>
      <c r="AE178" s="49"/>
      <c r="AF178" s="49"/>
      <c r="AG178" s="49"/>
      <c r="AH178" s="49"/>
      <c r="AI178" s="49"/>
      <c r="AJ178" s="49"/>
      <c r="AK178" s="49"/>
      <c r="AL178" s="49"/>
      <c r="AM178" s="49"/>
    </row>
    <row r="179" spans="1:39" s="50" customFormat="1" ht="12.75" customHeight="1" x14ac:dyDescent="0.2">
      <c r="A179" s="44"/>
      <c r="B179" s="45"/>
      <c r="C179" s="44" t="s">
        <v>419</v>
      </c>
      <c r="D179" s="46">
        <v>35600470</v>
      </c>
      <c r="E179" s="44">
        <v>3148223156</v>
      </c>
      <c r="F179" s="44" t="s">
        <v>91</v>
      </c>
      <c r="G179" s="44" t="s">
        <v>251</v>
      </c>
      <c r="H179" s="107">
        <v>8</v>
      </c>
      <c r="I179" s="51" t="s">
        <v>420</v>
      </c>
      <c r="J179" s="44">
        <v>38</v>
      </c>
      <c r="K179" s="47" t="s">
        <v>621</v>
      </c>
      <c r="L179" s="47">
        <v>11</v>
      </c>
      <c r="M179" s="44" t="s">
        <v>133</v>
      </c>
      <c r="N179" s="47" t="s">
        <v>72</v>
      </c>
      <c r="O179" s="47" t="s">
        <v>46</v>
      </c>
      <c r="P179" s="44" t="s">
        <v>65</v>
      </c>
      <c r="Q179" s="44" t="s">
        <v>141</v>
      </c>
      <c r="R179" s="44" t="s">
        <v>623</v>
      </c>
      <c r="S179" s="94">
        <v>644350</v>
      </c>
      <c r="T179" s="136">
        <v>42261</v>
      </c>
      <c r="U179" s="141">
        <v>42403</v>
      </c>
      <c r="V179" s="47" t="s">
        <v>48</v>
      </c>
      <c r="W179" s="47"/>
      <c r="X179" s="48" t="s">
        <v>49</v>
      </c>
      <c r="Y179" s="44"/>
      <c r="Z179" s="44"/>
      <c r="AA179" s="44"/>
      <c r="AB179" s="47" t="s">
        <v>142</v>
      </c>
      <c r="AC179" s="44"/>
      <c r="AD179" s="65"/>
      <c r="AE179" s="49"/>
      <c r="AF179" s="49"/>
      <c r="AG179" s="49"/>
      <c r="AH179" s="49"/>
      <c r="AI179" s="49"/>
      <c r="AJ179" s="49"/>
      <c r="AK179" s="49"/>
      <c r="AL179" s="49"/>
      <c r="AM179" s="49"/>
    </row>
    <row r="180" spans="1:39" s="50" customFormat="1" ht="12.75" customHeight="1" x14ac:dyDescent="0.2">
      <c r="A180" s="44"/>
      <c r="B180" s="45"/>
      <c r="C180" s="44" t="s">
        <v>421</v>
      </c>
      <c r="D180" s="46">
        <v>1143153308</v>
      </c>
      <c r="E180" s="44">
        <v>3205620152</v>
      </c>
      <c r="F180" s="44" t="s">
        <v>91</v>
      </c>
      <c r="G180" s="44" t="s">
        <v>251</v>
      </c>
      <c r="H180" s="107">
        <v>8</v>
      </c>
      <c r="I180" s="51" t="s">
        <v>422</v>
      </c>
      <c r="J180" s="44">
        <v>19</v>
      </c>
      <c r="K180" s="47" t="s">
        <v>621</v>
      </c>
      <c r="L180" s="47" t="s">
        <v>213</v>
      </c>
      <c r="M180" s="44" t="s">
        <v>133</v>
      </c>
      <c r="N180" s="47" t="s">
        <v>72</v>
      </c>
      <c r="O180" s="47" t="s">
        <v>46</v>
      </c>
      <c r="P180" s="44" t="s">
        <v>65</v>
      </c>
      <c r="Q180" s="44" t="s">
        <v>141</v>
      </c>
      <c r="R180" s="44" t="s">
        <v>623</v>
      </c>
      <c r="S180" s="94">
        <v>644350</v>
      </c>
      <c r="T180" s="136">
        <v>42261</v>
      </c>
      <c r="U180" s="141">
        <v>42403</v>
      </c>
      <c r="V180" s="47" t="s">
        <v>48</v>
      </c>
      <c r="W180" s="47"/>
      <c r="X180" s="48" t="s">
        <v>49</v>
      </c>
      <c r="Y180" s="44"/>
      <c r="Z180" s="44"/>
      <c r="AA180" s="44"/>
      <c r="AB180" s="47" t="s">
        <v>142</v>
      </c>
      <c r="AC180" s="44"/>
      <c r="AD180" s="65"/>
      <c r="AE180" s="49"/>
      <c r="AF180" s="49"/>
      <c r="AG180" s="49"/>
      <c r="AH180" s="49"/>
      <c r="AI180" s="49"/>
      <c r="AJ180" s="49"/>
      <c r="AK180" s="49"/>
      <c r="AL180" s="49"/>
      <c r="AM180" s="49"/>
    </row>
    <row r="181" spans="1:39" s="50" customFormat="1" ht="12.75" customHeight="1" x14ac:dyDescent="0.2">
      <c r="A181" s="44"/>
      <c r="B181" s="45"/>
      <c r="C181" s="44" t="s">
        <v>423</v>
      </c>
      <c r="D181" s="46">
        <v>1128437509</v>
      </c>
      <c r="E181" s="44">
        <v>3207849962</v>
      </c>
      <c r="F181" s="44" t="s">
        <v>91</v>
      </c>
      <c r="G181" s="44" t="s">
        <v>424</v>
      </c>
      <c r="H181" s="107">
        <v>17</v>
      </c>
      <c r="I181" s="51" t="s">
        <v>425</v>
      </c>
      <c r="J181" s="44">
        <v>24</v>
      </c>
      <c r="K181" s="55" t="s">
        <v>622</v>
      </c>
      <c r="L181" s="47">
        <v>11</v>
      </c>
      <c r="M181" s="44" t="s">
        <v>44</v>
      </c>
      <c r="N181" s="44"/>
      <c r="O181" s="44" t="s">
        <v>46</v>
      </c>
      <c r="P181" s="47" t="s">
        <v>47</v>
      </c>
      <c r="Q181" s="44" t="s">
        <v>426</v>
      </c>
      <c r="R181" s="44" t="s">
        <v>623</v>
      </c>
      <c r="S181" s="94">
        <v>644350</v>
      </c>
      <c r="T181" s="136">
        <v>42261</v>
      </c>
      <c r="U181" s="141">
        <v>42403</v>
      </c>
      <c r="V181" s="47" t="s">
        <v>48</v>
      </c>
      <c r="W181" s="47"/>
      <c r="X181" s="48" t="s">
        <v>49</v>
      </c>
      <c r="Y181" s="44"/>
      <c r="Z181" s="44"/>
      <c r="AA181" s="44"/>
      <c r="AB181" s="44"/>
      <c r="AC181" s="44"/>
      <c r="AD181" s="65"/>
      <c r="AE181" s="49"/>
      <c r="AF181" s="49"/>
      <c r="AG181" s="49"/>
      <c r="AH181" s="49"/>
      <c r="AI181" s="49"/>
      <c r="AJ181" s="49"/>
      <c r="AK181" s="49"/>
      <c r="AL181" s="49"/>
      <c r="AM181" s="49"/>
    </row>
    <row r="182" spans="1:39" s="50" customFormat="1" ht="12.75" customHeight="1" x14ac:dyDescent="0.2">
      <c r="A182" s="44"/>
      <c r="B182" s="45"/>
      <c r="C182" s="44" t="s">
        <v>427</v>
      </c>
      <c r="D182" s="46">
        <v>1077461362</v>
      </c>
      <c r="E182" s="44">
        <v>3136865411</v>
      </c>
      <c r="F182" s="44" t="s">
        <v>91</v>
      </c>
      <c r="G182" s="44" t="s">
        <v>203</v>
      </c>
      <c r="H182" s="107">
        <v>8</v>
      </c>
      <c r="I182" s="44" t="s">
        <v>139</v>
      </c>
      <c r="J182" s="44">
        <v>21</v>
      </c>
      <c r="K182" s="55" t="s">
        <v>622</v>
      </c>
      <c r="L182" s="47">
        <v>11</v>
      </c>
      <c r="M182" s="44" t="s">
        <v>133</v>
      </c>
      <c r="N182" s="44" t="s">
        <v>196</v>
      </c>
      <c r="O182" s="44" t="s">
        <v>46</v>
      </c>
      <c r="P182" s="44" t="s">
        <v>58</v>
      </c>
      <c r="Q182" s="44" t="s">
        <v>426</v>
      </c>
      <c r="R182" s="44" t="s">
        <v>623</v>
      </c>
      <c r="S182" s="94">
        <v>644350</v>
      </c>
      <c r="T182" s="136">
        <v>42261</v>
      </c>
      <c r="U182" s="141">
        <v>42403</v>
      </c>
      <c r="V182" s="47" t="s">
        <v>48</v>
      </c>
      <c r="W182" s="47"/>
      <c r="X182" s="48" t="s">
        <v>49</v>
      </c>
      <c r="Y182" s="44"/>
      <c r="Z182" s="44"/>
      <c r="AA182" s="44"/>
      <c r="AB182" s="44" t="s">
        <v>485</v>
      </c>
      <c r="AC182" s="44"/>
      <c r="AD182" s="65"/>
      <c r="AE182" s="49"/>
      <c r="AF182" s="49"/>
      <c r="AG182" s="49"/>
      <c r="AH182" s="49"/>
      <c r="AI182" s="49"/>
      <c r="AJ182" s="49"/>
      <c r="AK182" s="49"/>
      <c r="AL182" s="49"/>
      <c r="AM182" s="49"/>
    </row>
    <row r="183" spans="1:39" s="50" customFormat="1" ht="12.75" customHeight="1" x14ac:dyDescent="0.2">
      <c r="A183" s="44"/>
      <c r="B183" s="45"/>
      <c r="C183" s="44" t="s">
        <v>428</v>
      </c>
      <c r="D183" s="46">
        <v>11706213</v>
      </c>
      <c r="E183" s="44">
        <v>3205727484</v>
      </c>
      <c r="F183" s="44" t="s">
        <v>91</v>
      </c>
      <c r="G183" s="44" t="s">
        <v>203</v>
      </c>
      <c r="H183" s="107">
        <v>8</v>
      </c>
      <c r="I183" s="44" t="s">
        <v>139</v>
      </c>
      <c r="J183" s="44">
        <v>42</v>
      </c>
      <c r="K183" s="55" t="s">
        <v>622</v>
      </c>
      <c r="L183" s="44" t="s">
        <v>263</v>
      </c>
      <c r="M183" s="44" t="s">
        <v>133</v>
      </c>
      <c r="N183" s="44" t="s">
        <v>196</v>
      </c>
      <c r="O183" s="44" t="s">
        <v>46</v>
      </c>
      <c r="P183" s="44" t="s">
        <v>65</v>
      </c>
      <c r="Q183" s="44" t="s">
        <v>426</v>
      </c>
      <c r="R183" s="44" t="s">
        <v>623</v>
      </c>
      <c r="S183" s="94">
        <v>644350</v>
      </c>
      <c r="T183" s="136">
        <v>42261</v>
      </c>
      <c r="U183" s="141">
        <v>42403</v>
      </c>
      <c r="V183" s="47" t="s">
        <v>48</v>
      </c>
      <c r="W183" s="47"/>
      <c r="X183" s="48" t="s">
        <v>49</v>
      </c>
      <c r="Y183" s="44"/>
      <c r="Z183" s="44"/>
      <c r="AA183" s="44"/>
      <c r="AB183" s="44" t="s">
        <v>485</v>
      </c>
      <c r="AC183" s="44"/>
      <c r="AD183" s="65"/>
      <c r="AE183" s="49"/>
      <c r="AF183" s="49"/>
      <c r="AG183" s="49"/>
      <c r="AH183" s="49"/>
      <c r="AI183" s="49"/>
      <c r="AJ183" s="49"/>
      <c r="AK183" s="49"/>
      <c r="AL183" s="49"/>
      <c r="AM183" s="49"/>
    </row>
    <row r="184" spans="1:39" s="50" customFormat="1" ht="12.75" customHeight="1" x14ac:dyDescent="0.2">
      <c r="A184" s="44"/>
      <c r="B184" s="45"/>
      <c r="C184" s="44" t="s">
        <v>429</v>
      </c>
      <c r="D184" s="46">
        <v>1128473150</v>
      </c>
      <c r="E184" s="44">
        <v>3122036122</v>
      </c>
      <c r="F184" s="44" t="s">
        <v>91</v>
      </c>
      <c r="G184" s="44" t="s">
        <v>430</v>
      </c>
      <c r="H184" s="107">
        <v>10</v>
      </c>
      <c r="I184" s="44" t="s">
        <v>139</v>
      </c>
      <c r="J184" s="44">
        <v>25</v>
      </c>
      <c r="K184" s="55" t="s">
        <v>622</v>
      </c>
      <c r="L184" s="44" t="s">
        <v>108</v>
      </c>
      <c r="M184" s="44" t="s">
        <v>133</v>
      </c>
      <c r="N184" s="44"/>
      <c r="O184" s="44"/>
      <c r="P184" s="44" t="s">
        <v>73</v>
      </c>
      <c r="Q184" s="44" t="s">
        <v>426</v>
      </c>
      <c r="R184" s="44" t="s">
        <v>623</v>
      </c>
      <c r="S184" s="107"/>
      <c r="T184" s="136">
        <v>42261</v>
      </c>
      <c r="U184" s="141">
        <v>42403</v>
      </c>
      <c r="V184" s="47" t="s">
        <v>48</v>
      </c>
      <c r="W184" s="47"/>
      <c r="X184" s="48" t="s">
        <v>49</v>
      </c>
      <c r="Y184" s="44"/>
      <c r="Z184" s="44"/>
      <c r="AA184" s="44"/>
      <c r="AB184" s="44"/>
      <c r="AC184" s="44"/>
      <c r="AD184" s="65"/>
      <c r="AE184" s="49"/>
      <c r="AF184" s="49"/>
      <c r="AG184" s="49"/>
      <c r="AH184" s="49"/>
      <c r="AI184" s="49"/>
      <c r="AJ184" s="49"/>
      <c r="AK184" s="49"/>
      <c r="AL184" s="49"/>
      <c r="AM184" s="49"/>
    </row>
    <row r="185" spans="1:39" s="50" customFormat="1" ht="12.75" customHeight="1" x14ac:dyDescent="0.2">
      <c r="A185" s="44"/>
      <c r="B185" s="45"/>
      <c r="C185" s="44" t="s">
        <v>431</v>
      </c>
      <c r="D185" s="46">
        <v>1060589451</v>
      </c>
      <c r="E185" s="44">
        <v>3207064875</v>
      </c>
      <c r="F185" s="44" t="s">
        <v>128</v>
      </c>
      <c r="G185" s="44" t="s">
        <v>129</v>
      </c>
      <c r="H185" s="107" t="s">
        <v>128</v>
      </c>
      <c r="I185" s="44" t="s">
        <v>139</v>
      </c>
      <c r="J185" s="44">
        <v>26</v>
      </c>
      <c r="K185" s="55" t="s">
        <v>622</v>
      </c>
      <c r="L185" s="47">
        <v>11</v>
      </c>
      <c r="M185" s="44" t="s">
        <v>44</v>
      </c>
      <c r="N185" s="44"/>
      <c r="O185" s="44"/>
      <c r="P185" s="47" t="s">
        <v>47</v>
      </c>
      <c r="Q185" s="44" t="s">
        <v>426</v>
      </c>
      <c r="R185" s="44" t="s">
        <v>623</v>
      </c>
      <c r="S185" s="107"/>
      <c r="T185" s="136">
        <v>42261</v>
      </c>
      <c r="U185" s="141">
        <v>42403</v>
      </c>
      <c r="V185" s="47" t="s">
        <v>48</v>
      </c>
      <c r="W185" s="47"/>
      <c r="X185" s="48" t="s">
        <v>49</v>
      </c>
      <c r="Y185" s="44"/>
      <c r="Z185" s="44"/>
      <c r="AA185" s="44"/>
      <c r="AB185" s="44"/>
      <c r="AC185" s="44"/>
      <c r="AD185" s="65"/>
      <c r="AE185" s="49"/>
      <c r="AF185" s="49"/>
      <c r="AG185" s="49"/>
      <c r="AH185" s="49"/>
      <c r="AI185" s="49"/>
      <c r="AJ185" s="49"/>
      <c r="AK185" s="49"/>
      <c r="AL185" s="49"/>
      <c r="AM185" s="49"/>
    </row>
    <row r="186" spans="1:39" s="50" customFormat="1" ht="12.75" customHeight="1" x14ac:dyDescent="0.2">
      <c r="A186" s="44"/>
      <c r="B186" s="45"/>
      <c r="C186" s="44" t="s">
        <v>432</v>
      </c>
      <c r="D186" s="46">
        <v>50933196</v>
      </c>
      <c r="E186" s="44">
        <v>3107364091</v>
      </c>
      <c r="F186" s="44" t="s">
        <v>91</v>
      </c>
      <c r="G186" s="44" t="s">
        <v>203</v>
      </c>
      <c r="H186" s="107">
        <v>8</v>
      </c>
      <c r="I186" s="51" t="s">
        <v>433</v>
      </c>
      <c r="J186" s="44">
        <v>41</v>
      </c>
      <c r="K186" s="47" t="s">
        <v>621</v>
      </c>
      <c r="L186" s="47">
        <v>11</v>
      </c>
      <c r="M186" s="44" t="s">
        <v>44</v>
      </c>
      <c r="N186" s="47" t="s">
        <v>72</v>
      </c>
      <c r="O186" s="47" t="s">
        <v>46</v>
      </c>
      <c r="P186" s="44" t="s">
        <v>65</v>
      </c>
      <c r="Q186" s="44" t="s">
        <v>141</v>
      </c>
      <c r="R186" s="44" t="s">
        <v>623</v>
      </c>
      <c r="S186" s="94">
        <v>644350</v>
      </c>
      <c r="T186" s="136">
        <v>42261</v>
      </c>
      <c r="U186" s="141">
        <v>42403</v>
      </c>
      <c r="V186" s="47" t="s">
        <v>48</v>
      </c>
      <c r="W186" s="47"/>
      <c r="X186" s="48" t="s">
        <v>49</v>
      </c>
      <c r="Y186" s="44"/>
      <c r="Z186" s="44"/>
      <c r="AA186" s="44"/>
      <c r="AB186" s="47" t="s">
        <v>142</v>
      </c>
      <c r="AC186" s="44"/>
      <c r="AD186" s="65"/>
      <c r="AE186" s="49"/>
      <c r="AF186" s="49"/>
      <c r="AG186" s="49"/>
      <c r="AH186" s="49"/>
      <c r="AI186" s="49"/>
      <c r="AJ186" s="49"/>
      <c r="AK186" s="49"/>
      <c r="AL186" s="49"/>
      <c r="AM186" s="49"/>
    </row>
    <row r="187" spans="1:39" s="50" customFormat="1" ht="12.75" customHeight="1" x14ac:dyDescent="0.2">
      <c r="A187" s="44"/>
      <c r="B187" s="45"/>
      <c r="C187" s="44" t="s">
        <v>434</v>
      </c>
      <c r="D187" s="46">
        <v>50933124</v>
      </c>
      <c r="E187" s="44">
        <v>3106326093</v>
      </c>
      <c r="F187" s="44" t="s">
        <v>91</v>
      </c>
      <c r="G187" s="44" t="s">
        <v>203</v>
      </c>
      <c r="H187" s="107">
        <v>8</v>
      </c>
      <c r="I187" s="51" t="s">
        <v>435</v>
      </c>
      <c r="J187" s="44">
        <v>35</v>
      </c>
      <c r="K187" s="47" t="s">
        <v>621</v>
      </c>
      <c r="L187" s="47">
        <v>11</v>
      </c>
      <c r="M187" s="44" t="s">
        <v>44</v>
      </c>
      <c r="N187" s="47" t="s">
        <v>72</v>
      </c>
      <c r="O187" s="47" t="s">
        <v>46</v>
      </c>
      <c r="P187" s="44" t="s">
        <v>58</v>
      </c>
      <c r="Q187" s="44" t="s">
        <v>141</v>
      </c>
      <c r="R187" s="44" t="s">
        <v>623</v>
      </c>
      <c r="S187" s="94">
        <v>644350</v>
      </c>
      <c r="T187" s="136">
        <v>42261</v>
      </c>
      <c r="U187" s="141">
        <v>42403</v>
      </c>
      <c r="V187" s="47" t="s">
        <v>48</v>
      </c>
      <c r="W187" s="47"/>
      <c r="X187" s="48" t="s">
        <v>49</v>
      </c>
      <c r="Y187" s="44"/>
      <c r="Z187" s="44"/>
      <c r="AA187" s="44"/>
      <c r="AB187" s="47" t="s">
        <v>142</v>
      </c>
      <c r="AC187" s="44"/>
      <c r="AD187" s="65"/>
      <c r="AE187" s="49"/>
      <c r="AF187" s="49"/>
      <c r="AG187" s="49"/>
      <c r="AH187" s="49"/>
      <c r="AI187" s="49"/>
      <c r="AJ187" s="49"/>
      <c r="AK187" s="49"/>
      <c r="AL187" s="49"/>
      <c r="AM187" s="49"/>
    </row>
    <row r="188" spans="1:39" s="50" customFormat="1" ht="12.75" customHeight="1" x14ac:dyDescent="0.2">
      <c r="A188" s="44"/>
      <c r="B188" s="45"/>
      <c r="C188" s="44" t="s">
        <v>436</v>
      </c>
      <c r="D188" s="46">
        <v>1040745047</v>
      </c>
      <c r="E188" s="44">
        <v>3216351864</v>
      </c>
      <c r="F188" s="44" t="s">
        <v>91</v>
      </c>
      <c r="G188" s="44" t="s">
        <v>228</v>
      </c>
      <c r="H188" s="107">
        <v>8</v>
      </c>
      <c r="I188" s="51" t="s">
        <v>437</v>
      </c>
      <c r="J188" s="44">
        <v>22</v>
      </c>
      <c r="K188" s="47" t="s">
        <v>621</v>
      </c>
      <c r="L188" s="47" t="s">
        <v>213</v>
      </c>
      <c r="M188" s="44" t="s">
        <v>44</v>
      </c>
      <c r="N188" s="47" t="s">
        <v>72</v>
      </c>
      <c r="O188" s="47" t="s">
        <v>46</v>
      </c>
      <c r="P188" s="44" t="s">
        <v>47</v>
      </c>
      <c r="Q188" s="44" t="s">
        <v>141</v>
      </c>
      <c r="R188" s="44" t="s">
        <v>623</v>
      </c>
      <c r="S188" s="94">
        <v>644350</v>
      </c>
      <c r="T188" s="136">
        <v>42261</v>
      </c>
      <c r="U188" s="141">
        <v>42403</v>
      </c>
      <c r="V188" s="47" t="s">
        <v>48</v>
      </c>
      <c r="W188" s="47"/>
      <c r="X188" s="48" t="s">
        <v>49</v>
      </c>
      <c r="Y188" s="44"/>
      <c r="Z188" s="44"/>
      <c r="AA188" s="44"/>
      <c r="AB188" s="47" t="s">
        <v>142</v>
      </c>
      <c r="AC188" s="44"/>
      <c r="AD188" s="65"/>
      <c r="AE188" s="49"/>
      <c r="AF188" s="49"/>
      <c r="AG188" s="49"/>
      <c r="AH188" s="49"/>
      <c r="AI188" s="49"/>
      <c r="AJ188" s="49"/>
      <c r="AK188" s="49"/>
      <c r="AL188" s="49"/>
      <c r="AM188" s="49"/>
    </row>
    <row r="189" spans="1:39" s="50" customFormat="1" ht="12.75" customHeight="1" x14ac:dyDescent="0.2">
      <c r="A189" s="44"/>
      <c r="B189" s="45"/>
      <c r="C189" s="44" t="s">
        <v>438</v>
      </c>
      <c r="D189" s="46">
        <v>1214734588</v>
      </c>
      <c r="E189" s="44">
        <v>2939634</v>
      </c>
      <c r="F189" s="44" t="s">
        <v>91</v>
      </c>
      <c r="G189" s="44" t="s">
        <v>203</v>
      </c>
      <c r="H189" s="107">
        <v>8</v>
      </c>
      <c r="I189" s="44" t="s">
        <v>139</v>
      </c>
      <c r="J189" s="44">
        <v>18</v>
      </c>
      <c r="K189" s="47" t="s">
        <v>621</v>
      </c>
      <c r="L189" s="47" t="s">
        <v>213</v>
      </c>
      <c r="M189" s="44" t="s">
        <v>44</v>
      </c>
      <c r="N189" s="47" t="s">
        <v>72</v>
      </c>
      <c r="O189" s="47" t="s">
        <v>46</v>
      </c>
      <c r="P189" s="44" t="s">
        <v>73</v>
      </c>
      <c r="Q189" s="44" t="s">
        <v>141</v>
      </c>
      <c r="R189" s="44" t="s">
        <v>623</v>
      </c>
      <c r="S189" s="94">
        <v>644350</v>
      </c>
      <c r="T189" s="136">
        <v>42261</v>
      </c>
      <c r="U189" s="141">
        <v>42403</v>
      </c>
      <c r="V189" s="47" t="s">
        <v>48</v>
      </c>
      <c r="W189" s="47"/>
      <c r="X189" s="48" t="s">
        <v>49</v>
      </c>
      <c r="Y189" s="44"/>
      <c r="Z189" s="44"/>
      <c r="AA189" s="44"/>
      <c r="AB189" s="47" t="s">
        <v>142</v>
      </c>
      <c r="AC189" s="44"/>
      <c r="AD189" s="65"/>
      <c r="AE189" s="49"/>
      <c r="AF189" s="49"/>
      <c r="AG189" s="49"/>
      <c r="AH189" s="49"/>
      <c r="AI189" s="49"/>
      <c r="AJ189" s="49"/>
      <c r="AK189" s="49"/>
      <c r="AL189" s="49"/>
      <c r="AM189" s="49"/>
    </row>
    <row r="190" spans="1:39" s="50" customFormat="1" ht="12.75" x14ac:dyDescent="0.2">
      <c r="A190" s="44"/>
      <c r="B190" s="45"/>
      <c r="C190" s="44" t="s">
        <v>439</v>
      </c>
      <c r="D190" s="46">
        <v>1077437958</v>
      </c>
      <c r="E190" s="44">
        <v>3016420798</v>
      </c>
      <c r="F190" s="44" t="s">
        <v>91</v>
      </c>
      <c r="G190" s="44" t="s">
        <v>137</v>
      </c>
      <c r="H190" s="107">
        <v>8</v>
      </c>
      <c r="I190" s="51" t="s">
        <v>420</v>
      </c>
      <c r="J190" s="44">
        <v>19</v>
      </c>
      <c r="K190" s="47" t="s">
        <v>622</v>
      </c>
      <c r="L190" s="47">
        <v>11</v>
      </c>
      <c r="M190" s="44" t="s">
        <v>133</v>
      </c>
      <c r="N190" s="47" t="s">
        <v>72</v>
      </c>
      <c r="O190" s="47" t="s">
        <v>46</v>
      </c>
      <c r="P190" s="44" t="s">
        <v>58</v>
      </c>
      <c r="Q190" s="44" t="s">
        <v>141</v>
      </c>
      <c r="R190" s="44" t="s">
        <v>623</v>
      </c>
      <c r="S190" s="94">
        <v>644350</v>
      </c>
      <c r="T190" s="136">
        <v>42261</v>
      </c>
      <c r="U190" s="141">
        <v>42403</v>
      </c>
      <c r="V190" s="47" t="s">
        <v>48</v>
      </c>
      <c r="W190" s="47"/>
      <c r="X190" s="48" t="s">
        <v>49</v>
      </c>
      <c r="Y190" s="44"/>
      <c r="Z190" s="44"/>
      <c r="AA190" s="44"/>
      <c r="AB190" s="47" t="s">
        <v>142</v>
      </c>
      <c r="AC190" s="44"/>
      <c r="AD190" s="65"/>
      <c r="AE190" s="49"/>
      <c r="AF190" s="49"/>
      <c r="AG190" s="49"/>
      <c r="AH190" s="49"/>
      <c r="AI190" s="49"/>
      <c r="AJ190" s="49"/>
      <c r="AK190" s="49"/>
      <c r="AL190" s="49"/>
      <c r="AM190" s="49"/>
    </row>
    <row r="191" spans="1:39" s="50" customFormat="1" ht="12.75" customHeight="1" x14ac:dyDescent="0.2">
      <c r="A191" s="44"/>
      <c r="B191" s="45"/>
      <c r="C191" s="44" t="s">
        <v>440</v>
      </c>
      <c r="D191" s="46">
        <v>1116790549</v>
      </c>
      <c r="E191" s="44">
        <v>3137798562</v>
      </c>
      <c r="F191" s="44" t="s">
        <v>91</v>
      </c>
      <c r="G191" s="44" t="s">
        <v>203</v>
      </c>
      <c r="H191" s="107">
        <v>8</v>
      </c>
      <c r="I191" s="51" t="s">
        <v>441</v>
      </c>
      <c r="J191" s="44">
        <v>30</v>
      </c>
      <c r="K191" s="47" t="s">
        <v>622</v>
      </c>
      <c r="L191" s="47">
        <v>5</v>
      </c>
      <c r="M191" s="44" t="s">
        <v>44</v>
      </c>
      <c r="N191" s="47" t="s">
        <v>72</v>
      </c>
      <c r="O191" s="47" t="s">
        <v>46</v>
      </c>
      <c r="P191" s="44" t="s">
        <v>58</v>
      </c>
      <c r="Q191" s="44" t="s">
        <v>194</v>
      </c>
      <c r="R191" s="44" t="s">
        <v>623</v>
      </c>
      <c r="S191" s="94">
        <v>1350000</v>
      </c>
      <c r="T191" s="136">
        <v>42261</v>
      </c>
      <c r="U191" s="141">
        <v>42403</v>
      </c>
      <c r="V191" s="47" t="s">
        <v>48</v>
      </c>
      <c r="W191" s="47"/>
      <c r="X191" s="48" t="s">
        <v>49</v>
      </c>
      <c r="Y191" s="44"/>
      <c r="Z191" s="44"/>
      <c r="AA191" s="44"/>
      <c r="AB191" s="47" t="s">
        <v>142</v>
      </c>
      <c r="AC191" s="44"/>
      <c r="AD191" s="65"/>
      <c r="AE191" s="49"/>
      <c r="AF191" s="49"/>
      <c r="AG191" s="49"/>
      <c r="AH191" s="49"/>
      <c r="AI191" s="49"/>
      <c r="AJ191" s="49"/>
      <c r="AK191" s="49"/>
      <c r="AL191" s="49"/>
      <c r="AM191" s="49"/>
    </row>
    <row r="192" spans="1:39" s="50" customFormat="1" ht="12.75" customHeight="1" x14ac:dyDescent="0.2">
      <c r="A192" s="44"/>
      <c r="B192" s="45"/>
      <c r="C192" s="44" t="s">
        <v>442</v>
      </c>
      <c r="D192" s="46">
        <v>3616681</v>
      </c>
      <c r="E192" s="44">
        <v>2218517</v>
      </c>
      <c r="F192" s="44" t="s">
        <v>91</v>
      </c>
      <c r="G192" s="44" t="s">
        <v>145</v>
      </c>
      <c r="H192" s="107">
        <v>8</v>
      </c>
      <c r="I192" s="44" t="s">
        <v>139</v>
      </c>
      <c r="J192" s="44">
        <v>63</v>
      </c>
      <c r="K192" s="47" t="s">
        <v>622</v>
      </c>
      <c r="L192" s="47">
        <v>2</v>
      </c>
      <c r="M192" s="44" t="s">
        <v>44</v>
      </c>
      <c r="N192" s="47" t="s">
        <v>72</v>
      </c>
      <c r="O192" s="47" t="s">
        <v>46</v>
      </c>
      <c r="P192" s="44" t="s">
        <v>58</v>
      </c>
      <c r="Q192" s="44" t="s">
        <v>141</v>
      </c>
      <c r="R192" s="44" t="s">
        <v>623</v>
      </c>
      <c r="S192" s="94">
        <v>644350</v>
      </c>
      <c r="T192" s="136">
        <v>42261</v>
      </c>
      <c r="U192" s="141">
        <v>42403</v>
      </c>
      <c r="V192" s="47" t="s">
        <v>48</v>
      </c>
      <c r="W192" s="47"/>
      <c r="X192" s="48" t="s">
        <v>49</v>
      </c>
      <c r="Y192" s="44"/>
      <c r="Z192" s="44"/>
      <c r="AA192" s="44"/>
      <c r="AB192" s="47" t="s">
        <v>142</v>
      </c>
      <c r="AC192" s="44"/>
      <c r="AD192" s="65"/>
      <c r="AE192" s="49"/>
      <c r="AF192" s="49"/>
      <c r="AG192" s="49"/>
      <c r="AH192" s="49"/>
      <c r="AI192" s="49"/>
      <c r="AJ192" s="49"/>
      <c r="AK192" s="49"/>
      <c r="AL192" s="49"/>
      <c r="AM192" s="49"/>
    </row>
    <row r="193" spans="1:39" s="50" customFormat="1" ht="12.75" x14ac:dyDescent="0.2">
      <c r="A193" s="44"/>
      <c r="B193" s="45"/>
      <c r="C193" s="44" t="s">
        <v>443</v>
      </c>
      <c r="D193" s="46">
        <v>1214739409</v>
      </c>
      <c r="E193" s="44">
        <v>3206551594</v>
      </c>
      <c r="F193" s="44" t="s">
        <v>91</v>
      </c>
      <c r="G193" s="44" t="s">
        <v>228</v>
      </c>
      <c r="H193" s="107">
        <v>8</v>
      </c>
      <c r="I193" s="44" t="s">
        <v>139</v>
      </c>
      <c r="J193" s="44">
        <v>18</v>
      </c>
      <c r="K193" s="47" t="s">
        <v>622</v>
      </c>
      <c r="L193" s="44">
        <v>7</v>
      </c>
      <c r="M193" s="44" t="s">
        <v>44</v>
      </c>
      <c r="N193" s="47" t="s">
        <v>72</v>
      </c>
      <c r="O193" s="47" t="s">
        <v>46</v>
      </c>
      <c r="P193" s="44" t="s">
        <v>47</v>
      </c>
      <c r="Q193" s="44" t="s">
        <v>141</v>
      </c>
      <c r="R193" s="44" t="s">
        <v>623</v>
      </c>
      <c r="S193" s="94">
        <v>644350</v>
      </c>
      <c r="T193" s="136">
        <v>42261</v>
      </c>
      <c r="U193" s="141">
        <v>42403</v>
      </c>
      <c r="V193" s="47" t="s">
        <v>48</v>
      </c>
      <c r="W193" s="47"/>
      <c r="X193" s="48" t="s">
        <v>49</v>
      </c>
      <c r="Y193" s="44"/>
      <c r="Z193" s="44"/>
      <c r="AA193" s="44"/>
      <c r="AB193" s="47" t="s">
        <v>142</v>
      </c>
      <c r="AC193" s="44"/>
      <c r="AD193" s="65"/>
      <c r="AE193" s="49"/>
      <c r="AF193" s="49"/>
      <c r="AG193" s="49"/>
      <c r="AH193" s="49"/>
      <c r="AI193" s="49"/>
      <c r="AJ193" s="49"/>
      <c r="AK193" s="49"/>
      <c r="AL193" s="49"/>
      <c r="AM193" s="49"/>
    </row>
    <row r="194" spans="1:39" s="50" customFormat="1" ht="12.75" customHeight="1" x14ac:dyDescent="0.2">
      <c r="A194" s="44"/>
      <c r="B194" s="45"/>
      <c r="C194" s="44" t="s">
        <v>444</v>
      </c>
      <c r="D194" s="46">
        <v>1001232911</v>
      </c>
      <c r="E194" s="44">
        <v>3136224778</v>
      </c>
      <c r="F194" s="44" t="s">
        <v>91</v>
      </c>
      <c r="G194" s="44" t="s">
        <v>228</v>
      </c>
      <c r="H194" s="107">
        <v>8</v>
      </c>
      <c r="I194" s="44" t="s">
        <v>139</v>
      </c>
      <c r="J194" s="44">
        <v>18</v>
      </c>
      <c r="K194" s="47" t="s">
        <v>622</v>
      </c>
      <c r="L194" s="44">
        <v>6</v>
      </c>
      <c r="M194" s="44" t="s">
        <v>44</v>
      </c>
      <c r="N194" s="47" t="s">
        <v>72</v>
      </c>
      <c r="O194" s="47" t="s">
        <v>46</v>
      </c>
      <c r="P194" s="44" t="s">
        <v>47</v>
      </c>
      <c r="Q194" s="44" t="s">
        <v>141</v>
      </c>
      <c r="R194" s="44" t="s">
        <v>623</v>
      </c>
      <c r="S194" s="94">
        <v>644350</v>
      </c>
      <c r="T194" s="136">
        <v>42261</v>
      </c>
      <c r="U194" s="141">
        <v>42403</v>
      </c>
      <c r="V194" s="47" t="s">
        <v>48</v>
      </c>
      <c r="W194" s="47"/>
      <c r="X194" s="48" t="s">
        <v>49</v>
      </c>
      <c r="Y194" s="44"/>
      <c r="Z194" s="44"/>
      <c r="AA194" s="44"/>
      <c r="AB194" s="47" t="s">
        <v>142</v>
      </c>
      <c r="AC194" s="44"/>
      <c r="AD194" s="65"/>
      <c r="AE194" s="49"/>
      <c r="AF194" s="49"/>
      <c r="AG194" s="49"/>
      <c r="AH194" s="49"/>
      <c r="AI194" s="49"/>
      <c r="AJ194" s="49"/>
      <c r="AK194" s="49"/>
      <c r="AL194" s="49"/>
      <c r="AM194" s="49"/>
    </row>
    <row r="195" spans="1:39" s="50" customFormat="1" ht="12.75" x14ac:dyDescent="0.2">
      <c r="A195" s="44"/>
      <c r="B195" s="45"/>
      <c r="C195" s="44" t="s">
        <v>445</v>
      </c>
      <c r="D195" s="46">
        <v>1017123021</v>
      </c>
      <c r="E195" s="44">
        <v>2266595</v>
      </c>
      <c r="F195" s="44" t="s">
        <v>91</v>
      </c>
      <c r="G195" s="44" t="s">
        <v>203</v>
      </c>
      <c r="H195" s="107">
        <v>8</v>
      </c>
      <c r="I195" s="44" t="s">
        <v>139</v>
      </c>
      <c r="J195" s="44">
        <v>29</v>
      </c>
      <c r="K195" s="47" t="s">
        <v>622</v>
      </c>
      <c r="L195" s="44" t="s">
        <v>263</v>
      </c>
      <c r="M195" s="44" t="s">
        <v>44</v>
      </c>
      <c r="N195" s="47" t="s">
        <v>72</v>
      </c>
      <c r="O195" s="47" t="s">
        <v>46</v>
      </c>
      <c r="P195" s="44" t="s">
        <v>47</v>
      </c>
      <c r="Q195" s="44" t="s">
        <v>141</v>
      </c>
      <c r="R195" s="44" t="s">
        <v>623</v>
      </c>
      <c r="S195" s="94">
        <v>644350</v>
      </c>
      <c r="T195" s="136">
        <v>42261</v>
      </c>
      <c r="U195" s="141">
        <v>42403</v>
      </c>
      <c r="V195" s="47" t="s">
        <v>48</v>
      </c>
      <c r="W195" s="47"/>
      <c r="X195" s="48" t="s">
        <v>49</v>
      </c>
      <c r="Y195" s="44"/>
      <c r="Z195" s="44"/>
      <c r="AA195" s="44"/>
      <c r="AB195" s="47" t="s">
        <v>142</v>
      </c>
      <c r="AC195" s="44"/>
      <c r="AD195" s="65"/>
      <c r="AE195" s="49"/>
      <c r="AF195" s="49"/>
      <c r="AG195" s="49"/>
      <c r="AH195" s="49"/>
      <c r="AI195" s="49"/>
      <c r="AJ195" s="49"/>
      <c r="AK195" s="49"/>
      <c r="AL195" s="49"/>
      <c r="AM195" s="49"/>
    </row>
    <row r="196" spans="1:39" s="50" customFormat="1" ht="12.75" customHeight="1" x14ac:dyDescent="0.2">
      <c r="A196" s="44"/>
      <c r="B196" s="45"/>
      <c r="C196" s="44" t="s">
        <v>446</v>
      </c>
      <c r="D196" s="46">
        <v>8336550</v>
      </c>
      <c r="E196" s="44" t="s">
        <v>447</v>
      </c>
      <c r="F196" s="44" t="s">
        <v>91</v>
      </c>
      <c r="G196" s="44" t="s">
        <v>228</v>
      </c>
      <c r="H196" s="107">
        <v>8</v>
      </c>
      <c r="I196" s="44" t="s">
        <v>139</v>
      </c>
      <c r="J196" s="44">
        <v>49</v>
      </c>
      <c r="K196" s="47" t="s">
        <v>622</v>
      </c>
      <c r="L196" s="44" t="s">
        <v>263</v>
      </c>
      <c r="M196" s="44" t="s">
        <v>44</v>
      </c>
      <c r="N196" s="47" t="s">
        <v>72</v>
      </c>
      <c r="O196" s="47" t="s">
        <v>46</v>
      </c>
      <c r="P196" s="44" t="s">
        <v>58</v>
      </c>
      <c r="Q196" s="44" t="s">
        <v>194</v>
      </c>
      <c r="R196" s="44" t="s">
        <v>623</v>
      </c>
      <c r="S196" s="94">
        <v>1350000</v>
      </c>
      <c r="T196" s="136">
        <v>42261</v>
      </c>
      <c r="U196" s="141">
        <v>42403</v>
      </c>
      <c r="V196" s="47" t="s">
        <v>48</v>
      </c>
      <c r="W196" s="47"/>
      <c r="X196" s="48" t="s">
        <v>49</v>
      </c>
      <c r="Y196" s="44"/>
      <c r="Z196" s="44"/>
      <c r="AA196" s="44"/>
      <c r="AB196" s="47" t="s">
        <v>142</v>
      </c>
      <c r="AC196" s="44"/>
      <c r="AD196" s="65"/>
      <c r="AE196" s="49"/>
      <c r="AF196" s="49"/>
      <c r="AG196" s="49"/>
      <c r="AH196" s="49"/>
      <c r="AI196" s="49"/>
      <c r="AJ196" s="49"/>
      <c r="AK196" s="49"/>
      <c r="AL196" s="49"/>
      <c r="AM196" s="49"/>
    </row>
    <row r="197" spans="1:39" s="50" customFormat="1" ht="12.75" customHeight="1" x14ac:dyDescent="0.2">
      <c r="A197" s="44"/>
      <c r="B197" s="45"/>
      <c r="C197" s="44" t="s">
        <v>448</v>
      </c>
      <c r="D197" s="46">
        <v>1146439718</v>
      </c>
      <c r="E197" s="44">
        <v>2212725</v>
      </c>
      <c r="F197" s="44" t="s">
        <v>91</v>
      </c>
      <c r="G197" s="44" t="s">
        <v>203</v>
      </c>
      <c r="H197" s="107">
        <v>8</v>
      </c>
      <c r="I197" s="44" t="s">
        <v>139</v>
      </c>
      <c r="J197" s="44">
        <v>19</v>
      </c>
      <c r="K197" s="47" t="s">
        <v>622</v>
      </c>
      <c r="L197" s="44">
        <v>7</v>
      </c>
      <c r="M197" s="44" t="s">
        <v>44</v>
      </c>
      <c r="N197" s="47" t="s">
        <v>72</v>
      </c>
      <c r="O197" s="47" t="s">
        <v>46</v>
      </c>
      <c r="P197" s="44" t="s">
        <v>58</v>
      </c>
      <c r="Q197" s="44" t="s">
        <v>141</v>
      </c>
      <c r="R197" s="44" t="s">
        <v>623</v>
      </c>
      <c r="S197" s="94">
        <v>644350</v>
      </c>
      <c r="T197" s="136">
        <v>42261</v>
      </c>
      <c r="U197" s="141">
        <v>42403</v>
      </c>
      <c r="V197" s="47" t="s">
        <v>48</v>
      </c>
      <c r="W197" s="47"/>
      <c r="X197" s="48" t="s">
        <v>49</v>
      </c>
      <c r="Y197" s="44"/>
      <c r="Z197" s="44"/>
      <c r="AA197" s="44"/>
      <c r="AB197" s="47" t="s">
        <v>142</v>
      </c>
      <c r="AC197" s="44"/>
      <c r="AD197" s="65"/>
      <c r="AE197" s="49"/>
      <c r="AF197" s="49"/>
      <c r="AG197" s="49"/>
      <c r="AH197" s="49"/>
      <c r="AI197" s="49"/>
      <c r="AJ197" s="49"/>
      <c r="AK197" s="49"/>
      <c r="AL197" s="49"/>
      <c r="AM197" s="49"/>
    </row>
    <row r="198" spans="1:39" s="50" customFormat="1" ht="12.75" customHeight="1" x14ac:dyDescent="0.2">
      <c r="A198" s="44"/>
      <c r="B198" s="45"/>
      <c r="C198" s="44" t="s">
        <v>449</v>
      </c>
      <c r="D198" s="46">
        <v>70436878</v>
      </c>
      <c r="E198" s="44">
        <v>3128859336</v>
      </c>
      <c r="F198" s="44" t="s">
        <v>91</v>
      </c>
      <c r="G198" s="44" t="s">
        <v>137</v>
      </c>
      <c r="H198" s="107">
        <v>8</v>
      </c>
      <c r="I198" s="44" t="s">
        <v>139</v>
      </c>
      <c r="J198" s="44">
        <v>41</v>
      </c>
      <c r="K198" s="47" t="s">
        <v>622</v>
      </c>
      <c r="L198" s="44" t="s">
        <v>263</v>
      </c>
      <c r="M198" s="44" t="s">
        <v>44</v>
      </c>
      <c r="N198" s="47" t="s">
        <v>72</v>
      </c>
      <c r="O198" s="47" t="s">
        <v>46</v>
      </c>
      <c r="P198" s="44" t="s">
        <v>58</v>
      </c>
      <c r="Q198" s="44" t="s">
        <v>194</v>
      </c>
      <c r="R198" s="44" t="s">
        <v>623</v>
      </c>
      <c r="S198" s="94">
        <v>1350000</v>
      </c>
      <c r="T198" s="136">
        <v>42261</v>
      </c>
      <c r="U198" s="141">
        <v>42403</v>
      </c>
      <c r="V198" s="47" t="s">
        <v>48</v>
      </c>
      <c r="W198" s="47"/>
      <c r="X198" s="48" t="s">
        <v>49</v>
      </c>
      <c r="Y198" s="44"/>
      <c r="Z198" s="44"/>
      <c r="AA198" s="44"/>
      <c r="AB198" s="47" t="s">
        <v>142</v>
      </c>
      <c r="AC198" s="44"/>
      <c r="AD198" s="65"/>
      <c r="AE198" s="49"/>
      <c r="AF198" s="49"/>
      <c r="AG198" s="49"/>
      <c r="AH198" s="49"/>
      <c r="AI198" s="49"/>
      <c r="AJ198" s="49"/>
      <c r="AK198" s="49"/>
      <c r="AL198" s="49"/>
      <c r="AM198" s="49"/>
    </row>
    <row r="199" spans="1:39" s="50" customFormat="1" ht="12.75" customHeight="1" x14ac:dyDescent="0.2">
      <c r="A199" s="44"/>
      <c r="B199" s="45"/>
      <c r="C199" s="44" t="s">
        <v>450</v>
      </c>
      <c r="D199" s="46">
        <v>26226563</v>
      </c>
      <c r="E199" s="44">
        <v>3218137518</v>
      </c>
      <c r="F199" s="44" t="s">
        <v>91</v>
      </c>
      <c r="G199" s="44" t="s">
        <v>203</v>
      </c>
      <c r="H199" s="107">
        <v>8</v>
      </c>
      <c r="I199" s="44" t="s">
        <v>290</v>
      </c>
      <c r="J199" s="44">
        <v>37</v>
      </c>
      <c r="K199" s="47" t="s">
        <v>621</v>
      </c>
      <c r="L199" s="47">
        <v>11</v>
      </c>
      <c r="M199" s="44" t="s">
        <v>44</v>
      </c>
      <c r="N199" s="47" t="s">
        <v>72</v>
      </c>
      <c r="O199" s="47" t="s">
        <v>46</v>
      </c>
      <c r="P199" s="44" t="s">
        <v>47</v>
      </c>
      <c r="Q199" s="44" t="s">
        <v>141</v>
      </c>
      <c r="R199" s="44" t="s">
        <v>623</v>
      </c>
      <c r="S199" s="94">
        <v>644350</v>
      </c>
      <c r="T199" s="136">
        <v>42261</v>
      </c>
      <c r="U199" s="141">
        <v>42403</v>
      </c>
      <c r="V199" s="47" t="s">
        <v>48</v>
      </c>
      <c r="W199" s="47"/>
      <c r="X199" s="48" t="s">
        <v>49</v>
      </c>
      <c r="Y199" s="44"/>
      <c r="Z199" s="44"/>
      <c r="AA199" s="44"/>
      <c r="AB199" s="47" t="s">
        <v>142</v>
      </c>
      <c r="AC199" s="44"/>
      <c r="AD199" s="65"/>
      <c r="AE199" s="49"/>
      <c r="AF199" s="49"/>
      <c r="AG199" s="49"/>
      <c r="AH199" s="49"/>
      <c r="AI199" s="49"/>
      <c r="AJ199" s="49"/>
      <c r="AK199" s="49"/>
      <c r="AL199" s="49"/>
      <c r="AM199" s="49"/>
    </row>
    <row r="200" spans="1:39" s="50" customFormat="1" ht="12.75" customHeight="1" x14ac:dyDescent="0.2">
      <c r="A200" s="44"/>
      <c r="B200" s="45"/>
      <c r="C200" s="44" t="s">
        <v>451</v>
      </c>
      <c r="D200" s="46">
        <v>1073985284</v>
      </c>
      <c r="E200" s="44">
        <v>3132807287</v>
      </c>
      <c r="F200" s="44" t="s">
        <v>91</v>
      </c>
      <c r="G200" s="44" t="s">
        <v>203</v>
      </c>
      <c r="H200" s="107">
        <v>8</v>
      </c>
      <c r="I200" s="51" t="s">
        <v>452</v>
      </c>
      <c r="J200" s="44">
        <v>29</v>
      </c>
      <c r="K200" s="47" t="s">
        <v>621</v>
      </c>
      <c r="L200" s="47">
        <v>11</v>
      </c>
      <c r="M200" s="44" t="s">
        <v>44</v>
      </c>
      <c r="N200" s="47" t="s">
        <v>72</v>
      </c>
      <c r="O200" s="47" t="s">
        <v>46</v>
      </c>
      <c r="P200" s="44" t="s">
        <v>65</v>
      </c>
      <c r="Q200" s="44" t="s">
        <v>141</v>
      </c>
      <c r="R200" s="44" t="s">
        <v>623</v>
      </c>
      <c r="S200" s="94">
        <v>644350</v>
      </c>
      <c r="T200" s="136">
        <v>42261</v>
      </c>
      <c r="U200" s="141">
        <v>42403</v>
      </c>
      <c r="V200" s="47" t="s">
        <v>48</v>
      </c>
      <c r="W200" s="47"/>
      <c r="X200" s="48" t="s">
        <v>49</v>
      </c>
      <c r="Y200" s="44"/>
      <c r="Z200" s="44"/>
      <c r="AA200" s="44"/>
      <c r="AB200" s="47" t="s">
        <v>142</v>
      </c>
      <c r="AC200" s="44"/>
      <c r="AD200" s="65"/>
      <c r="AE200" s="49"/>
      <c r="AF200" s="49"/>
      <c r="AG200" s="49"/>
      <c r="AH200" s="49"/>
      <c r="AI200" s="49"/>
      <c r="AJ200" s="49"/>
      <c r="AK200" s="49"/>
      <c r="AL200" s="49"/>
      <c r="AM200" s="49"/>
    </row>
    <row r="201" spans="1:39" s="50" customFormat="1" ht="12.75" customHeight="1" x14ac:dyDescent="0.2">
      <c r="A201" s="44"/>
      <c r="B201" s="45"/>
      <c r="C201" s="44" t="s">
        <v>453</v>
      </c>
      <c r="D201" s="46">
        <v>1128461403</v>
      </c>
      <c r="E201" s="44">
        <v>3116097895</v>
      </c>
      <c r="F201" s="44" t="s">
        <v>91</v>
      </c>
      <c r="G201" s="44" t="s">
        <v>203</v>
      </c>
      <c r="H201" s="107">
        <v>8</v>
      </c>
      <c r="I201" s="51" t="s">
        <v>454</v>
      </c>
      <c r="J201" s="44">
        <v>20</v>
      </c>
      <c r="K201" s="47" t="s">
        <v>622</v>
      </c>
      <c r="L201" s="44">
        <v>10</v>
      </c>
      <c r="M201" s="44" t="s">
        <v>44</v>
      </c>
      <c r="N201" s="47" t="s">
        <v>72</v>
      </c>
      <c r="O201" s="47" t="s">
        <v>46</v>
      </c>
      <c r="P201" s="44" t="s">
        <v>65</v>
      </c>
      <c r="Q201" s="44" t="s">
        <v>141</v>
      </c>
      <c r="R201" s="44" t="s">
        <v>623</v>
      </c>
      <c r="S201" s="94">
        <v>644350</v>
      </c>
      <c r="T201" s="136">
        <v>42261</v>
      </c>
      <c r="U201" s="141">
        <v>42403</v>
      </c>
      <c r="V201" s="47" t="s">
        <v>48</v>
      </c>
      <c r="W201" s="47"/>
      <c r="X201" s="48" t="s">
        <v>49</v>
      </c>
      <c r="Y201" s="44"/>
      <c r="Z201" s="44"/>
      <c r="AA201" s="44"/>
      <c r="AB201" s="47" t="s">
        <v>142</v>
      </c>
      <c r="AC201" s="44"/>
      <c r="AD201" s="65"/>
      <c r="AE201" s="49"/>
      <c r="AF201" s="49"/>
      <c r="AG201" s="49"/>
      <c r="AH201" s="49"/>
      <c r="AI201" s="49"/>
      <c r="AJ201" s="49"/>
      <c r="AK201" s="49"/>
      <c r="AL201" s="49"/>
      <c r="AM201" s="49"/>
    </row>
    <row r="202" spans="1:39" s="50" customFormat="1" ht="12.75" customHeight="1" x14ac:dyDescent="0.2">
      <c r="A202" s="44"/>
      <c r="B202" s="45"/>
      <c r="C202" s="44" t="s">
        <v>539</v>
      </c>
      <c r="D202" s="46">
        <v>98585243</v>
      </c>
      <c r="E202" s="44">
        <v>3147795914</v>
      </c>
      <c r="F202" s="44" t="s">
        <v>91</v>
      </c>
      <c r="G202" s="44" t="s">
        <v>540</v>
      </c>
      <c r="H202" s="107"/>
      <c r="I202" s="51" t="s">
        <v>541</v>
      </c>
      <c r="J202" s="44">
        <v>44</v>
      </c>
      <c r="K202" s="55" t="s">
        <v>622</v>
      </c>
      <c r="L202" s="44" t="s">
        <v>108</v>
      </c>
      <c r="M202" s="44" t="s">
        <v>44</v>
      </c>
      <c r="N202" s="47" t="s">
        <v>72</v>
      </c>
      <c r="O202" s="47" t="s">
        <v>46</v>
      </c>
      <c r="P202" s="44" t="s">
        <v>47</v>
      </c>
      <c r="Q202" s="44" t="s">
        <v>323</v>
      </c>
      <c r="R202" s="44" t="s">
        <v>623</v>
      </c>
      <c r="S202" s="94">
        <v>1350000</v>
      </c>
      <c r="T202" s="136">
        <v>42261</v>
      </c>
      <c r="U202" s="141">
        <v>42038</v>
      </c>
      <c r="V202" s="47" t="s">
        <v>48</v>
      </c>
      <c r="W202" s="47"/>
      <c r="X202" s="48"/>
      <c r="Y202" s="44"/>
      <c r="Z202" s="44"/>
      <c r="AA202" s="44"/>
      <c r="AB202" s="47" t="s">
        <v>50</v>
      </c>
      <c r="AC202" s="44"/>
      <c r="AD202" s="65"/>
      <c r="AE202" s="49"/>
      <c r="AF202" s="49"/>
      <c r="AG202" s="49"/>
      <c r="AH202" s="49"/>
      <c r="AI202" s="49"/>
      <c r="AJ202" s="49"/>
      <c r="AK202" s="49"/>
      <c r="AL202" s="49"/>
      <c r="AM202" s="49"/>
    </row>
    <row r="203" spans="1:39" s="50" customFormat="1" ht="12.75" customHeight="1" x14ac:dyDescent="0.2">
      <c r="A203" s="44"/>
      <c r="B203" s="45"/>
      <c r="C203" s="44" t="s">
        <v>455</v>
      </c>
      <c r="D203" s="46">
        <v>43273741</v>
      </c>
      <c r="E203" s="44">
        <v>3117713083</v>
      </c>
      <c r="F203" s="44" t="s">
        <v>91</v>
      </c>
      <c r="G203" s="44" t="s">
        <v>310</v>
      </c>
      <c r="H203" s="107">
        <v>8</v>
      </c>
      <c r="I203" s="51" t="s">
        <v>475</v>
      </c>
      <c r="J203" s="44">
        <v>35</v>
      </c>
      <c r="K203" s="47" t="s">
        <v>621</v>
      </c>
      <c r="L203" s="47" t="s">
        <v>213</v>
      </c>
      <c r="M203" s="44" t="s">
        <v>44</v>
      </c>
      <c r="N203" s="47" t="s">
        <v>72</v>
      </c>
      <c r="O203" s="47" t="s">
        <v>46</v>
      </c>
      <c r="P203" s="44" t="s">
        <v>47</v>
      </c>
      <c r="Q203" s="44" t="s">
        <v>141</v>
      </c>
      <c r="R203" s="44" t="s">
        <v>623</v>
      </c>
      <c r="S203" s="94">
        <v>644350</v>
      </c>
      <c r="T203" s="136">
        <v>42262</v>
      </c>
      <c r="U203" s="141">
        <v>42403</v>
      </c>
      <c r="V203" s="47" t="s">
        <v>48</v>
      </c>
      <c r="W203" s="47"/>
      <c r="X203" s="48" t="s">
        <v>49</v>
      </c>
      <c r="Y203" s="44"/>
      <c r="Z203" s="44"/>
      <c r="AA203" s="44"/>
      <c r="AB203" s="47" t="s">
        <v>142</v>
      </c>
      <c r="AC203" s="44"/>
      <c r="AD203" s="65"/>
      <c r="AE203" s="49"/>
      <c r="AF203" s="49"/>
      <c r="AG203" s="49"/>
      <c r="AH203" s="49"/>
      <c r="AI203" s="49"/>
      <c r="AJ203" s="49"/>
      <c r="AK203" s="49"/>
      <c r="AL203" s="49"/>
      <c r="AM203" s="49"/>
    </row>
    <row r="204" spans="1:39" s="50" customFormat="1" ht="15" customHeight="1" x14ac:dyDescent="0.2">
      <c r="A204" s="44"/>
      <c r="B204" s="45"/>
      <c r="C204" s="44" t="s">
        <v>606</v>
      </c>
      <c r="D204" s="46">
        <v>1017183211</v>
      </c>
      <c r="E204" s="44">
        <v>3008886718</v>
      </c>
      <c r="F204" s="44" t="s">
        <v>91</v>
      </c>
      <c r="G204" s="44" t="s">
        <v>607</v>
      </c>
      <c r="H204" s="107"/>
      <c r="I204" s="51" t="s">
        <v>608</v>
      </c>
      <c r="J204" s="44">
        <v>25</v>
      </c>
      <c r="K204" s="55" t="s">
        <v>621</v>
      </c>
      <c r="L204" s="44" t="s">
        <v>609</v>
      </c>
      <c r="M204" s="44" t="s">
        <v>44</v>
      </c>
      <c r="N204" s="47" t="s">
        <v>72</v>
      </c>
      <c r="O204" s="47" t="s">
        <v>46</v>
      </c>
      <c r="P204" s="44" t="s">
        <v>73</v>
      </c>
      <c r="Q204" s="44" t="s">
        <v>610</v>
      </c>
      <c r="R204" s="44" t="s">
        <v>623</v>
      </c>
      <c r="S204" s="94"/>
      <c r="T204" s="136">
        <v>42262</v>
      </c>
      <c r="U204" s="141">
        <v>42403</v>
      </c>
      <c r="V204" s="47" t="s">
        <v>48</v>
      </c>
      <c r="W204" s="47"/>
      <c r="X204" s="48" t="s">
        <v>49</v>
      </c>
      <c r="Y204" s="44"/>
      <c r="Z204" s="44"/>
      <c r="AA204" s="44"/>
      <c r="AB204" s="47" t="s">
        <v>142</v>
      </c>
      <c r="AC204" s="44"/>
      <c r="AD204" s="65"/>
      <c r="AE204" s="49"/>
      <c r="AF204" s="49"/>
      <c r="AG204" s="49"/>
      <c r="AH204" s="49"/>
      <c r="AI204" s="49"/>
      <c r="AJ204" s="49"/>
      <c r="AK204" s="49"/>
      <c r="AL204" s="49"/>
      <c r="AM204" s="49"/>
    </row>
    <row r="205" spans="1:39" s="50" customFormat="1" ht="15" customHeight="1" x14ac:dyDescent="0.2">
      <c r="A205" s="44"/>
      <c r="B205" s="45"/>
      <c r="C205" s="44" t="s">
        <v>628</v>
      </c>
      <c r="D205" s="46">
        <v>8418360</v>
      </c>
      <c r="E205" s="44">
        <v>3105078020</v>
      </c>
      <c r="F205" s="44" t="s">
        <v>91</v>
      </c>
      <c r="G205" s="44" t="s">
        <v>629</v>
      </c>
      <c r="H205" s="107">
        <v>13</v>
      </c>
      <c r="I205" s="51" t="s">
        <v>139</v>
      </c>
      <c r="J205" s="44">
        <v>39</v>
      </c>
      <c r="K205" s="55" t="s">
        <v>622</v>
      </c>
      <c r="L205" s="47">
        <v>3</v>
      </c>
      <c r="M205" s="44" t="s">
        <v>44</v>
      </c>
      <c r="N205" s="47" t="s">
        <v>196</v>
      </c>
      <c r="O205" s="47" t="s">
        <v>46</v>
      </c>
      <c r="P205" s="44" t="s">
        <v>58</v>
      </c>
      <c r="Q205" s="44" t="s">
        <v>426</v>
      </c>
      <c r="R205" s="44" t="s">
        <v>623</v>
      </c>
      <c r="S205" s="94">
        <v>644350</v>
      </c>
      <c r="T205" s="136">
        <v>42262</v>
      </c>
      <c r="U205" s="141" t="s">
        <v>271</v>
      </c>
      <c r="V205" s="47" t="s">
        <v>48</v>
      </c>
      <c r="W205" s="47"/>
      <c r="X205" s="48" t="s">
        <v>49</v>
      </c>
      <c r="Y205" s="44"/>
      <c r="Z205" s="44"/>
      <c r="AA205" s="44"/>
      <c r="AB205" s="47" t="s">
        <v>532</v>
      </c>
      <c r="AC205" s="44"/>
      <c r="AD205" s="65"/>
      <c r="AE205" s="49"/>
      <c r="AF205" s="49"/>
      <c r="AG205" s="49"/>
      <c r="AH205" s="49"/>
      <c r="AI205" s="49"/>
      <c r="AJ205" s="49"/>
      <c r="AK205" s="49"/>
      <c r="AL205" s="49"/>
      <c r="AM205" s="49"/>
    </row>
    <row r="206" spans="1:39" s="50" customFormat="1" ht="12.75" customHeight="1" x14ac:dyDescent="0.2">
      <c r="A206" s="44"/>
      <c r="B206" s="45"/>
      <c r="C206" s="44" t="s">
        <v>476</v>
      </c>
      <c r="D206" s="46">
        <v>1020105882</v>
      </c>
      <c r="E206" s="44">
        <v>2217412</v>
      </c>
      <c r="F206" s="44" t="s">
        <v>91</v>
      </c>
      <c r="G206" s="44" t="s">
        <v>137</v>
      </c>
      <c r="H206" s="107">
        <v>8</v>
      </c>
      <c r="I206" s="51" t="s">
        <v>477</v>
      </c>
      <c r="J206" s="44">
        <v>20</v>
      </c>
      <c r="K206" s="47" t="s">
        <v>622</v>
      </c>
      <c r="L206" s="47">
        <v>11</v>
      </c>
      <c r="M206" s="44" t="s">
        <v>133</v>
      </c>
      <c r="N206" s="47" t="s">
        <v>72</v>
      </c>
      <c r="O206" s="47" t="s">
        <v>46</v>
      </c>
      <c r="P206" s="44" t="s">
        <v>65</v>
      </c>
      <c r="Q206" s="44" t="s">
        <v>141</v>
      </c>
      <c r="R206" s="44" t="s">
        <v>623</v>
      </c>
      <c r="S206" s="94">
        <v>644350</v>
      </c>
      <c r="T206" s="136">
        <v>42263</v>
      </c>
      <c r="U206" s="141">
        <v>42403</v>
      </c>
      <c r="V206" s="47" t="s">
        <v>48</v>
      </c>
      <c r="W206" s="47"/>
      <c r="X206" s="48" t="s">
        <v>49</v>
      </c>
      <c r="Y206" s="44"/>
      <c r="Z206" s="44"/>
      <c r="AA206" s="44"/>
      <c r="AB206" s="47" t="s">
        <v>142</v>
      </c>
      <c r="AC206" s="44"/>
      <c r="AD206" s="65"/>
      <c r="AE206" s="49"/>
      <c r="AF206" s="49"/>
      <c r="AG206" s="49"/>
      <c r="AH206" s="49"/>
      <c r="AI206" s="49"/>
      <c r="AJ206" s="49"/>
      <c r="AK206" s="49"/>
      <c r="AL206" s="49"/>
      <c r="AM206" s="49"/>
    </row>
    <row r="207" spans="1:39" s="50" customFormat="1" ht="12.75" customHeight="1" x14ac:dyDescent="0.2">
      <c r="A207" s="44"/>
      <c r="B207" s="45"/>
      <c r="C207" s="44" t="s">
        <v>478</v>
      </c>
      <c r="D207" s="46">
        <v>1128465523</v>
      </c>
      <c r="E207" s="44">
        <v>3015003439</v>
      </c>
      <c r="F207" s="44" t="s">
        <v>91</v>
      </c>
      <c r="G207" s="44" t="s">
        <v>203</v>
      </c>
      <c r="H207" s="107">
        <v>8</v>
      </c>
      <c r="I207" s="51" t="s">
        <v>479</v>
      </c>
      <c r="J207" s="44">
        <v>28</v>
      </c>
      <c r="K207" s="47" t="s">
        <v>621</v>
      </c>
      <c r="L207" s="47">
        <v>11</v>
      </c>
      <c r="M207" s="44" t="s">
        <v>44</v>
      </c>
      <c r="N207" s="47" t="s">
        <v>72</v>
      </c>
      <c r="O207" s="47" t="s">
        <v>46</v>
      </c>
      <c r="P207" s="44" t="s">
        <v>47</v>
      </c>
      <c r="Q207" s="44" t="s">
        <v>141</v>
      </c>
      <c r="R207" s="44" t="s">
        <v>623</v>
      </c>
      <c r="S207" s="94">
        <v>644350</v>
      </c>
      <c r="T207" s="136">
        <v>42263</v>
      </c>
      <c r="U207" s="141">
        <v>42403</v>
      </c>
      <c r="V207" s="47" t="s">
        <v>48</v>
      </c>
      <c r="W207" s="47"/>
      <c r="X207" s="48" t="s">
        <v>49</v>
      </c>
      <c r="Y207" s="44"/>
      <c r="Z207" s="44"/>
      <c r="AA207" s="44"/>
      <c r="AB207" s="47" t="s">
        <v>142</v>
      </c>
      <c r="AC207" s="44" t="s">
        <v>739</v>
      </c>
      <c r="AD207" s="65"/>
      <c r="AE207" s="49"/>
      <c r="AF207" s="49"/>
      <c r="AG207" s="49"/>
      <c r="AH207" s="49"/>
      <c r="AI207" s="49"/>
      <c r="AJ207" s="49"/>
      <c r="AK207" s="49"/>
      <c r="AL207" s="49"/>
      <c r="AM207" s="49"/>
    </row>
    <row r="208" spans="1:39" s="50" customFormat="1" ht="12.75" x14ac:dyDescent="0.2">
      <c r="A208" s="44"/>
      <c r="B208" s="45"/>
      <c r="C208" s="44" t="s">
        <v>480</v>
      </c>
      <c r="D208" s="46">
        <v>1037590365</v>
      </c>
      <c r="E208" s="44">
        <v>3225294886</v>
      </c>
      <c r="F208" s="44" t="s">
        <v>91</v>
      </c>
      <c r="G208" s="44" t="s">
        <v>203</v>
      </c>
      <c r="H208" s="107">
        <v>8</v>
      </c>
      <c r="I208" s="44" t="s">
        <v>139</v>
      </c>
      <c r="J208" s="44">
        <v>28</v>
      </c>
      <c r="K208" s="47" t="s">
        <v>621</v>
      </c>
      <c r="L208" s="44">
        <v>7</v>
      </c>
      <c r="M208" s="44" t="s">
        <v>44</v>
      </c>
      <c r="N208" s="47" t="s">
        <v>72</v>
      </c>
      <c r="O208" s="47" t="s">
        <v>46</v>
      </c>
      <c r="P208" s="44" t="s">
        <v>47</v>
      </c>
      <c r="Q208" s="44" t="s">
        <v>141</v>
      </c>
      <c r="R208" s="44" t="s">
        <v>623</v>
      </c>
      <c r="S208" s="94">
        <v>644350</v>
      </c>
      <c r="T208" s="136">
        <v>42263</v>
      </c>
      <c r="U208" s="141">
        <v>42403</v>
      </c>
      <c r="V208" s="47" t="s">
        <v>48</v>
      </c>
      <c r="W208" s="47"/>
      <c r="X208" s="48" t="s">
        <v>49</v>
      </c>
      <c r="Y208" s="44"/>
      <c r="Z208" s="44"/>
      <c r="AA208" s="44"/>
      <c r="AB208" s="47" t="s">
        <v>142</v>
      </c>
      <c r="AC208" s="44"/>
      <c r="AD208" s="65"/>
      <c r="AE208" s="49"/>
      <c r="AF208" s="49"/>
      <c r="AG208" s="49"/>
      <c r="AH208" s="49"/>
      <c r="AI208" s="49"/>
      <c r="AJ208" s="49"/>
      <c r="AK208" s="49"/>
      <c r="AL208" s="49"/>
      <c r="AM208" s="49"/>
    </row>
    <row r="209" spans="1:39" s="50" customFormat="1" ht="12.75" customHeight="1" x14ac:dyDescent="0.2">
      <c r="A209" s="44"/>
      <c r="B209" s="45"/>
      <c r="C209" s="44" t="s">
        <v>481</v>
      </c>
      <c r="D209" s="46">
        <v>31412196</v>
      </c>
      <c r="E209" s="44">
        <v>3107167776</v>
      </c>
      <c r="F209" s="44" t="s">
        <v>91</v>
      </c>
      <c r="G209" s="44" t="s">
        <v>251</v>
      </c>
      <c r="H209" s="107">
        <v>8</v>
      </c>
      <c r="I209" s="51" t="s">
        <v>482</v>
      </c>
      <c r="J209" s="44">
        <v>47</v>
      </c>
      <c r="K209" s="47" t="s">
        <v>621</v>
      </c>
      <c r="L209" s="47">
        <v>9</v>
      </c>
      <c r="M209" s="44" t="s">
        <v>44</v>
      </c>
      <c r="N209" s="47" t="s">
        <v>72</v>
      </c>
      <c r="O209" s="47" t="s">
        <v>46</v>
      </c>
      <c r="P209" s="44" t="s">
        <v>73</v>
      </c>
      <c r="Q209" s="44" t="s">
        <v>141</v>
      </c>
      <c r="R209" s="44" t="s">
        <v>623</v>
      </c>
      <c r="S209" s="94">
        <v>644350</v>
      </c>
      <c r="T209" s="136">
        <v>42263</v>
      </c>
      <c r="U209" s="141">
        <v>42403</v>
      </c>
      <c r="V209" s="47" t="s">
        <v>48</v>
      </c>
      <c r="W209" s="47"/>
      <c r="X209" s="48" t="s">
        <v>49</v>
      </c>
      <c r="Y209" s="44"/>
      <c r="Z209" s="44"/>
      <c r="AA209" s="44"/>
      <c r="AB209" s="47" t="s">
        <v>142</v>
      </c>
      <c r="AC209" s="44"/>
      <c r="AD209" s="65"/>
      <c r="AE209" s="49"/>
      <c r="AF209" s="49"/>
      <c r="AG209" s="49"/>
      <c r="AH209" s="49"/>
      <c r="AI209" s="49"/>
      <c r="AJ209" s="49"/>
      <c r="AK209" s="49"/>
      <c r="AL209" s="49"/>
      <c r="AM209" s="49"/>
    </row>
    <row r="210" spans="1:39" s="50" customFormat="1" ht="12.75" customHeight="1" x14ac:dyDescent="0.2">
      <c r="A210" s="44"/>
      <c r="B210" s="45"/>
      <c r="C210" s="44" t="s">
        <v>483</v>
      </c>
      <c r="D210" s="46">
        <v>1028012656</v>
      </c>
      <c r="E210" s="44">
        <v>3216158103</v>
      </c>
      <c r="F210" s="44" t="s">
        <v>91</v>
      </c>
      <c r="G210" s="44" t="s">
        <v>137</v>
      </c>
      <c r="H210" s="107">
        <v>8</v>
      </c>
      <c r="I210" s="44" t="s">
        <v>139</v>
      </c>
      <c r="J210" s="44">
        <v>22</v>
      </c>
      <c r="K210" s="47" t="s">
        <v>621</v>
      </c>
      <c r="L210" s="47">
        <v>11</v>
      </c>
      <c r="M210" s="44" t="s">
        <v>133</v>
      </c>
      <c r="N210" s="47" t="s">
        <v>72</v>
      </c>
      <c r="O210" s="47" t="s">
        <v>46</v>
      </c>
      <c r="P210" s="44" t="s">
        <v>73</v>
      </c>
      <c r="Q210" s="44" t="s">
        <v>141</v>
      </c>
      <c r="R210" s="44" t="s">
        <v>623</v>
      </c>
      <c r="S210" s="94">
        <v>644350</v>
      </c>
      <c r="T210" s="136">
        <v>42263</v>
      </c>
      <c r="U210" s="141">
        <v>42403</v>
      </c>
      <c r="V210" s="47" t="s">
        <v>48</v>
      </c>
      <c r="W210" s="47"/>
      <c r="X210" s="48" t="s">
        <v>49</v>
      </c>
      <c r="Y210" s="44"/>
      <c r="Z210" s="44"/>
      <c r="AA210" s="44"/>
      <c r="AB210" s="47" t="s">
        <v>142</v>
      </c>
      <c r="AC210" s="44"/>
      <c r="AD210" s="65"/>
      <c r="AE210" s="49"/>
      <c r="AF210" s="49"/>
      <c r="AG210" s="49"/>
      <c r="AH210" s="49"/>
      <c r="AI210" s="49"/>
      <c r="AJ210" s="49"/>
      <c r="AK210" s="49"/>
      <c r="AL210" s="49"/>
      <c r="AM210" s="49"/>
    </row>
    <row r="211" spans="1:39" s="50" customFormat="1" ht="12.75" x14ac:dyDescent="0.2">
      <c r="A211" s="44"/>
      <c r="B211" s="45"/>
      <c r="C211" s="44" t="s">
        <v>484</v>
      </c>
      <c r="D211" s="46">
        <v>1017227215</v>
      </c>
      <c r="E211" s="44">
        <v>3145855277</v>
      </c>
      <c r="F211" s="44" t="s">
        <v>91</v>
      </c>
      <c r="G211" s="44" t="s">
        <v>393</v>
      </c>
      <c r="H211" s="107" t="s">
        <v>485</v>
      </c>
      <c r="I211" s="44" t="s">
        <v>139</v>
      </c>
      <c r="J211" s="44">
        <v>21</v>
      </c>
      <c r="K211" s="47" t="s">
        <v>621</v>
      </c>
      <c r="L211" s="44">
        <v>10</v>
      </c>
      <c r="M211" s="44" t="s">
        <v>133</v>
      </c>
      <c r="N211" s="47" t="s">
        <v>72</v>
      </c>
      <c r="O211" s="47" t="s">
        <v>46</v>
      </c>
      <c r="P211" s="44" t="s">
        <v>73</v>
      </c>
      <c r="Q211" s="44" t="s">
        <v>141</v>
      </c>
      <c r="R211" s="44" t="s">
        <v>623</v>
      </c>
      <c r="S211" s="94">
        <v>644350</v>
      </c>
      <c r="T211" s="136">
        <v>42263</v>
      </c>
      <c r="U211" s="141">
        <v>42403</v>
      </c>
      <c r="V211" s="47" t="s">
        <v>48</v>
      </c>
      <c r="W211" s="47"/>
      <c r="X211" s="48" t="s">
        <v>49</v>
      </c>
      <c r="Y211" s="44"/>
      <c r="Z211" s="44"/>
      <c r="AA211" s="44"/>
      <c r="AB211" s="47" t="s">
        <v>142</v>
      </c>
      <c r="AC211" s="44"/>
      <c r="AD211" s="65"/>
      <c r="AE211" s="49"/>
      <c r="AF211" s="49"/>
      <c r="AG211" s="49"/>
      <c r="AH211" s="49"/>
      <c r="AI211" s="49"/>
      <c r="AJ211" s="49"/>
      <c r="AK211" s="49"/>
      <c r="AL211" s="49"/>
      <c r="AM211" s="49"/>
    </row>
    <row r="212" spans="1:39" s="50" customFormat="1" ht="12.75" x14ac:dyDescent="0.2">
      <c r="A212" s="44"/>
      <c r="B212" s="45"/>
      <c r="C212" s="44" t="s">
        <v>486</v>
      </c>
      <c r="D212" s="46">
        <v>43278124</v>
      </c>
      <c r="E212" s="44">
        <v>3122304660</v>
      </c>
      <c r="F212" s="44" t="s">
        <v>91</v>
      </c>
      <c r="G212" s="44" t="s">
        <v>228</v>
      </c>
      <c r="H212" s="107">
        <v>8</v>
      </c>
      <c r="I212" s="44" t="s">
        <v>139</v>
      </c>
      <c r="J212" s="44">
        <v>34</v>
      </c>
      <c r="K212" s="47" t="s">
        <v>621</v>
      </c>
      <c r="L212" s="44">
        <v>7</v>
      </c>
      <c r="M212" s="44" t="s">
        <v>44</v>
      </c>
      <c r="N212" s="47" t="s">
        <v>72</v>
      </c>
      <c r="O212" s="47" t="s">
        <v>46</v>
      </c>
      <c r="P212" s="44" t="s">
        <v>73</v>
      </c>
      <c r="Q212" s="44" t="s">
        <v>141</v>
      </c>
      <c r="R212" s="44" t="s">
        <v>623</v>
      </c>
      <c r="S212" s="94">
        <v>644350</v>
      </c>
      <c r="T212" s="136">
        <v>42263</v>
      </c>
      <c r="U212" s="141">
        <v>42403</v>
      </c>
      <c r="V212" s="47" t="s">
        <v>48</v>
      </c>
      <c r="W212" s="47"/>
      <c r="X212" s="48" t="s">
        <v>49</v>
      </c>
      <c r="Y212" s="44"/>
      <c r="Z212" s="44"/>
      <c r="AA212" s="44"/>
      <c r="AB212" s="47" t="s">
        <v>142</v>
      </c>
      <c r="AC212" s="44"/>
      <c r="AD212" s="65"/>
      <c r="AE212" s="49"/>
      <c r="AF212" s="49"/>
      <c r="AG212" s="49"/>
      <c r="AH212" s="49"/>
      <c r="AI212" s="49"/>
      <c r="AJ212" s="49"/>
      <c r="AK212" s="49"/>
      <c r="AL212" s="49"/>
      <c r="AM212" s="49"/>
    </row>
    <row r="213" spans="1:39" s="50" customFormat="1" ht="12.75" x14ac:dyDescent="0.2">
      <c r="A213" s="44"/>
      <c r="B213" s="45"/>
      <c r="C213" s="44" t="s">
        <v>487</v>
      </c>
      <c r="D213" s="46">
        <v>71695525</v>
      </c>
      <c r="E213" s="44" t="s">
        <v>488</v>
      </c>
      <c r="F213" s="44" t="s">
        <v>91</v>
      </c>
      <c r="G213" s="44" t="s">
        <v>228</v>
      </c>
      <c r="H213" s="107">
        <v>8</v>
      </c>
      <c r="I213" s="51" t="s">
        <v>489</v>
      </c>
      <c r="J213" s="44">
        <v>47</v>
      </c>
      <c r="K213" s="47" t="s">
        <v>622</v>
      </c>
      <c r="L213" s="44">
        <v>7</v>
      </c>
      <c r="M213" s="44" t="s">
        <v>44</v>
      </c>
      <c r="N213" s="47" t="s">
        <v>72</v>
      </c>
      <c r="O213" s="47" t="s">
        <v>46</v>
      </c>
      <c r="P213" s="44" t="s">
        <v>58</v>
      </c>
      <c r="Q213" s="44" t="s">
        <v>141</v>
      </c>
      <c r="R213" s="44" t="s">
        <v>623</v>
      </c>
      <c r="S213" s="94">
        <v>644350</v>
      </c>
      <c r="T213" s="136">
        <v>42263</v>
      </c>
      <c r="U213" s="141">
        <v>42403</v>
      </c>
      <c r="V213" s="47" t="s">
        <v>48</v>
      </c>
      <c r="W213" s="47"/>
      <c r="X213" s="48" t="s">
        <v>49</v>
      </c>
      <c r="Y213" s="44"/>
      <c r="Z213" s="44"/>
      <c r="AA213" s="44"/>
      <c r="AB213" s="47" t="s">
        <v>142</v>
      </c>
      <c r="AC213" s="44" t="s">
        <v>735</v>
      </c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</row>
    <row r="214" spans="1:39" s="50" customFormat="1" ht="12.75" x14ac:dyDescent="0.2">
      <c r="A214" s="44"/>
      <c r="B214" s="45"/>
      <c r="C214" s="44" t="s">
        <v>490</v>
      </c>
      <c r="D214" s="46">
        <v>1128440576</v>
      </c>
      <c r="E214" s="44">
        <v>32066730943</v>
      </c>
      <c r="F214" s="44" t="s">
        <v>91</v>
      </c>
      <c r="G214" s="44" t="s">
        <v>145</v>
      </c>
      <c r="H214" s="107">
        <v>8</v>
      </c>
      <c r="I214" s="51" t="s">
        <v>491</v>
      </c>
      <c r="J214" s="44">
        <v>23</v>
      </c>
      <c r="K214" s="47" t="s">
        <v>621</v>
      </c>
      <c r="L214" s="47" t="s">
        <v>213</v>
      </c>
      <c r="M214" s="44" t="s">
        <v>44</v>
      </c>
      <c r="N214" s="47" t="s">
        <v>72</v>
      </c>
      <c r="O214" s="47" t="s">
        <v>46</v>
      </c>
      <c r="P214" s="44" t="s">
        <v>47</v>
      </c>
      <c r="Q214" s="44" t="s">
        <v>141</v>
      </c>
      <c r="R214" s="44" t="s">
        <v>623</v>
      </c>
      <c r="S214" s="94">
        <v>644350</v>
      </c>
      <c r="T214" s="136">
        <v>42263</v>
      </c>
      <c r="U214" s="141">
        <v>42403</v>
      </c>
      <c r="V214" s="47" t="s">
        <v>48</v>
      </c>
      <c r="W214" s="47"/>
      <c r="X214" s="48" t="s">
        <v>49</v>
      </c>
      <c r="Y214" s="44"/>
      <c r="Z214" s="44"/>
      <c r="AA214" s="44"/>
      <c r="AB214" s="47" t="s">
        <v>142</v>
      </c>
      <c r="AC214" s="44"/>
      <c r="AD214" s="65"/>
      <c r="AE214" s="49"/>
      <c r="AF214" s="49"/>
      <c r="AG214" s="49"/>
      <c r="AH214" s="49"/>
      <c r="AI214" s="49"/>
      <c r="AJ214" s="49"/>
      <c r="AK214" s="49"/>
      <c r="AL214" s="49"/>
      <c r="AM214" s="49"/>
    </row>
    <row r="215" spans="1:39" s="50" customFormat="1" ht="12.75" x14ac:dyDescent="0.2">
      <c r="A215" s="44"/>
      <c r="B215" s="45"/>
      <c r="C215" s="44" t="s">
        <v>492</v>
      </c>
      <c r="D215" s="46">
        <v>1017150241</v>
      </c>
      <c r="E215" s="44">
        <v>2223145</v>
      </c>
      <c r="F215" s="44" t="s">
        <v>91</v>
      </c>
      <c r="G215" s="44" t="s">
        <v>251</v>
      </c>
      <c r="H215" s="107">
        <v>8</v>
      </c>
      <c r="I215" s="44" t="s">
        <v>139</v>
      </c>
      <c r="J215" s="44">
        <v>29</v>
      </c>
      <c r="K215" s="47" t="s">
        <v>622</v>
      </c>
      <c r="L215" s="47">
        <v>5</v>
      </c>
      <c r="M215" s="44" t="s">
        <v>44</v>
      </c>
      <c r="N215" s="47" t="s">
        <v>72</v>
      </c>
      <c r="O215" s="47" t="s">
        <v>46</v>
      </c>
      <c r="P215" s="44" t="s">
        <v>47</v>
      </c>
      <c r="Q215" s="44" t="s">
        <v>141</v>
      </c>
      <c r="R215" s="44" t="s">
        <v>623</v>
      </c>
      <c r="S215" s="94">
        <v>644350</v>
      </c>
      <c r="T215" s="136">
        <v>42263</v>
      </c>
      <c r="U215" s="141">
        <v>42403</v>
      </c>
      <c r="V215" s="47" t="s">
        <v>48</v>
      </c>
      <c r="W215" s="47"/>
      <c r="X215" s="48" t="s">
        <v>49</v>
      </c>
      <c r="Y215" s="44"/>
      <c r="Z215" s="44"/>
      <c r="AA215" s="44"/>
      <c r="AB215" s="47" t="s">
        <v>142</v>
      </c>
      <c r="AC215" s="44"/>
      <c r="AD215" s="65"/>
      <c r="AE215" s="49"/>
      <c r="AF215" s="49"/>
      <c r="AG215" s="49"/>
      <c r="AH215" s="49"/>
      <c r="AI215" s="49"/>
      <c r="AJ215" s="49"/>
      <c r="AK215" s="49"/>
      <c r="AL215" s="49"/>
      <c r="AM215" s="49"/>
    </row>
    <row r="216" spans="1:39" s="50" customFormat="1" ht="12.75" x14ac:dyDescent="0.2">
      <c r="A216" s="44"/>
      <c r="B216" s="45"/>
      <c r="C216" s="44" t="s">
        <v>493</v>
      </c>
      <c r="D216" s="46">
        <v>1017148005</v>
      </c>
      <c r="E216" s="44">
        <v>3154295009</v>
      </c>
      <c r="F216" s="44" t="s">
        <v>91</v>
      </c>
      <c r="G216" s="44" t="s">
        <v>494</v>
      </c>
      <c r="H216" s="107">
        <v>8</v>
      </c>
      <c r="I216" s="51" t="s">
        <v>495</v>
      </c>
      <c r="J216" s="44">
        <v>28</v>
      </c>
      <c r="K216" s="47" t="s">
        <v>621</v>
      </c>
      <c r="L216" s="47" t="s">
        <v>213</v>
      </c>
      <c r="M216" s="44" t="s">
        <v>133</v>
      </c>
      <c r="N216" s="47" t="s">
        <v>72</v>
      </c>
      <c r="O216" s="47" t="s">
        <v>46</v>
      </c>
      <c r="P216" s="44" t="s">
        <v>47</v>
      </c>
      <c r="Q216" s="44" t="s">
        <v>141</v>
      </c>
      <c r="R216" s="44" t="s">
        <v>623</v>
      </c>
      <c r="S216" s="94">
        <v>644350</v>
      </c>
      <c r="T216" s="136">
        <v>42263</v>
      </c>
      <c r="U216" s="141">
        <v>42403</v>
      </c>
      <c r="V216" s="47" t="s">
        <v>48</v>
      </c>
      <c r="W216" s="47"/>
      <c r="X216" s="48" t="s">
        <v>49</v>
      </c>
      <c r="Y216" s="44"/>
      <c r="Z216" s="44"/>
      <c r="AA216" s="44"/>
      <c r="AB216" s="47" t="s">
        <v>142</v>
      </c>
      <c r="AC216" s="44"/>
      <c r="AD216" s="65"/>
      <c r="AE216" s="49"/>
      <c r="AF216" s="49"/>
      <c r="AG216" s="49"/>
      <c r="AH216" s="49"/>
      <c r="AI216" s="49"/>
      <c r="AJ216" s="49"/>
      <c r="AK216" s="49"/>
      <c r="AL216" s="49"/>
      <c r="AM216" s="49"/>
    </row>
    <row r="217" spans="1:39" s="50" customFormat="1" ht="12.75" x14ac:dyDescent="0.2">
      <c r="A217" s="44"/>
      <c r="B217" s="45"/>
      <c r="C217" s="44" t="s">
        <v>496</v>
      </c>
      <c r="D217" s="46">
        <v>1017220450</v>
      </c>
      <c r="E217" s="44">
        <v>3104279438</v>
      </c>
      <c r="F217" s="44" t="s">
        <v>91</v>
      </c>
      <c r="G217" s="44" t="s">
        <v>251</v>
      </c>
      <c r="H217" s="107">
        <v>8</v>
      </c>
      <c r="I217" s="51" t="s">
        <v>497</v>
      </c>
      <c r="J217" s="44">
        <v>21</v>
      </c>
      <c r="K217" s="47" t="s">
        <v>621</v>
      </c>
      <c r="L217" s="47">
        <v>11</v>
      </c>
      <c r="M217" s="44" t="s">
        <v>133</v>
      </c>
      <c r="N217" s="47" t="s">
        <v>72</v>
      </c>
      <c r="O217" s="47" t="s">
        <v>46</v>
      </c>
      <c r="P217" s="44" t="s">
        <v>58</v>
      </c>
      <c r="Q217" s="44" t="s">
        <v>141</v>
      </c>
      <c r="R217" s="44" t="s">
        <v>623</v>
      </c>
      <c r="S217" s="94">
        <v>644350</v>
      </c>
      <c r="T217" s="136">
        <v>42263</v>
      </c>
      <c r="U217" s="141">
        <v>42403</v>
      </c>
      <c r="V217" s="47" t="s">
        <v>48</v>
      </c>
      <c r="W217" s="47"/>
      <c r="X217" s="48" t="s">
        <v>49</v>
      </c>
      <c r="Y217" s="44"/>
      <c r="Z217" s="44"/>
      <c r="AA217" s="44"/>
      <c r="AB217" s="47" t="s">
        <v>142</v>
      </c>
      <c r="AC217" s="44"/>
      <c r="AD217" s="65"/>
      <c r="AE217" s="49"/>
      <c r="AF217" s="49"/>
      <c r="AG217" s="49"/>
      <c r="AH217" s="49"/>
      <c r="AI217" s="49"/>
      <c r="AJ217" s="49"/>
      <c r="AK217" s="49"/>
      <c r="AL217" s="49"/>
      <c r="AM217" s="49"/>
    </row>
    <row r="218" spans="1:39" s="50" customFormat="1" ht="12.75" x14ac:dyDescent="0.2">
      <c r="A218" s="44"/>
      <c r="B218" s="45"/>
      <c r="C218" s="44" t="s">
        <v>498</v>
      </c>
      <c r="D218" s="46">
        <v>71994886</v>
      </c>
      <c r="E218" s="44">
        <v>3104459230</v>
      </c>
      <c r="F218" s="44" t="s">
        <v>91</v>
      </c>
      <c r="G218" s="44" t="s">
        <v>228</v>
      </c>
      <c r="H218" s="107">
        <v>8</v>
      </c>
      <c r="I218" s="44" t="s">
        <v>139</v>
      </c>
      <c r="J218" s="44">
        <v>43</v>
      </c>
      <c r="K218" s="47" t="s">
        <v>622</v>
      </c>
      <c r="L218" s="44" t="s">
        <v>263</v>
      </c>
      <c r="M218" s="44" t="s">
        <v>44</v>
      </c>
      <c r="N218" s="47" t="s">
        <v>72</v>
      </c>
      <c r="O218" s="47" t="s">
        <v>46</v>
      </c>
      <c r="P218" s="44" t="s">
        <v>47</v>
      </c>
      <c r="Q218" s="44" t="s">
        <v>194</v>
      </c>
      <c r="R218" s="44" t="s">
        <v>623</v>
      </c>
      <c r="S218" s="94">
        <v>1350000</v>
      </c>
      <c r="T218" s="136">
        <v>42263</v>
      </c>
      <c r="U218" s="141">
        <v>42403</v>
      </c>
      <c r="V218" s="47" t="s">
        <v>48</v>
      </c>
      <c r="W218" s="47"/>
      <c r="X218" s="48" t="s">
        <v>49</v>
      </c>
      <c r="Y218" s="44"/>
      <c r="Z218" s="44"/>
      <c r="AA218" s="44"/>
      <c r="AB218" s="47" t="s">
        <v>142</v>
      </c>
      <c r="AC218" s="44"/>
      <c r="AD218" s="65"/>
      <c r="AE218" s="49"/>
      <c r="AF218" s="49"/>
      <c r="AG218" s="49"/>
      <c r="AH218" s="49"/>
      <c r="AI218" s="49"/>
      <c r="AJ218" s="49"/>
      <c r="AK218" s="49"/>
      <c r="AL218" s="49"/>
      <c r="AM218" s="49"/>
    </row>
    <row r="219" spans="1:39" s="50" customFormat="1" ht="12.75" x14ac:dyDescent="0.2">
      <c r="A219" s="44"/>
      <c r="B219" s="45"/>
      <c r="C219" s="44" t="s">
        <v>499</v>
      </c>
      <c r="D219" s="46">
        <v>98629387</v>
      </c>
      <c r="E219" s="44">
        <v>3192879259</v>
      </c>
      <c r="F219" s="44" t="s">
        <v>91</v>
      </c>
      <c r="G219" s="44" t="s">
        <v>137</v>
      </c>
      <c r="H219" s="107">
        <v>8</v>
      </c>
      <c r="I219" s="44" t="s">
        <v>139</v>
      </c>
      <c r="J219" s="44">
        <v>38</v>
      </c>
      <c r="K219" s="47" t="s">
        <v>622</v>
      </c>
      <c r="L219" s="47">
        <v>5</v>
      </c>
      <c r="M219" s="44" t="s">
        <v>44</v>
      </c>
      <c r="N219" s="47" t="s">
        <v>72</v>
      </c>
      <c r="O219" s="47" t="s">
        <v>46</v>
      </c>
      <c r="P219" s="44" t="s">
        <v>65</v>
      </c>
      <c r="Q219" s="44" t="s">
        <v>194</v>
      </c>
      <c r="R219" s="44" t="s">
        <v>623</v>
      </c>
      <c r="S219" s="94">
        <v>1350000</v>
      </c>
      <c r="T219" s="136">
        <v>42263</v>
      </c>
      <c r="U219" s="141">
        <v>42403</v>
      </c>
      <c r="V219" s="47" t="s">
        <v>48</v>
      </c>
      <c r="W219" s="47"/>
      <c r="X219" s="48" t="s">
        <v>49</v>
      </c>
      <c r="Y219" s="44"/>
      <c r="Z219" s="44"/>
      <c r="AA219" s="44"/>
      <c r="AB219" s="47" t="s">
        <v>142</v>
      </c>
      <c r="AC219" s="44"/>
      <c r="AD219" s="65"/>
      <c r="AE219" s="49"/>
      <c r="AF219" s="49"/>
      <c r="AG219" s="49"/>
      <c r="AH219" s="49"/>
      <c r="AI219" s="49"/>
      <c r="AJ219" s="49"/>
      <c r="AK219" s="49"/>
      <c r="AL219" s="49"/>
      <c r="AM219" s="49"/>
    </row>
    <row r="220" spans="1:39" s="50" customFormat="1" ht="12.75" x14ac:dyDescent="0.2">
      <c r="A220" s="44"/>
      <c r="B220" s="45"/>
      <c r="C220" s="44" t="s">
        <v>500</v>
      </c>
      <c r="D220" s="46">
        <v>1040351257</v>
      </c>
      <c r="E220" s="44">
        <v>3117934930</v>
      </c>
      <c r="F220" s="44" t="s">
        <v>91</v>
      </c>
      <c r="G220" s="44" t="s">
        <v>145</v>
      </c>
      <c r="H220" s="107">
        <v>8</v>
      </c>
      <c r="I220" s="44" t="s">
        <v>139</v>
      </c>
      <c r="J220" s="44">
        <v>29</v>
      </c>
      <c r="K220" s="47" t="s">
        <v>622</v>
      </c>
      <c r="L220" s="44">
        <v>10</v>
      </c>
      <c r="M220" s="44" t="s">
        <v>44</v>
      </c>
      <c r="N220" s="47" t="s">
        <v>72</v>
      </c>
      <c r="O220" s="47" t="s">
        <v>46</v>
      </c>
      <c r="P220" s="44" t="s">
        <v>65</v>
      </c>
      <c r="Q220" s="44" t="s">
        <v>194</v>
      </c>
      <c r="R220" s="44" t="s">
        <v>623</v>
      </c>
      <c r="S220" s="94">
        <v>1350000</v>
      </c>
      <c r="T220" s="136">
        <v>42263</v>
      </c>
      <c r="U220" s="141">
        <v>42403</v>
      </c>
      <c r="V220" s="47" t="s">
        <v>48</v>
      </c>
      <c r="W220" s="47"/>
      <c r="X220" s="48" t="s">
        <v>49</v>
      </c>
      <c r="Y220" s="44"/>
      <c r="Z220" s="44"/>
      <c r="AA220" s="44"/>
      <c r="AB220" s="47" t="s">
        <v>142</v>
      </c>
      <c r="AC220" s="44"/>
      <c r="AD220" s="65"/>
      <c r="AE220" s="49"/>
      <c r="AF220" s="49"/>
      <c r="AG220" s="49"/>
      <c r="AH220" s="49"/>
      <c r="AI220" s="49"/>
      <c r="AJ220" s="49"/>
      <c r="AK220" s="49"/>
      <c r="AL220" s="49"/>
      <c r="AM220" s="49"/>
    </row>
    <row r="221" spans="1:39" s="50" customFormat="1" ht="12.75" x14ac:dyDescent="0.2">
      <c r="A221" s="44"/>
      <c r="B221" s="45"/>
      <c r="C221" s="44" t="s">
        <v>501</v>
      </c>
      <c r="D221" s="46">
        <v>71313295</v>
      </c>
      <c r="E221" s="44">
        <v>3128030006</v>
      </c>
      <c r="F221" s="44" t="s">
        <v>91</v>
      </c>
      <c r="G221" s="44" t="s">
        <v>251</v>
      </c>
      <c r="H221" s="107">
        <v>8</v>
      </c>
      <c r="I221" s="44" t="s">
        <v>139</v>
      </c>
      <c r="J221" s="44">
        <v>35</v>
      </c>
      <c r="K221" s="47" t="s">
        <v>622</v>
      </c>
      <c r="L221" s="44">
        <v>7</v>
      </c>
      <c r="M221" s="44" t="s">
        <v>44</v>
      </c>
      <c r="N221" s="47" t="s">
        <v>72</v>
      </c>
      <c r="O221" s="47" t="s">
        <v>46</v>
      </c>
      <c r="P221" s="44" t="s">
        <v>47</v>
      </c>
      <c r="Q221" s="44" t="s">
        <v>141</v>
      </c>
      <c r="R221" s="44" t="s">
        <v>623</v>
      </c>
      <c r="S221" s="94">
        <v>644350</v>
      </c>
      <c r="T221" s="136">
        <v>42263</v>
      </c>
      <c r="U221" s="141">
        <v>42403</v>
      </c>
      <c r="V221" s="47" t="s">
        <v>48</v>
      </c>
      <c r="W221" s="47"/>
      <c r="X221" s="48" t="s">
        <v>49</v>
      </c>
      <c r="Y221" s="44"/>
      <c r="Z221" s="44"/>
      <c r="AA221" s="44"/>
      <c r="AB221" s="47" t="s">
        <v>142</v>
      </c>
      <c r="AC221" s="44"/>
      <c r="AD221" s="65"/>
      <c r="AE221" s="49"/>
      <c r="AF221" s="49"/>
      <c r="AG221" s="49"/>
      <c r="AH221" s="49"/>
      <c r="AI221" s="49"/>
      <c r="AJ221" s="49"/>
      <c r="AK221" s="49"/>
      <c r="AL221" s="49"/>
      <c r="AM221" s="49"/>
    </row>
    <row r="222" spans="1:39" s="50" customFormat="1" ht="12.75" x14ac:dyDescent="0.2">
      <c r="A222" s="44"/>
      <c r="B222" s="45"/>
      <c r="C222" s="44" t="s">
        <v>502</v>
      </c>
      <c r="D222" s="46">
        <v>71752291</v>
      </c>
      <c r="E222" s="44" t="s">
        <v>503</v>
      </c>
      <c r="F222" s="44" t="s">
        <v>91</v>
      </c>
      <c r="G222" s="44" t="s">
        <v>504</v>
      </c>
      <c r="H222" s="107">
        <v>8</v>
      </c>
      <c r="I222" s="44" t="s">
        <v>139</v>
      </c>
      <c r="J222" s="44">
        <v>40</v>
      </c>
      <c r="K222" s="47" t="s">
        <v>622</v>
      </c>
      <c r="L222" s="47">
        <v>11</v>
      </c>
      <c r="M222" s="44" t="s">
        <v>44</v>
      </c>
      <c r="N222" s="47" t="s">
        <v>72</v>
      </c>
      <c r="O222" s="47" t="s">
        <v>46</v>
      </c>
      <c r="P222" s="44" t="s">
        <v>47</v>
      </c>
      <c r="Q222" s="44" t="s">
        <v>141</v>
      </c>
      <c r="R222" s="44" t="s">
        <v>623</v>
      </c>
      <c r="S222" s="94">
        <v>644350</v>
      </c>
      <c r="T222" s="136">
        <v>42263</v>
      </c>
      <c r="U222" s="141">
        <v>42403</v>
      </c>
      <c r="V222" s="47" t="s">
        <v>48</v>
      </c>
      <c r="W222" s="47"/>
      <c r="X222" s="48" t="s">
        <v>49</v>
      </c>
      <c r="Y222" s="44"/>
      <c r="Z222" s="44"/>
      <c r="AA222" s="44"/>
      <c r="AB222" s="47" t="s">
        <v>142</v>
      </c>
      <c r="AC222" s="44"/>
      <c r="AD222" s="65"/>
      <c r="AE222" s="49"/>
      <c r="AF222" s="49"/>
      <c r="AG222" s="49"/>
      <c r="AH222" s="49"/>
      <c r="AI222" s="49"/>
      <c r="AJ222" s="49"/>
      <c r="AK222" s="49"/>
      <c r="AL222" s="49"/>
      <c r="AM222" s="49"/>
    </row>
    <row r="223" spans="1:39" s="50" customFormat="1" ht="12.75" x14ac:dyDescent="0.2">
      <c r="A223" s="44"/>
      <c r="B223" s="45"/>
      <c r="C223" s="44" t="s">
        <v>505</v>
      </c>
      <c r="D223" s="46">
        <v>71381127</v>
      </c>
      <c r="E223" s="44">
        <v>3123864774</v>
      </c>
      <c r="F223" s="44" t="s">
        <v>91</v>
      </c>
      <c r="G223" s="44" t="s">
        <v>230</v>
      </c>
      <c r="H223" s="107">
        <v>8</v>
      </c>
      <c r="I223" s="44" t="s">
        <v>139</v>
      </c>
      <c r="J223" s="44">
        <v>34</v>
      </c>
      <c r="K223" s="47" t="s">
        <v>622</v>
      </c>
      <c r="L223" s="47">
        <v>11</v>
      </c>
      <c r="M223" s="44" t="s">
        <v>44</v>
      </c>
      <c r="N223" s="47" t="s">
        <v>72</v>
      </c>
      <c r="O223" s="47" t="s">
        <v>46</v>
      </c>
      <c r="P223" s="44" t="s">
        <v>58</v>
      </c>
      <c r="Q223" s="44" t="s">
        <v>141</v>
      </c>
      <c r="R223" s="44" t="s">
        <v>623</v>
      </c>
      <c r="S223" s="94">
        <v>644350</v>
      </c>
      <c r="T223" s="136">
        <v>42263</v>
      </c>
      <c r="U223" s="141">
        <v>42403</v>
      </c>
      <c r="V223" s="47" t="s">
        <v>48</v>
      </c>
      <c r="W223" s="47"/>
      <c r="X223" s="48" t="s">
        <v>49</v>
      </c>
      <c r="Y223" s="44"/>
      <c r="Z223" s="44"/>
      <c r="AA223" s="44"/>
      <c r="AB223" s="47" t="s">
        <v>142</v>
      </c>
      <c r="AC223" s="44"/>
      <c r="AD223" s="65"/>
      <c r="AE223" s="49"/>
      <c r="AF223" s="49"/>
      <c r="AG223" s="49"/>
      <c r="AH223" s="49"/>
      <c r="AI223" s="49"/>
      <c r="AJ223" s="49"/>
      <c r="AK223" s="49"/>
      <c r="AL223" s="49"/>
      <c r="AM223" s="49"/>
    </row>
    <row r="224" spans="1:39" s="50" customFormat="1" ht="12.75" x14ac:dyDescent="0.2">
      <c r="A224" s="44"/>
      <c r="B224" s="45"/>
      <c r="C224" s="44" t="s">
        <v>506</v>
      </c>
      <c r="D224" s="46">
        <v>1004051941</v>
      </c>
      <c r="E224" s="44">
        <v>3146710452</v>
      </c>
      <c r="F224" s="44" t="s">
        <v>91</v>
      </c>
      <c r="G224" s="44" t="s">
        <v>507</v>
      </c>
      <c r="H224" s="107">
        <v>15</v>
      </c>
      <c r="I224" s="51" t="s">
        <v>508</v>
      </c>
      <c r="J224" s="44">
        <v>27</v>
      </c>
      <c r="K224" s="47" t="s">
        <v>621</v>
      </c>
      <c r="L224" s="47">
        <v>11</v>
      </c>
      <c r="M224" s="44" t="s">
        <v>133</v>
      </c>
      <c r="N224" s="47" t="s">
        <v>72</v>
      </c>
      <c r="O224" s="47" t="s">
        <v>46</v>
      </c>
      <c r="P224" s="44" t="s">
        <v>47</v>
      </c>
      <c r="Q224" s="44" t="s">
        <v>141</v>
      </c>
      <c r="R224" s="44" t="s">
        <v>623</v>
      </c>
      <c r="S224" s="94">
        <v>644350</v>
      </c>
      <c r="T224" s="136">
        <v>42263</v>
      </c>
      <c r="U224" s="141">
        <v>42403</v>
      </c>
      <c r="V224" s="47" t="s">
        <v>48</v>
      </c>
      <c r="W224" s="47"/>
      <c r="X224" s="48" t="s">
        <v>49</v>
      </c>
      <c r="Y224" s="44"/>
      <c r="Z224" s="44"/>
      <c r="AA224" s="44"/>
      <c r="AB224" s="47" t="s">
        <v>142</v>
      </c>
      <c r="AC224" s="44"/>
      <c r="AD224" s="65"/>
      <c r="AE224" s="49"/>
      <c r="AF224" s="49"/>
      <c r="AG224" s="49"/>
      <c r="AH224" s="49"/>
      <c r="AI224" s="49"/>
      <c r="AJ224" s="49"/>
      <c r="AK224" s="49"/>
      <c r="AL224" s="49"/>
      <c r="AM224" s="49"/>
    </row>
    <row r="225" spans="1:39" s="50" customFormat="1" ht="12.75" x14ac:dyDescent="0.2">
      <c r="A225" s="44"/>
      <c r="B225" s="45"/>
      <c r="C225" s="44" t="s">
        <v>509</v>
      </c>
      <c r="D225" s="46">
        <v>70752518</v>
      </c>
      <c r="E225" s="44">
        <v>3137637436</v>
      </c>
      <c r="F225" s="44" t="s">
        <v>91</v>
      </c>
      <c r="G225" s="44" t="s">
        <v>510</v>
      </c>
      <c r="H225" s="107" t="s">
        <v>91</v>
      </c>
      <c r="I225" s="44" t="s">
        <v>139</v>
      </c>
      <c r="J225" s="44">
        <v>47</v>
      </c>
      <c r="K225" s="47" t="s">
        <v>622</v>
      </c>
      <c r="L225" s="47">
        <v>3</v>
      </c>
      <c r="M225" s="44" t="s">
        <v>44</v>
      </c>
      <c r="N225" s="47" t="s">
        <v>72</v>
      </c>
      <c r="O225" s="47" t="s">
        <v>46</v>
      </c>
      <c r="P225" s="44" t="s">
        <v>73</v>
      </c>
      <c r="Q225" s="44" t="s">
        <v>194</v>
      </c>
      <c r="R225" s="44" t="s">
        <v>623</v>
      </c>
      <c r="S225" s="94">
        <v>1350000</v>
      </c>
      <c r="T225" s="136">
        <v>42263</v>
      </c>
      <c r="U225" s="141">
        <v>42403</v>
      </c>
      <c r="V225" s="47" t="s">
        <v>48</v>
      </c>
      <c r="W225" s="47"/>
      <c r="X225" s="48" t="s">
        <v>49</v>
      </c>
      <c r="Y225" s="44"/>
      <c r="Z225" s="44"/>
      <c r="AA225" s="44"/>
      <c r="AB225" s="47" t="s">
        <v>142</v>
      </c>
      <c r="AC225" s="44"/>
      <c r="AD225" s="65"/>
      <c r="AE225" s="49"/>
      <c r="AF225" s="49"/>
      <c r="AG225" s="49"/>
      <c r="AH225" s="49"/>
      <c r="AI225" s="49"/>
      <c r="AJ225" s="49"/>
      <c r="AK225" s="49"/>
      <c r="AL225" s="49"/>
      <c r="AM225" s="49"/>
    </row>
    <row r="226" spans="1:39" s="50" customFormat="1" ht="12.75" x14ac:dyDescent="0.2">
      <c r="A226" s="44"/>
      <c r="B226" s="45"/>
      <c r="C226" s="44" t="s">
        <v>511</v>
      </c>
      <c r="D226" s="46">
        <v>43264374</v>
      </c>
      <c r="E226" s="44">
        <v>3122921013</v>
      </c>
      <c r="F226" s="44" t="s">
        <v>91</v>
      </c>
      <c r="G226" s="44" t="s">
        <v>228</v>
      </c>
      <c r="H226" s="107">
        <v>8</v>
      </c>
      <c r="I226" s="51" t="s">
        <v>512</v>
      </c>
      <c r="J226" s="44">
        <v>35</v>
      </c>
      <c r="K226" s="47" t="s">
        <v>622</v>
      </c>
      <c r="L226" s="47">
        <v>11</v>
      </c>
      <c r="M226" s="44" t="s">
        <v>44</v>
      </c>
      <c r="N226" s="47" t="s">
        <v>72</v>
      </c>
      <c r="O226" s="47" t="s">
        <v>46</v>
      </c>
      <c r="P226" s="44" t="s">
        <v>65</v>
      </c>
      <c r="Q226" s="44" t="s">
        <v>141</v>
      </c>
      <c r="R226" s="44" t="s">
        <v>623</v>
      </c>
      <c r="S226" s="94">
        <v>644350</v>
      </c>
      <c r="T226" s="136">
        <v>42263</v>
      </c>
      <c r="U226" s="141">
        <v>42403</v>
      </c>
      <c r="V226" s="47" t="s">
        <v>48</v>
      </c>
      <c r="W226" s="47"/>
      <c r="X226" s="48" t="s">
        <v>49</v>
      </c>
      <c r="Y226" s="44"/>
      <c r="Z226" s="44"/>
      <c r="AA226" s="44"/>
      <c r="AB226" s="47" t="s">
        <v>142</v>
      </c>
      <c r="AC226" s="44"/>
      <c r="AD226" s="65"/>
      <c r="AE226" s="49"/>
      <c r="AF226" s="49"/>
      <c r="AG226" s="49"/>
      <c r="AH226" s="49"/>
      <c r="AI226" s="49"/>
      <c r="AJ226" s="49"/>
      <c r="AK226" s="49"/>
      <c r="AL226" s="49"/>
      <c r="AM226" s="49"/>
    </row>
    <row r="227" spans="1:39" s="50" customFormat="1" ht="12.75" x14ac:dyDescent="0.2">
      <c r="A227" s="44"/>
      <c r="B227" s="45"/>
      <c r="C227" s="44" t="s">
        <v>513</v>
      </c>
      <c r="D227" s="46">
        <v>39176031</v>
      </c>
      <c r="E227" s="44">
        <v>2218276</v>
      </c>
      <c r="F227" s="44" t="s">
        <v>91</v>
      </c>
      <c r="G227" s="44" t="s">
        <v>228</v>
      </c>
      <c r="H227" s="107">
        <v>8</v>
      </c>
      <c r="I227" s="51" t="s">
        <v>514</v>
      </c>
      <c r="J227" s="44">
        <v>32</v>
      </c>
      <c r="K227" s="47" t="s">
        <v>621</v>
      </c>
      <c r="L227" s="47">
        <v>11</v>
      </c>
      <c r="M227" s="44" t="s">
        <v>44</v>
      </c>
      <c r="N227" s="47" t="s">
        <v>72</v>
      </c>
      <c r="O227" s="47" t="s">
        <v>46</v>
      </c>
      <c r="P227" s="44" t="s">
        <v>47</v>
      </c>
      <c r="Q227" s="44" t="s">
        <v>141</v>
      </c>
      <c r="R227" s="44" t="s">
        <v>623</v>
      </c>
      <c r="S227" s="94">
        <v>644350</v>
      </c>
      <c r="T227" s="136">
        <v>42263</v>
      </c>
      <c r="U227" s="141">
        <v>42403</v>
      </c>
      <c r="V227" s="47" t="s">
        <v>48</v>
      </c>
      <c r="W227" s="47"/>
      <c r="X227" s="48" t="s">
        <v>49</v>
      </c>
      <c r="Y227" s="44"/>
      <c r="Z227" s="44"/>
      <c r="AA227" s="44"/>
      <c r="AB227" s="47" t="s">
        <v>142</v>
      </c>
      <c r="AC227" s="44"/>
      <c r="AD227" s="65"/>
      <c r="AE227" s="49"/>
      <c r="AF227" s="49"/>
      <c r="AG227" s="49"/>
      <c r="AH227" s="49"/>
      <c r="AI227" s="49"/>
      <c r="AJ227" s="49"/>
      <c r="AK227" s="49"/>
      <c r="AL227" s="49"/>
      <c r="AM227" s="49"/>
    </row>
    <row r="228" spans="1:39" s="50" customFormat="1" ht="12.75" x14ac:dyDescent="0.2">
      <c r="A228" s="44"/>
      <c r="B228" s="45"/>
      <c r="C228" s="44" t="s">
        <v>515</v>
      </c>
      <c r="D228" s="46">
        <v>43620286</v>
      </c>
      <c r="E228" s="44" t="s">
        <v>516</v>
      </c>
      <c r="F228" s="44" t="s">
        <v>91</v>
      </c>
      <c r="G228" s="44" t="s">
        <v>251</v>
      </c>
      <c r="H228" s="107">
        <v>8</v>
      </c>
      <c r="I228" s="44" t="s">
        <v>139</v>
      </c>
      <c r="J228" s="44">
        <v>40</v>
      </c>
      <c r="K228" s="47" t="s">
        <v>621</v>
      </c>
      <c r="L228" s="47">
        <v>11</v>
      </c>
      <c r="M228" s="44" t="s">
        <v>44</v>
      </c>
      <c r="N228" s="47" t="s">
        <v>72</v>
      </c>
      <c r="O228" s="47" t="s">
        <v>46</v>
      </c>
      <c r="P228" s="44" t="s">
        <v>58</v>
      </c>
      <c r="Q228" s="44" t="s">
        <v>141</v>
      </c>
      <c r="R228" s="44" t="s">
        <v>623</v>
      </c>
      <c r="S228" s="94">
        <v>644350</v>
      </c>
      <c r="T228" s="136">
        <v>42263</v>
      </c>
      <c r="U228" s="141">
        <v>42403</v>
      </c>
      <c r="V228" s="47" t="s">
        <v>48</v>
      </c>
      <c r="W228" s="47"/>
      <c r="X228" s="48" t="s">
        <v>49</v>
      </c>
      <c r="Y228" s="44"/>
      <c r="Z228" s="44"/>
      <c r="AA228" s="44"/>
      <c r="AB228" s="47" t="s">
        <v>142</v>
      </c>
      <c r="AC228" s="44"/>
      <c r="AD228" s="65"/>
      <c r="AE228" s="49"/>
      <c r="AF228" s="49"/>
      <c r="AG228" s="49"/>
      <c r="AH228" s="49"/>
      <c r="AI228" s="49"/>
      <c r="AJ228" s="49"/>
      <c r="AK228" s="49"/>
      <c r="AL228" s="49"/>
      <c r="AM228" s="49"/>
    </row>
    <row r="229" spans="1:39" s="50" customFormat="1" ht="12.75" x14ac:dyDescent="0.2">
      <c r="A229" s="44"/>
      <c r="B229" s="45"/>
      <c r="C229" s="44" t="s">
        <v>517</v>
      </c>
      <c r="D229" s="46">
        <v>32558881</v>
      </c>
      <c r="E229" s="44" t="s">
        <v>518</v>
      </c>
      <c r="F229" s="44" t="s">
        <v>91</v>
      </c>
      <c r="G229" s="44" t="s">
        <v>251</v>
      </c>
      <c r="H229" s="107">
        <v>8</v>
      </c>
      <c r="I229" s="44" t="s">
        <v>139</v>
      </c>
      <c r="J229" s="44">
        <v>45</v>
      </c>
      <c r="K229" s="47" t="s">
        <v>621</v>
      </c>
      <c r="L229" s="44">
        <v>7</v>
      </c>
      <c r="M229" s="44" t="s">
        <v>44</v>
      </c>
      <c r="N229" s="47" t="s">
        <v>72</v>
      </c>
      <c r="O229" s="47" t="s">
        <v>46</v>
      </c>
      <c r="P229" s="44" t="s">
        <v>58</v>
      </c>
      <c r="Q229" s="44" t="s">
        <v>141</v>
      </c>
      <c r="R229" s="44" t="s">
        <v>623</v>
      </c>
      <c r="S229" s="94">
        <v>644350</v>
      </c>
      <c r="T229" s="136">
        <v>42263</v>
      </c>
      <c r="U229" s="141">
        <v>42403</v>
      </c>
      <c r="V229" s="47" t="s">
        <v>48</v>
      </c>
      <c r="W229" s="47"/>
      <c r="X229" s="48" t="s">
        <v>49</v>
      </c>
      <c r="Y229" s="44"/>
      <c r="Z229" s="44"/>
      <c r="AA229" s="44"/>
      <c r="AB229" s="47" t="s">
        <v>142</v>
      </c>
      <c r="AC229" s="44"/>
      <c r="AD229" s="65"/>
      <c r="AE229" s="49"/>
      <c r="AF229" s="49"/>
      <c r="AG229" s="49"/>
      <c r="AH229" s="49"/>
      <c r="AI229" s="49"/>
      <c r="AJ229" s="49"/>
      <c r="AK229" s="49"/>
      <c r="AL229" s="49"/>
      <c r="AM229" s="49"/>
    </row>
    <row r="230" spans="1:39" s="50" customFormat="1" ht="12.75" x14ac:dyDescent="0.2">
      <c r="A230" s="44"/>
      <c r="B230" s="45"/>
      <c r="C230" s="44" t="s">
        <v>519</v>
      </c>
      <c r="D230" s="46">
        <v>70530277</v>
      </c>
      <c r="E230" s="44">
        <v>3136557601</v>
      </c>
      <c r="F230" s="44" t="s">
        <v>91</v>
      </c>
      <c r="G230" s="44" t="s">
        <v>520</v>
      </c>
      <c r="H230" s="107">
        <v>8</v>
      </c>
      <c r="I230" s="44" t="s">
        <v>139</v>
      </c>
      <c r="J230" s="44">
        <v>35</v>
      </c>
      <c r="K230" s="47" t="s">
        <v>622</v>
      </c>
      <c r="L230" s="44">
        <v>7</v>
      </c>
      <c r="M230" s="44" t="s">
        <v>44</v>
      </c>
      <c r="N230" s="47" t="s">
        <v>72</v>
      </c>
      <c r="O230" s="47" t="s">
        <v>46</v>
      </c>
      <c r="P230" s="44" t="s">
        <v>47</v>
      </c>
      <c r="Q230" s="44" t="s">
        <v>141</v>
      </c>
      <c r="R230" s="44" t="s">
        <v>623</v>
      </c>
      <c r="S230" s="94">
        <v>644350</v>
      </c>
      <c r="T230" s="136">
        <v>42263</v>
      </c>
      <c r="U230" s="141">
        <v>42403</v>
      </c>
      <c r="V230" s="47" t="s">
        <v>48</v>
      </c>
      <c r="W230" s="47"/>
      <c r="X230" s="48" t="s">
        <v>49</v>
      </c>
      <c r="Y230" s="44"/>
      <c r="Z230" s="44"/>
      <c r="AA230" s="44"/>
      <c r="AB230" s="47" t="s">
        <v>142</v>
      </c>
      <c r="AC230" s="44"/>
      <c r="AD230" s="65"/>
      <c r="AE230" s="49"/>
      <c r="AF230" s="49"/>
      <c r="AG230" s="49"/>
      <c r="AH230" s="49"/>
      <c r="AI230" s="49"/>
      <c r="AJ230" s="49"/>
      <c r="AK230" s="49"/>
      <c r="AL230" s="49"/>
      <c r="AM230" s="49"/>
    </row>
    <row r="231" spans="1:39" s="50" customFormat="1" ht="12.75" x14ac:dyDescent="0.2">
      <c r="A231" s="44"/>
      <c r="B231" s="45"/>
      <c r="C231" s="44" t="s">
        <v>521</v>
      </c>
      <c r="D231" s="46">
        <v>1017227071</v>
      </c>
      <c r="E231" s="44">
        <v>3017470299</v>
      </c>
      <c r="F231" s="44" t="s">
        <v>91</v>
      </c>
      <c r="G231" s="44" t="s">
        <v>203</v>
      </c>
      <c r="H231" s="107">
        <v>8</v>
      </c>
      <c r="I231" s="51" t="s">
        <v>522</v>
      </c>
      <c r="J231" s="44">
        <v>20</v>
      </c>
      <c r="K231" s="47" t="s">
        <v>622</v>
      </c>
      <c r="L231" s="47">
        <v>9</v>
      </c>
      <c r="M231" s="44" t="s">
        <v>44</v>
      </c>
      <c r="N231" s="47" t="s">
        <v>72</v>
      </c>
      <c r="O231" s="47" t="s">
        <v>46</v>
      </c>
      <c r="P231" s="44" t="s">
        <v>73</v>
      </c>
      <c r="Q231" s="44" t="s">
        <v>141</v>
      </c>
      <c r="R231" s="44" t="s">
        <v>623</v>
      </c>
      <c r="S231" s="94">
        <v>644350</v>
      </c>
      <c r="T231" s="136">
        <v>42263</v>
      </c>
      <c r="U231" s="141">
        <v>42403</v>
      </c>
      <c r="V231" s="47" t="s">
        <v>48</v>
      </c>
      <c r="W231" s="47"/>
      <c r="X231" s="48" t="s">
        <v>49</v>
      </c>
      <c r="Y231" s="44"/>
      <c r="Z231" s="44"/>
      <c r="AA231" s="44"/>
      <c r="AB231" s="47" t="s">
        <v>142</v>
      </c>
      <c r="AC231" s="44"/>
      <c r="AD231" s="65"/>
      <c r="AE231" s="49"/>
      <c r="AF231" s="49"/>
      <c r="AG231" s="49"/>
      <c r="AH231" s="49"/>
      <c r="AI231" s="49"/>
      <c r="AJ231" s="49"/>
      <c r="AK231" s="49"/>
      <c r="AL231" s="49"/>
      <c r="AM231" s="49"/>
    </row>
    <row r="232" spans="1:39" s="50" customFormat="1" ht="12.75" x14ac:dyDescent="0.2">
      <c r="A232" s="44"/>
      <c r="B232" s="45"/>
      <c r="C232" s="44" t="s">
        <v>523</v>
      </c>
      <c r="D232" s="46">
        <v>1146436084</v>
      </c>
      <c r="E232" s="44">
        <v>3127430884</v>
      </c>
      <c r="F232" s="44" t="s">
        <v>91</v>
      </c>
      <c r="G232" s="44" t="s">
        <v>203</v>
      </c>
      <c r="H232" s="107">
        <v>8</v>
      </c>
      <c r="I232" s="44" t="s">
        <v>139</v>
      </c>
      <c r="J232" s="44">
        <v>23</v>
      </c>
      <c r="K232" s="47" t="s">
        <v>622</v>
      </c>
      <c r="L232" s="47">
        <v>11</v>
      </c>
      <c r="M232" s="44" t="s">
        <v>44</v>
      </c>
      <c r="N232" s="47" t="s">
        <v>72</v>
      </c>
      <c r="O232" s="47" t="s">
        <v>46</v>
      </c>
      <c r="P232" s="44" t="s">
        <v>73</v>
      </c>
      <c r="Q232" s="44" t="s">
        <v>141</v>
      </c>
      <c r="R232" s="44" t="s">
        <v>623</v>
      </c>
      <c r="S232" s="94">
        <v>644350</v>
      </c>
      <c r="T232" s="136">
        <v>42263</v>
      </c>
      <c r="U232" s="141">
        <v>42403</v>
      </c>
      <c r="V232" s="47" t="s">
        <v>48</v>
      </c>
      <c r="W232" s="47"/>
      <c r="X232" s="48" t="s">
        <v>49</v>
      </c>
      <c r="Y232" s="44"/>
      <c r="Z232" s="44"/>
      <c r="AA232" s="44"/>
      <c r="AB232" s="47" t="s">
        <v>142</v>
      </c>
      <c r="AC232" s="44"/>
      <c r="AD232" s="65"/>
      <c r="AE232" s="49"/>
      <c r="AF232" s="49"/>
      <c r="AG232" s="49"/>
      <c r="AH232" s="49"/>
      <c r="AI232" s="49"/>
      <c r="AJ232" s="49"/>
      <c r="AK232" s="49"/>
      <c r="AL232" s="49"/>
      <c r="AM232" s="49"/>
    </row>
    <row r="233" spans="1:39" s="50" customFormat="1" ht="12.75" x14ac:dyDescent="0.2">
      <c r="A233" s="44"/>
      <c r="B233" s="45"/>
      <c r="C233" s="44" t="s">
        <v>524</v>
      </c>
      <c r="D233" s="46">
        <v>1039464134</v>
      </c>
      <c r="E233" s="44">
        <v>3148453036</v>
      </c>
      <c r="F233" s="44" t="s">
        <v>91</v>
      </c>
      <c r="G233" s="44" t="s">
        <v>251</v>
      </c>
      <c r="H233" s="107">
        <v>8</v>
      </c>
      <c r="I233" s="44" t="s">
        <v>139</v>
      </c>
      <c r="J233" s="44">
        <v>20</v>
      </c>
      <c r="K233" s="47" t="s">
        <v>622</v>
      </c>
      <c r="L233" s="47">
        <v>5</v>
      </c>
      <c r="M233" s="44" t="s">
        <v>44</v>
      </c>
      <c r="N233" s="47" t="s">
        <v>72</v>
      </c>
      <c r="O233" s="47" t="s">
        <v>46</v>
      </c>
      <c r="P233" s="44" t="s">
        <v>58</v>
      </c>
      <c r="Q233" s="44" t="s">
        <v>141</v>
      </c>
      <c r="R233" s="44" t="s">
        <v>623</v>
      </c>
      <c r="S233" s="94">
        <v>644350</v>
      </c>
      <c r="T233" s="136">
        <v>42263</v>
      </c>
      <c r="U233" s="141">
        <v>42403</v>
      </c>
      <c r="V233" s="47" t="s">
        <v>48</v>
      </c>
      <c r="W233" s="47"/>
      <c r="X233" s="48" t="s">
        <v>49</v>
      </c>
      <c r="Y233" s="44"/>
      <c r="Z233" s="44"/>
      <c r="AA233" s="44"/>
      <c r="AB233" s="47" t="s">
        <v>142</v>
      </c>
      <c r="AC233" s="44"/>
      <c r="AD233" s="65"/>
      <c r="AE233" s="49"/>
      <c r="AF233" s="49"/>
      <c r="AG233" s="49"/>
      <c r="AH233" s="49"/>
      <c r="AI233" s="49"/>
      <c r="AJ233" s="49"/>
      <c r="AK233" s="49"/>
      <c r="AL233" s="49"/>
      <c r="AM233" s="49"/>
    </row>
    <row r="234" spans="1:39" s="50" customFormat="1" ht="12.75" x14ac:dyDescent="0.2">
      <c r="A234" s="44"/>
      <c r="B234" s="45"/>
      <c r="C234" s="44" t="s">
        <v>525</v>
      </c>
      <c r="D234" s="46">
        <v>1036623615</v>
      </c>
      <c r="E234" s="44">
        <v>3116391310</v>
      </c>
      <c r="F234" s="44" t="s">
        <v>91</v>
      </c>
      <c r="G234" s="44" t="s">
        <v>177</v>
      </c>
      <c r="H234" s="107">
        <v>8</v>
      </c>
      <c r="I234" s="44" t="s">
        <v>139</v>
      </c>
      <c r="J234" s="44">
        <v>26</v>
      </c>
      <c r="K234" s="47" t="s">
        <v>622</v>
      </c>
      <c r="L234" s="44">
        <v>7</v>
      </c>
      <c r="M234" s="44" t="s">
        <v>44</v>
      </c>
      <c r="N234" s="47" t="s">
        <v>72</v>
      </c>
      <c r="O234" s="47" t="s">
        <v>46</v>
      </c>
      <c r="P234" s="44" t="s">
        <v>65</v>
      </c>
      <c r="Q234" s="44" t="s">
        <v>141</v>
      </c>
      <c r="R234" s="44" t="s">
        <v>623</v>
      </c>
      <c r="S234" s="94">
        <v>644350</v>
      </c>
      <c r="T234" s="136">
        <v>42263</v>
      </c>
      <c r="U234" s="141">
        <v>42403</v>
      </c>
      <c r="V234" s="47" t="s">
        <v>48</v>
      </c>
      <c r="W234" s="47"/>
      <c r="X234" s="48" t="s">
        <v>49</v>
      </c>
      <c r="Y234" s="44"/>
      <c r="Z234" s="44"/>
      <c r="AA234" s="44"/>
      <c r="AB234" s="47" t="s">
        <v>142</v>
      </c>
      <c r="AC234" s="44"/>
      <c r="AD234" s="65"/>
      <c r="AE234" s="49"/>
      <c r="AF234" s="49"/>
      <c r="AG234" s="49"/>
      <c r="AH234" s="49"/>
      <c r="AI234" s="49"/>
      <c r="AJ234" s="49"/>
      <c r="AK234" s="49"/>
      <c r="AL234" s="49"/>
      <c r="AM234" s="49"/>
    </row>
    <row r="235" spans="1:39" s="50" customFormat="1" ht="12.75" x14ac:dyDescent="0.2">
      <c r="A235" s="44"/>
      <c r="B235" s="45"/>
      <c r="C235" s="44" t="s">
        <v>526</v>
      </c>
      <c r="D235" s="46">
        <v>1039466401</v>
      </c>
      <c r="E235" s="44">
        <v>3225778938</v>
      </c>
      <c r="F235" s="44" t="s">
        <v>91</v>
      </c>
      <c r="G235" s="44" t="s">
        <v>228</v>
      </c>
      <c r="H235" s="107">
        <v>8</v>
      </c>
      <c r="I235" s="51" t="s">
        <v>527</v>
      </c>
      <c r="J235" s="44">
        <v>19</v>
      </c>
      <c r="K235" s="47" t="s">
        <v>622</v>
      </c>
      <c r="L235" s="47">
        <v>11</v>
      </c>
      <c r="M235" s="44" t="s">
        <v>44</v>
      </c>
      <c r="N235" s="47" t="s">
        <v>72</v>
      </c>
      <c r="O235" s="47" t="s">
        <v>46</v>
      </c>
      <c r="P235" s="44" t="s">
        <v>58</v>
      </c>
      <c r="Q235" s="44" t="s">
        <v>141</v>
      </c>
      <c r="R235" s="44" t="s">
        <v>623</v>
      </c>
      <c r="S235" s="94">
        <v>644350</v>
      </c>
      <c r="T235" s="136">
        <v>42263</v>
      </c>
      <c r="U235" s="141">
        <v>42403</v>
      </c>
      <c r="V235" s="47" t="s">
        <v>48</v>
      </c>
      <c r="W235" s="47"/>
      <c r="X235" s="48" t="s">
        <v>49</v>
      </c>
      <c r="Y235" s="44"/>
      <c r="Z235" s="44"/>
      <c r="AA235" s="44"/>
      <c r="AB235" s="47" t="s">
        <v>142</v>
      </c>
      <c r="AC235" s="44"/>
      <c r="AD235" s="65"/>
      <c r="AE235" s="49"/>
      <c r="AF235" s="49"/>
      <c r="AG235" s="49"/>
      <c r="AH235" s="49"/>
      <c r="AI235" s="49"/>
      <c r="AJ235" s="49"/>
      <c r="AK235" s="49"/>
      <c r="AL235" s="49"/>
      <c r="AM235" s="49"/>
    </row>
    <row r="236" spans="1:39" s="50" customFormat="1" ht="12.75" x14ac:dyDescent="0.2">
      <c r="A236" s="44"/>
      <c r="B236" s="45"/>
      <c r="C236" s="44" t="s">
        <v>528</v>
      </c>
      <c r="D236" s="46">
        <v>1076817688</v>
      </c>
      <c r="E236" s="44">
        <v>3216628387</v>
      </c>
      <c r="F236" s="44" t="s">
        <v>91</v>
      </c>
      <c r="G236" s="44" t="s">
        <v>228</v>
      </c>
      <c r="H236" s="107">
        <v>8</v>
      </c>
      <c r="I236" s="44" t="s">
        <v>139</v>
      </c>
      <c r="J236" s="44">
        <v>28</v>
      </c>
      <c r="K236" s="47" t="s">
        <v>621</v>
      </c>
      <c r="L236" s="44">
        <v>7</v>
      </c>
      <c r="M236" s="44" t="s">
        <v>133</v>
      </c>
      <c r="N236" s="47" t="s">
        <v>72</v>
      </c>
      <c r="O236" s="47" t="s">
        <v>46</v>
      </c>
      <c r="P236" s="44" t="s">
        <v>65</v>
      </c>
      <c r="Q236" s="44" t="s">
        <v>141</v>
      </c>
      <c r="R236" s="44" t="s">
        <v>623</v>
      </c>
      <c r="S236" s="94">
        <v>644350</v>
      </c>
      <c r="T236" s="136">
        <v>42263</v>
      </c>
      <c r="U236" s="141">
        <v>42403</v>
      </c>
      <c r="V236" s="47" t="s">
        <v>48</v>
      </c>
      <c r="W236" s="47"/>
      <c r="X236" s="48" t="s">
        <v>49</v>
      </c>
      <c r="Y236" s="44"/>
      <c r="Z236" s="44"/>
      <c r="AA236" s="44"/>
      <c r="AB236" s="47" t="s">
        <v>142</v>
      </c>
      <c r="AC236" s="44"/>
      <c r="AD236" s="65"/>
      <c r="AE236" s="49"/>
      <c r="AF236" s="49"/>
      <c r="AG236" s="49"/>
      <c r="AH236" s="49"/>
      <c r="AI236" s="49"/>
      <c r="AJ236" s="49"/>
      <c r="AK236" s="49"/>
      <c r="AL236" s="49"/>
      <c r="AM236" s="49"/>
    </row>
    <row r="237" spans="1:39" s="50" customFormat="1" ht="12.75" x14ac:dyDescent="0.2">
      <c r="A237" s="44"/>
      <c r="B237" s="45"/>
      <c r="C237" s="44" t="s">
        <v>529</v>
      </c>
      <c r="D237" s="46">
        <v>71680899</v>
      </c>
      <c r="E237" s="44">
        <v>3002784945</v>
      </c>
      <c r="F237" s="44" t="s">
        <v>91</v>
      </c>
      <c r="G237" s="44" t="s">
        <v>531</v>
      </c>
      <c r="H237" s="107">
        <v>7</v>
      </c>
      <c r="I237" s="44" t="s">
        <v>139</v>
      </c>
      <c r="J237" s="44">
        <v>48</v>
      </c>
      <c r="K237" s="47" t="s">
        <v>622</v>
      </c>
      <c r="L237" s="44">
        <v>4</v>
      </c>
      <c r="M237" s="44" t="s">
        <v>44</v>
      </c>
      <c r="N237" s="47" t="s">
        <v>72</v>
      </c>
      <c r="O237" s="47" t="s">
        <v>46</v>
      </c>
      <c r="P237" s="44" t="s">
        <v>58</v>
      </c>
      <c r="Q237" s="44" t="s">
        <v>141</v>
      </c>
      <c r="R237" s="44" t="s">
        <v>623</v>
      </c>
      <c r="S237" s="94">
        <v>644350</v>
      </c>
      <c r="T237" s="136">
        <v>42263</v>
      </c>
      <c r="U237" s="141">
        <v>42403</v>
      </c>
      <c r="V237" s="47" t="s">
        <v>48</v>
      </c>
      <c r="W237" s="47"/>
      <c r="X237" s="48" t="s">
        <v>49</v>
      </c>
      <c r="Y237" s="44"/>
      <c r="Z237" s="44"/>
      <c r="AA237" s="44"/>
      <c r="AB237" s="47" t="s">
        <v>142</v>
      </c>
      <c r="AC237" s="44"/>
      <c r="AD237" s="65"/>
      <c r="AE237" s="49"/>
      <c r="AF237" s="49"/>
      <c r="AG237" s="49"/>
      <c r="AH237" s="49"/>
      <c r="AI237" s="49"/>
      <c r="AJ237" s="49"/>
      <c r="AK237" s="49"/>
      <c r="AL237" s="49"/>
      <c r="AM237" s="49"/>
    </row>
    <row r="238" spans="1:39" s="50" customFormat="1" ht="12.75" x14ac:dyDescent="0.2">
      <c r="A238" s="44"/>
      <c r="B238" s="45"/>
      <c r="C238" s="44" t="s">
        <v>530</v>
      </c>
      <c r="D238" s="46">
        <v>70030555</v>
      </c>
      <c r="E238" s="44">
        <v>3003366082</v>
      </c>
      <c r="F238" s="44" t="s">
        <v>91</v>
      </c>
      <c r="G238" s="44" t="s">
        <v>251</v>
      </c>
      <c r="H238" s="107">
        <v>8</v>
      </c>
      <c r="I238" s="44" t="s">
        <v>139</v>
      </c>
      <c r="J238" s="44">
        <v>63</v>
      </c>
      <c r="K238" s="47" t="s">
        <v>622</v>
      </c>
      <c r="L238" s="47">
        <v>11</v>
      </c>
      <c r="M238" s="44" t="s">
        <v>44</v>
      </c>
      <c r="N238" s="47" t="s">
        <v>72</v>
      </c>
      <c r="O238" s="47" t="s">
        <v>46</v>
      </c>
      <c r="P238" s="44" t="s">
        <v>73</v>
      </c>
      <c r="Q238" s="44" t="s">
        <v>141</v>
      </c>
      <c r="R238" s="44" t="s">
        <v>623</v>
      </c>
      <c r="S238" s="94">
        <v>644350</v>
      </c>
      <c r="T238" s="136">
        <v>42263</v>
      </c>
      <c r="U238" s="141">
        <v>42403</v>
      </c>
      <c r="V238" s="47" t="s">
        <v>48</v>
      </c>
      <c r="W238" s="47"/>
      <c r="X238" s="48" t="s">
        <v>49</v>
      </c>
      <c r="Y238" s="44"/>
      <c r="Z238" s="44"/>
      <c r="AA238" s="44"/>
      <c r="AB238" s="47" t="s">
        <v>142</v>
      </c>
      <c r="AC238" s="44" t="s">
        <v>798</v>
      </c>
      <c r="AD238" s="65"/>
      <c r="AE238" s="49"/>
      <c r="AF238" s="49"/>
      <c r="AG238" s="49"/>
      <c r="AH238" s="49"/>
      <c r="AI238" s="49"/>
      <c r="AJ238" s="49"/>
      <c r="AK238" s="49"/>
      <c r="AL238" s="49"/>
      <c r="AM238" s="49"/>
    </row>
    <row r="239" spans="1:39" s="50" customFormat="1" ht="12.75" x14ac:dyDescent="0.2">
      <c r="A239" s="44"/>
      <c r="B239" s="45"/>
      <c r="C239" s="44" t="s">
        <v>533</v>
      </c>
      <c r="D239" s="46">
        <v>98455561</v>
      </c>
      <c r="E239" s="44">
        <v>3195269470</v>
      </c>
      <c r="F239" s="44" t="s">
        <v>91</v>
      </c>
      <c r="G239" s="44" t="s">
        <v>177</v>
      </c>
      <c r="H239" s="107">
        <v>8</v>
      </c>
      <c r="I239" s="44" t="s">
        <v>139</v>
      </c>
      <c r="J239" s="44">
        <v>48</v>
      </c>
      <c r="K239" s="47" t="s">
        <v>622</v>
      </c>
      <c r="L239" s="44" t="s">
        <v>263</v>
      </c>
      <c r="M239" s="44" t="s">
        <v>44</v>
      </c>
      <c r="N239" s="47" t="s">
        <v>72</v>
      </c>
      <c r="O239" s="47" t="s">
        <v>46</v>
      </c>
      <c r="P239" s="44" t="s">
        <v>73</v>
      </c>
      <c r="Q239" s="44" t="s">
        <v>141</v>
      </c>
      <c r="R239" s="44" t="s">
        <v>623</v>
      </c>
      <c r="S239" s="94">
        <v>644350</v>
      </c>
      <c r="T239" s="136">
        <v>42263</v>
      </c>
      <c r="U239" s="141">
        <v>42403</v>
      </c>
      <c r="V239" s="47" t="s">
        <v>48</v>
      </c>
      <c r="W239" s="47"/>
      <c r="X239" s="48" t="s">
        <v>49</v>
      </c>
      <c r="Y239" s="44"/>
      <c r="Z239" s="44"/>
      <c r="AA239" s="44"/>
      <c r="AB239" s="47" t="s">
        <v>142</v>
      </c>
      <c r="AC239" s="44"/>
      <c r="AD239" s="65"/>
      <c r="AE239" s="49"/>
      <c r="AF239" s="49"/>
      <c r="AG239" s="49"/>
      <c r="AH239" s="49"/>
      <c r="AI239" s="49"/>
      <c r="AJ239" s="49"/>
      <c r="AK239" s="49"/>
      <c r="AL239" s="49"/>
      <c r="AM239" s="49"/>
    </row>
    <row r="240" spans="1:39" s="50" customFormat="1" ht="12.75" x14ac:dyDescent="0.2">
      <c r="A240" s="44"/>
      <c r="B240" s="45"/>
      <c r="C240" s="44" t="s">
        <v>534</v>
      </c>
      <c r="D240" s="46">
        <v>3411308</v>
      </c>
      <c r="E240" s="44" t="s">
        <v>535</v>
      </c>
      <c r="F240" s="44" t="s">
        <v>91</v>
      </c>
      <c r="G240" s="44" t="s">
        <v>310</v>
      </c>
      <c r="H240" s="107">
        <v>8</v>
      </c>
      <c r="I240" s="44" t="s">
        <v>139</v>
      </c>
      <c r="J240" s="44">
        <v>52</v>
      </c>
      <c r="K240" s="47" t="s">
        <v>622</v>
      </c>
      <c r="L240" s="44" t="s">
        <v>263</v>
      </c>
      <c r="M240" s="44" t="s">
        <v>44</v>
      </c>
      <c r="N240" s="47" t="s">
        <v>72</v>
      </c>
      <c r="O240" s="47" t="s">
        <v>46</v>
      </c>
      <c r="P240" s="44" t="s">
        <v>73</v>
      </c>
      <c r="Q240" s="44" t="s">
        <v>141</v>
      </c>
      <c r="R240" s="44" t="s">
        <v>623</v>
      </c>
      <c r="S240" s="94">
        <v>644350</v>
      </c>
      <c r="T240" s="136">
        <v>42263</v>
      </c>
      <c r="U240" s="141">
        <v>42403</v>
      </c>
      <c r="V240" s="47" t="s">
        <v>48</v>
      </c>
      <c r="W240" s="47"/>
      <c r="X240" s="48" t="s">
        <v>49</v>
      </c>
      <c r="Y240" s="44"/>
      <c r="Z240" s="44"/>
      <c r="AA240" s="44"/>
      <c r="AB240" s="47" t="s">
        <v>142</v>
      </c>
      <c r="AC240" s="44"/>
      <c r="AD240" s="65"/>
      <c r="AE240" s="49"/>
      <c r="AF240" s="49"/>
      <c r="AG240" s="49"/>
      <c r="AH240" s="49"/>
      <c r="AI240" s="49"/>
      <c r="AJ240" s="49"/>
      <c r="AK240" s="49"/>
      <c r="AL240" s="49"/>
      <c r="AM240" s="49"/>
    </row>
    <row r="241" spans="1:39" s="50" customFormat="1" ht="12.75" x14ac:dyDescent="0.2">
      <c r="A241" s="44"/>
      <c r="B241" s="45"/>
      <c r="C241" s="44" t="s">
        <v>543</v>
      </c>
      <c r="D241" s="46">
        <v>71368304</v>
      </c>
      <c r="E241" s="44">
        <v>3117819595</v>
      </c>
      <c r="F241" s="44" t="s">
        <v>91</v>
      </c>
      <c r="G241" s="44" t="s">
        <v>145</v>
      </c>
      <c r="H241" s="107">
        <v>8</v>
      </c>
      <c r="I241" s="44" t="s">
        <v>139</v>
      </c>
      <c r="J241" s="44">
        <v>31</v>
      </c>
      <c r="K241" s="47" t="s">
        <v>622</v>
      </c>
      <c r="L241" s="47">
        <v>11</v>
      </c>
      <c r="M241" s="44" t="s">
        <v>44</v>
      </c>
      <c r="N241" s="44" t="s">
        <v>72</v>
      </c>
      <c r="O241" s="44" t="s">
        <v>46</v>
      </c>
      <c r="P241" s="44" t="s">
        <v>73</v>
      </c>
      <c r="Q241" s="44" t="s">
        <v>194</v>
      </c>
      <c r="R241" s="44" t="s">
        <v>623</v>
      </c>
      <c r="S241" s="94">
        <v>1350000</v>
      </c>
      <c r="T241" s="136">
        <v>42263</v>
      </c>
      <c r="U241" s="141">
        <v>42403</v>
      </c>
      <c r="V241" s="47" t="s">
        <v>48</v>
      </c>
      <c r="W241" s="47"/>
      <c r="X241" s="48" t="s">
        <v>49</v>
      </c>
      <c r="Y241" s="44"/>
      <c r="Z241" s="44"/>
      <c r="AA241" s="44"/>
      <c r="AB241" s="47" t="s">
        <v>142</v>
      </c>
      <c r="AC241" s="44"/>
      <c r="AD241" s="65"/>
      <c r="AE241" s="49"/>
      <c r="AF241" s="49"/>
      <c r="AG241" s="49"/>
      <c r="AH241" s="49"/>
      <c r="AI241" s="49"/>
      <c r="AJ241" s="49"/>
      <c r="AK241" s="49"/>
      <c r="AL241" s="49"/>
      <c r="AM241" s="49"/>
    </row>
    <row r="242" spans="1:39" s="50" customFormat="1" ht="12.75" x14ac:dyDescent="0.2">
      <c r="A242" s="44"/>
      <c r="B242" s="45"/>
      <c r="C242" s="44" t="s">
        <v>544</v>
      </c>
      <c r="D242" s="46">
        <v>3593771</v>
      </c>
      <c r="E242" s="44">
        <v>3117819595</v>
      </c>
      <c r="F242" s="44" t="s">
        <v>91</v>
      </c>
      <c r="G242" s="44" t="s">
        <v>545</v>
      </c>
      <c r="H242" s="107">
        <v>8</v>
      </c>
      <c r="I242" s="44" t="s">
        <v>139</v>
      </c>
      <c r="J242" s="44">
        <v>35</v>
      </c>
      <c r="K242" s="47" t="s">
        <v>622</v>
      </c>
      <c r="L242" s="47">
        <v>3</v>
      </c>
      <c r="M242" s="44" t="s">
        <v>44</v>
      </c>
      <c r="N242" s="44" t="s">
        <v>72</v>
      </c>
      <c r="O242" s="44" t="s">
        <v>46</v>
      </c>
      <c r="P242" s="44" t="s">
        <v>47</v>
      </c>
      <c r="Q242" s="44" t="s">
        <v>173</v>
      </c>
      <c r="R242" s="44" t="s">
        <v>623</v>
      </c>
      <c r="S242" s="123">
        <v>850000</v>
      </c>
      <c r="T242" s="136">
        <v>42263</v>
      </c>
      <c r="U242" s="141">
        <v>42403</v>
      </c>
      <c r="V242" s="47" t="s">
        <v>48</v>
      </c>
      <c r="W242" s="47"/>
      <c r="X242" s="48" t="s">
        <v>49</v>
      </c>
      <c r="Y242" s="44"/>
      <c r="Z242" s="44"/>
      <c r="AA242" s="44"/>
      <c r="AB242" s="47" t="s">
        <v>142</v>
      </c>
      <c r="AC242" s="44"/>
      <c r="AD242" s="65"/>
      <c r="AE242" s="49"/>
      <c r="AF242" s="49"/>
      <c r="AG242" s="49"/>
      <c r="AH242" s="49"/>
      <c r="AI242" s="49"/>
      <c r="AJ242" s="49"/>
      <c r="AK242" s="49"/>
      <c r="AL242" s="49"/>
      <c r="AM242" s="49"/>
    </row>
    <row r="243" spans="1:39" s="50" customFormat="1" ht="12.75" x14ac:dyDescent="0.2">
      <c r="A243" s="44"/>
      <c r="B243" s="45"/>
      <c r="C243" s="44" t="s">
        <v>546</v>
      </c>
      <c r="D243" s="46">
        <v>1114089986</v>
      </c>
      <c r="E243" s="44">
        <v>3217793894</v>
      </c>
      <c r="F243" s="44" t="s">
        <v>91</v>
      </c>
      <c r="G243" s="44" t="s">
        <v>547</v>
      </c>
      <c r="H243" s="107">
        <v>16</v>
      </c>
      <c r="I243" s="51" t="s">
        <v>548</v>
      </c>
      <c r="J243" s="44">
        <v>27</v>
      </c>
      <c r="K243" s="55" t="s">
        <v>622</v>
      </c>
      <c r="L243" s="44" t="s">
        <v>549</v>
      </c>
      <c r="M243" s="44" t="s">
        <v>44</v>
      </c>
      <c r="N243" s="44" t="s">
        <v>72</v>
      </c>
      <c r="O243" s="44" t="s">
        <v>46</v>
      </c>
      <c r="P243" s="44" t="s">
        <v>47</v>
      </c>
      <c r="Q243" s="44" t="s">
        <v>316</v>
      </c>
      <c r="R243" s="44" t="s">
        <v>623</v>
      </c>
      <c r="S243" s="123">
        <v>3070000</v>
      </c>
      <c r="T243" s="136">
        <v>42263</v>
      </c>
      <c r="U243" s="141">
        <v>42403</v>
      </c>
      <c r="V243" s="47" t="s">
        <v>48</v>
      </c>
      <c r="W243" s="47"/>
      <c r="X243" s="48" t="s">
        <v>49</v>
      </c>
      <c r="Y243" s="44"/>
      <c r="Z243" s="44"/>
      <c r="AA243" s="44"/>
      <c r="AB243" s="47" t="s">
        <v>142</v>
      </c>
      <c r="AC243" s="44"/>
      <c r="AD243" s="65"/>
      <c r="AE243" s="49"/>
      <c r="AF243" s="49"/>
      <c r="AG243" s="49"/>
      <c r="AH243" s="49"/>
      <c r="AI243" s="49"/>
      <c r="AJ243" s="49"/>
      <c r="AK243" s="49"/>
      <c r="AL243" s="49"/>
      <c r="AM243" s="49"/>
    </row>
    <row r="244" spans="1:39" s="50" customFormat="1" ht="12.75" x14ac:dyDescent="0.2">
      <c r="A244" s="44"/>
      <c r="B244" s="45"/>
      <c r="C244" s="44" t="s">
        <v>536</v>
      </c>
      <c r="D244" s="46">
        <v>1038799623</v>
      </c>
      <c r="E244" s="44">
        <v>3103602961</v>
      </c>
      <c r="F244" s="44" t="s">
        <v>91</v>
      </c>
      <c r="G244" s="44" t="s">
        <v>177</v>
      </c>
      <c r="H244" s="107">
        <v>8</v>
      </c>
      <c r="I244" s="44" t="s">
        <v>139</v>
      </c>
      <c r="J244" s="44">
        <v>29</v>
      </c>
      <c r="K244" s="47" t="s">
        <v>622</v>
      </c>
      <c r="L244" s="44">
        <v>7</v>
      </c>
      <c r="M244" s="44" t="s">
        <v>133</v>
      </c>
      <c r="N244" s="47" t="s">
        <v>72</v>
      </c>
      <c r="O244" s="47" t="s">
        <v>46</v>
      </c>
      <c r="P244" s="44" t="s">
        <v>65</v>
      </c>
      <c r="Q244" s="44" t="s">
        <v>194</v>
      </c>
      <c r="R244" s="44" t="s">
        <v>623</v>
      </c>
      <c r="S244" s="94">
        <v>1350000</v>
      </c>
      <c r="T244" s="136">
        <v>42264</v>
      </c>
      <c r="U244" s="141">
        <v>42403</v>
      </c>
      <c r="V244" s="47" t="s">
        <v>48</v>
      </c>
      <c r="W244" s="47"/>
      <c r="X244" s="48" t="s">
        <v>49</v>
      </c>
      <c r="Y244" s="44"/>
      <c r="Z244" s="44"/>
      <c r="AA244" s="44"/>
      <c r="AB244" s="47" t="s">
        <v>142</v>
      </c>
      <c r="AC244" s="44"/>
      <c r="AD244" s="65"/>
      <c r="AE244" s="49"/>
      <c r="AF244" s="49"/>
      <c r="AG244" s="49"/>
      <c r="AH244" s="49"/>
      <c r="AI244" s="49"/>
      <c r="AJ244" s="49"/>
      <c r="AK244" s="49"/>
      <c r="AL244" s="49"/>
      <c r="AM244" s="49"/>
    </row>
    <row r="245" spans="1:39" s="50" customFormat="1" ht="12.75" x14ac:dyDescent="0.2">
      <c r="A245" s="44"/>
      <c r="B245" s="45"/>
      <c r="C245" s="44" t="s">
        <v>537</v>
      </c>
      <c r="D245" s="46">
        <v>1128278691</v>
      </c>
      <c r="E245" s="44">
        <v>2147389</v>
      </c>
      <c r="F245" s="44" t="s">
        <v>91</v>
      </c>
      <c r="G245" s="44" t="s">
        <v>494</v>
      </c>
      <c r="H245" s="107">
        <v>8</v>
      </c>
      <c r="I245" s="51" t="s">
        <v>538</v>
      </c>
      <c r="J245" s="44">
        <v>26</v>
      </c>
      <c r="K245" s="47" t="s">
        <v>621</v>
      </c>
      <c r="L245" s="47" t="s">
        <v>213</v>
      </c>
      <c r="M245" s="44" t="s">
        <v>133</v>
      </c>
      <c r="N245" s="47" t="s">
        <v>72</v>
      </c>
      <c r="O245" s="47" t="s">
        <v>46</v>
      </c>
      <c r="P245" s="44" t="s">
        <v>58</v>
      </c>
      <c r="Q245" s="44" t="s">
        <v>141</v>
      </c>
      <c r="R245" s="44" t="s">
        <v>623</v>
      </c>
      <c r="S245" s="94">
        <v>644350</v>
      </c>
      <c r="T245" s="136">
        <v>42264</v>
      </c>
      <c r="U245" s="141">
        <v>42403</v>
      </c>
      <c r="V245" s="47" t="s">
        <v>48</v>
      </c>
      <c r="W245" s="47"/>
      <c r="X245" s="48" t="s">
        <v>49</v>
      </c>
      <c r="Y245" s="44"/>
      <c r="Z245" s="44"/>
      <c r="AA245" s="44"/>
      <c r="AB245" s="47" t="s">
        <v>142</v>
      </c>
      <c r="AC245" s="44"/>
      <c r="AD245" s="65"/>
      <c r="AE245" s="49"/>
      <c r="AF245" s="49"/>
      <c r="AG245" s="49"/>
      <c r="AH245" s="49"/>
      <c r="AI245" s="49"/>
      <c r="AJ245" s="49"/>
      <c r="AK245" s="49"/>
      <c r="AL245" s="49"/>
      <c r="AM245" s="49"/>
    </row>
    <row r="246" spans="1:39" s="50" customFormat="1" ht="12.75" x14ac:dyDescent="0.2">
      <c r="A246" s="44"/>
      <c r="B246" s="45"/>
      <c r="C246" s="44" t="s">
        <v>542</v>
      </c>
      <c r="D246" s="46">
        <v>1017211662</v>
      </c>
      <c r="E246" s="44">
        <v>2267094</v>
      </c>
      <c r="F246" s="44" t="s">
        <v>91</v>
      </c>
      <c r="G246" s="44" t="s">
        <v>152</v>
      </c>
      <c r="H246" s="107">
        <v>8</v>
      </c>
      <c r="I246" s="44" t="s">
        <v>139</v>
      </c>
      <c r="J246" s="44">
        <v>23</v>
      </c>
      <c r="K246" s="47" t="s">
        <v>622</v>
      </c>
      <c r="L246" s="44">
        <v>6</v>
      </c>
      <c r="M246" s="44" t="s">
        <v>44</v>
      </c>
      <c r="N246" s="47" t="s">
        <v>72</v>
      </c>
      <c r="O246" s="47" t="s">
        <v>46</v>
      </c>
      <c r="P246" s="44" t="s">
        <v>58</v>
      </c>
      <c r="Q246" s="44" t="s">
        <v>141</v>
      </c>
      <c r="R246" s="44" t="s">
        <v>623</v>
      </c>
      <c r="S246" s="94">
        <v>644350</v>
      </c>
      <c r="T246" s="136">
        <v>42265</v>
      </c>
      <c r="U246" s="141">
        <v>42403</v>
      </c>
      <c r="V246" s="47" t="s">
        <v>48</v>
      </c>
      <c r="W246" s="47"/>
      <c r="X246" s="48" t="s">
        <v>49</v>
      </c>
      <c r="Y246" s="44"/>
      <c r="Z246" s="44"/>
      <c r="AA246" s="44"/>
      <c r="AB246" s="47" t="s">
        <v>142</v>
      </c>
      <c r="AC246" s="44"/>
      <c r="AD246" s="65"/>
      <c r="AE246" s="49"/>
      <c r="AF246" s="49"/>
      <c r="AG246" s="49"/>
      <c r="AH246" s="49"/>
      <c r="AI246" s="49"/>
      <c r="AJ246" s="49"/>
      <c r="AK246" s="49"/>
      <c r="AL246" s="49"/>
      <c r="AM246" s="49"/>
    </row>
    <row r="247" spans="1:39" s="50" customFormat="1" ht="12.75" x14ac:dyDescent="0.2">
      <c r="A247" s="44"/>
      <c r="B247" s="45"/>
      <c r="C247" s="44" t="s">
        <v>550</v>
      </c>
      <c r="D247" s="46">
        <v>71797866</v>
      </c>
      <c r="E247" s="44">
        <v>3218924826</v>
      </c>
      <c r="F247" s="44" t="s">
        <v>91</v>
      </c>
      <c r="G247" s="44" t="s">
        <v>203</v>
      </c>
      <c r="H247" s="107">
        <v>8</v>
      </c>
      <c r="I247" s="44" t="s">
        <v>139</v>
      </c>
      <c r="J247" s="44">
        <v>36</v>
      </c>
      <c r="K247" s="47" t="s">
        <v>622</v>
      </c>
      <c r="L247" s="44">
        <v>10</v>
      </c>
      <c r="M247" s="44" t="s">
        <v>44</v>
      </c>
      <c r="N247" s="47" t="s">
        <v>72</v>
      </c>
      <c r="O247" s="47" t="s">
        <v>46</v>
      </c>
      <c r="P247" s="44" t="s">
        <v>58</v>
      </c>
      <c r="Q247" s="44" t="s">
        <v>141</v>
      </c>
      <c r="R247" s="44" t="s">
        <v>623</v>
      </c>
      <c r="S247" s="94">
        <v>644350</v>
      </c>
      <c r="T247" s="136">
        <v>42268</v>
      </c>
      <c r="U247" s="141">
        <v>42403</v>
      </c>
      <c r="V247" s="47" t="s">
        <v>48</v>
      </c>
      <c r="W247" s="47"/>
      <c r="X247" s="48" t="s">
        <v>49</v>
      </c>
      <c r="Y247" s="44"/>
      <c r="Z247" s="44"/>
      <c r="AA247" s="44"/>
      <c r="AB247" s="47" t="s">
        <v>142</v>
      </c>
      <c r="AC247" s="44"/>
      <c r="AD247" s="65"/>
      <c r="AE247" s="49"/>
      <c r="AF247" s="49"/>
      <c r="AG247" s="49"/>
      <c r="AH247" s="49"/>
      <c r="AI247" s="49"/>
      <c r="AJ247" s="49"/>
      <c r="AK247" s="49"/>
      <c r="AL247" s="49"/>
      <c r="AM247" s="49"/>
    </row>
    <row r="248" spans="1:39" s="50" customFormat="1" ht="12.75" x14ac:dyDescent="0.2">
      <c r="A248" s="44"/>
      <c r="B248" s="45"/>
      <c r="C248" s="44" t="s">
        <v>551</v>
      </c>
      <c r="D248" s="46">
        <v>1035431774</v>
      </c>
      <c r="E248" s="44">
        <v>3122564690</v>
      </c>
      <c r="F248" s="44" t="s">
        <v>91</v>
      </c>
      <c r="G248" s="44" t="s">
        <v>203</v>
      </c>
      <c r="H248" s="107">
        <v>8</v>
      </c>
      <c r="I248" s="44" t="s">
        <v>139</v>
      </c>
      <c r="J248" s="44">
        <v>21</v>
      </c>
      <c r="K248" s="47" t="s">
        <v>622</v>
      </c>
      <c r="L248" s="47">
        <v>11</v>
      </c>
      <c r="M248" s="44" t="s">
        <v>44</v>
      </c>
      <c r="N248" s="47" t="s">
        <v>72</v>
      </c>
      <c r="O248" s="47" t="s">
        <v>46</v>
      </c>
      <c r="P248" s="44" t="s">
        <v>47</v>
      </c>
      <c r="Q248" s="44" t="s">
        <v>141</v>
      </c>
      <c r="R248" s="44" t="s">
        <v>623</v>
      </c>
      <c r="S248" s="94">
        <v>644350</v>
      </c>
      <c r="T248" s="136">
        <v>42268</v>
      </c>
      <c r="U248" s="141">
        <v>42403</v>
      </c>
      <c r="V248" s="47" t="s">
        <v>48</v>
      </c>
      <c r="W248" s="47"/>
      <c r="X248" s="48" t="s">
        <v>49</v>
      </c>
      <c r="Y248" s="44"/>
      <c r="Z248" s="44"/>
      <c r="AA248" s="44"/>
      <c r="AB248" s="47" t="s">
        <v>142</v>
      </c>
      <c r="AC248" s="44"/>
      <c r="AD248" s="65"/>
      <c r="AE248" s="49"/>
      <c r="AF248" s="49"/>
      <c r="AG248" s="49"/>
      <c r="AH248" s="49"/>
      <c r="AI248" s="49"/>
      <c r="AJ248" s="49"/>
      <c r="AK248" s="49"/>
      <c r="AL248" s="49"/>
      <c r="AM248" s="49"/>
    </row>
    <row r="249" spans="1:39" s="50" customFormat="1" ht="12.75" x14ac:dyDescent="0.2">
      <c r="A249" s="44"/>
      <c r="B249" s="45"/>
      <c r="C249" s="44" t="s">
        <v>552</v>
      </c>
      <c r="D249" s="46">
        <v>21696959</v>
      </c>
      <c r="E249" s="44">
        <v>3148539695</v>
      </c>
      <c r="F249" s="44" t="s">
        <v>91</v>
      </c>
      <c r="G249" s="44" t="s">
        <v>228</v>
      </c>
      <c r="H249" s="107">
        <v>8</v>
      </c>
      <c r="I249" s="44" t="s">
        <v>139</v>
      </c>
      <c r="J249" s="44">
        <v>37</v>
      </c>
      <c r="K249" s="47" t="s">
        <v>621</v>
      </c>
      <c r="L249" s="44">
        <v>7</v>
      </c>
      <c r="M249" s="44" t="s">
        <v>44</v>
      </c>
      <c r="N249" s="47" t="s">
        <v>72</v>
      </c>
      <c r="O249" s="47" t="s">
        <v>46</v>
      </c>
      <c r="P249" s="44" t="s">
        <v>73</v>
      </c>
      <c r="Q249" s="44" t="s">
        <v>141</v>
      </c>
      <c r="R249" s="44" t="s">
        <v>623</v>
      </c>
      <c r="S249" s="94">
        <v>644350</v>
      </c>
      <c r="T249" s="136">
        <v>42268</v>
      </c>
      <c r="U249" s="141">
        <v>42403</v>
      </c>
      <c r="V249" s="47" t="s">
        <v>48</v>
      </c>
      <c r="W249" s="47"/>
      <c r="X249" s="48" t="s">
        <v>49</v>
      </c>
      <c r="Y249" s="44"/>
      <c r="Z249" s="44"/>
      <c r="AA249" s="44"/>
      <c r="AB249" s="47" t="s">
        <v>142</v>
      </c>
      <c r="AC249" s="44"/>
      <c r="AD249" s="65"/>
      <c r="AE249" s="49"/>
      <c r="AF249" s="49"/>
      <c r="AG249" s="49"/>
      <c r="AH249" s="49"/>
      <c r="AI249" s="49"/>
      <c r="AJ249" s="49"/>
      <c r="AK249" s="49"/>
      <c r="AL249" s="49"/>
      <c r="AM249" s="49"/>
    </row>
    <row r="250" spans="1:39" s="50" customFormat="1" ht="12.75" x14ac:dyDescent="0.2">
      <c r="A250" s="44"/>
      <c r="B250" s="45"/>
      <c r="C250" s="44" t="s">
        <v>553</v>
      </c>
      <c r="D250" s="46">
        <v>98766442</v>
      </c>
      <c r="E250" s="44">
        <v>3006596058</v>
      </c>
      <c r="F250" s="44" t="s">
        <v>91</v>
      </c>
      <c r="G250" s="44" t="s">
        <v>228</v>
      </c>
      <c r="H250" s="107">
        <v>8</v>
      </c>
      <c r="I250" s="44" t="s">
        <v>139</v>
      </c>
      <c r="J250" s="44">
        <v>30</v>
      </c>
      <c r="K250" s="47" t="s">
        <v>622</v>
      </c>
      <c r="L250" s="44">
        <v>7</v>
      </c>
      <c r="M250" s="44" t="s">
        <v>44</v>
      </c>
      <c r="N250" s="47" t="s">
        <v>72</v>
      </c>
      <c r="O250" s="47" t="s">
        <v>46</v>
      </c>
      <c r="P250" s="44" t="s">
        <v>47</v>
      </c>
      <c r="Q250" s="44" t="s">
        <v>141</v>
      </c>
      <c r="R250" s="44" t="s">
        <v>623</v>
      </c>
      <c r="S250" s="94">
        <v>644350</v>
      </c>
      <c r="T250" s="136">
        <v>42268</v>
      </c>
      <c r="U250" s="141">
        <v>42403</v>
      </c>
      <c r="V250" s="47" t="s">
        <v>48</v>
      </c>
      <c r="W250" s="47"/>
      <c r="X250" s="48" t="s">
        <v>49</v>
      </c>
      <c r="Y250" s="44"/>
      <c r="Z250" s="44"/>
      <c r="AA250" s="44"/>
      <c r="AB250" s="47" t="s">
        <v>142</v>
      </c>
      <c r="AC250" s="44"/>
      <c r="AD250" s="65"/>
      <c r="AE250" s="49"/>
      <c r="AF250" s="49"/>
      <c r="AG250" s="49"/>
      <c r="AH250" s="49"/>
      <c r="AI250" s="49"/>
      <c r="AJ250" s="49"/>
      <c r="AK250" s="49"/>
      <c r="AL250" s="49"/>
      <c r="AM250" s="49"/>
    </row>
    <row r="251" spans="1:39" s="50" customFormat="1" ht="12.75" x14ac:dyDescent="0.2">
      <c r="A251" s="44"/>
      <c r="B251" s="45"/>
      <c r="C251" s="44" t="s">
        <v>554</v>
      </c>
      <c r="D251" s="46">
        <v>1000872821</v>
      </c>
      <c r="E251" s="44">
        <v>3003342962</v>
      </c>
      <c r="F251" s="44" t="s">
        <v>91</v>
      </c>
      <c r="G251" s="44" t="s">
        <v>228</v>
      </c>
      <c r="H251" s="107">
        <v>8</v>
      </c>
      <c r="I251" s="51" t="s">
        <v>555</v>
      </c>
      <c r="J251" s="44">
        <v>20</v>
      </c>
      <c r="K251" s="47" t="s">
        <v>621</v>
      </c>
      <c r="L251" s="47">
        <v>11</v>
      </c>
      <c r="M251" s="44" t="s">
        <v>44</v>
      </c>
      <c r="N251" s="47" t="s">
        <v>72</v>
      </c>
      <c r="O251" s="47" t="s">
        <v>46</v>
      </c>
      <c r="P251" s="44" t="s">
        <v>58</v>
      </c>
      <c r="Q251" s="44" t="s">
        <v>141</v>
      </c>
      <c r="R251" s="44" t="s">
        <v>623</v>
      </c>
      <c r="S251" s="94">
        <v>644350</v>
      </c>
      <c r="T251" s="136">
        <v>42269</v>
      </c>
      <c r="U251" s="141">
        <v>42403</v>
      </c>
      <c r="V251" s="47" t="s">
        <v>48</v>
      </c>
      <c r="W251" s="47"/>
      <c r="X251" s="48" t="s">
        <v>49</v>
      </c>
      <c r="Y251" s="44"/>
      <c r="Z251" s="44"/>
      <c r="AA251" s="44"/>
      <c r="AB251" s="47" t="s">
        <v>142</v>
      </c>
      <c r="AC251" s="44"/>
      <c r="AD251" s="65"/>
      <c r="AE251" s="49"/>
      <c r="AF251" s="49"/>
      <c r="AG251" s="49"/>
      <c r="AH251" s="49"/>
      <c r="AI251" s="49"/>
      <c r="AJ251" s="49"/>
      <c r="AK251" s="49"/>
      <c r="AL251" s="49"/>
      <c r="AM251" s="49"/>
    </row>
    <row r="252" spans="1:39" s="50" customFormat="1" ht="12.75" x14ac:dyDescent="0.2">
      <c r="A252" s="44"/>
      <c r="B252" s="45"/>
      <c r="C252" s="44" t="s">
        <v>556</v>
      </c>
      <c r="D252" s="46">
        <v>29928012</v>
      </c>
      <c r="E252" s="44">
        <v>3104309367</v>
      </c>
      <c r="F252" s="44" t="s">
        <v>91</v>
      </c>
      <c r="G252" s="44" t="s">
        <v>507</v>
      </c>
      <c r="H252" s="107" t="s">
        <v>532</v>
      </c>
      <c r="I252" s="51" t="s">
        <v>557</v>
      </c>
      <c r="J252" s="44">
        <v>34</v>
      </c>
      <c r="K252" s="55" t="s">
        <v>621</v>
      </c>
      <c r="L252" s="44" t="s">
        <v>549</v>
      </c>
      <c r="M252" s="44" t="s">
        <v>44</v>
      </c>
      <c r="N252" s="47" t="s">
        <v>72</v>
      </c>
      <c r="O252" s="47" t="s">
        <v>46</v>
      </c>
      <c r="P252" s="44" t="s">
        <v>58</v>
      </c>
      <c r="Q252" s="44" t="s">
        <v>317</v>
      </c>
      <c r="R252" s="44" t="s">
        <v>623</v>
      </c>
      <c r="S252" s="94"/>
      <c r="T252" s="136">
        <v>42269</v>
      </c>
      <c r="U252" s="141">
        <v>42403</v>
      </c>
      <c r="V252" s="47" t="s">
        <v>48</v>
      </c>
      <c r="W252" s="47"/>
      <c r="X252" s="48" t="s">
        <v>49</v>
      </c>
      <c r="Y252" s="44"/>
      <c r="Z252" s="44"/>
      <c r="AA252" s="44"/>
      <c r="AB252" s="47" t="s">
        <v>142</v>
      </c>
      <c r="AC252" s="44"/>
      <c r="AD252" s="65"/>
      <c r="AE252" s="49"/>
      <c r="AF252" s="49"/>
      <c r="AG252" s="49"/>
      <c r="AH252" s="49"/>
      <c r="AI252" s="49"/>
      <c r="AJ252" s="49"/>
      <c r="AK252" s="49"/>
      <c r="AL252" s="49"/>
      <c r="AM252" s="49"/>
    </row>
    <row r="253" spans="1:39" s="50" customFormat="1" ht="12.75" x14ac:dyDescent="0.2">
      <c r="A253" s="44"/>
      <c r="B253" s="45"/>
      <c r="C253" s="44" t="s">
        <v>558</v>
      </c>
      <c r="D253" s="46">
        <v>1001131452</v>
      </c>
      <c r="E253" s="44">
        <v>3215724834</v>
      </c>
      <c r="F253" s="44" t="s">
        <v>91</v>
      </c>
      <c r="G253" s="44" t="s">
        <v>203</v>
      </c>
      <c r="H253" s="107">
        <v>8</v>
      </c>
      <c r="I253" s="51" t="s">
        <v>559</v>
      </c>
      <c r="J253" s="44">
        <v>19</v>
      </c>
      <c r="K253" s="47" t="s">
        <v>622</v>
      </c>
      <c r="L253" s="44" t="s">
        <v>108</v>
      </c>
      <c r="M253" s="44" t="s">
        <v>133</v>
      </c>
      <c r="N253" s="47" t="s">
        <v>72</v>
      </c>
      <c r="O253" s="47" t="s">
        <v>46</v>
      </c>
      <c r="P253" s="44" t="s">
        <v>58</v>
      </c>
      <c r="Q253" s="44" t="s">
        <v>141</v>
      </c>
      <c r="R253" s="44" t="s">
        <v>623</v>
      </c>
      <c r="S253" s="94">
        <v>644350</v>
      </c>
      <c r="T253" s="136">
        <v>42269</v>
      </c>
      <c r="U253" s="141">
        <v>42403</v>
      </c>
      <c r="V253" s="47" t="s">
        <v>48</v>
      </c>
      <c r="W253" s="47"/>
      <c r="X253" s="48" t="s">
        <v>49</v>
      </c>
      <c r="Y253" s="44"/>
      <c r="Z253" s="44"/>
      <c r="AA253" s="44"/>
      <c r="AB253" s="47" t="s">
        <v>142</v>
      </c>
      <c r="AC253" s="44"/>
      <c r="AD253" s="65"/>
      <c r="AE253" s="49"/>
      <c r="AF253" s="49"/>
      <c r="AG253" s="49"/>
      <c r="AH253" s="49"/>
      <c r="AI253" s="49"/>
      <c r="AJ253" s="49"/>
      <c r="AK253" s="49"/>
      <c r="AL253" s="49"/>
      <c r="AM253" s="49"/>
    </row>
    <row r="254" spans="1:39" s="50" customFormat="1" ht="12.75" x14ac:dyDescent="0.2">
      <c r="A254" s="44"/>
      <c r="B254" s="45"/>
      <c r="C254" s="44" t="s">
        <v>560</v>
      </c>
      <c r="D254" s="46">
        <v>1017191531</v>
      </c>
      <c r="E254" s="44">
        <v>3137521110</v>
      </c>
      <c r="F254" s="44" t="s">
        <v>91</v>
      </c>
      <c r="G254" s="44" t="s">
        <v>212</v>
      </c>
      <c r="H254" s="107">
        <v>8</v>
      </c>
      <c r="I254" s="51" t="s">
        <v>561</v>
      </c>
      <c r="J254" s="44">
        <v>24</v>
      </c>
      <c r="K254" s="47" t="s">
        <v>621</v>
      </c>
      <c r="L254" s="47" t="s">
        <v>213</v>
      </c>
      <c r="M254" s="44" t="s">
        <v>44</v>
      </c>
      <c r="N254" s="47" t="s">
        <v>72</v>
      </c>
      <c r="O254" s="47" t="s">
        <v>46</v>
      </c>
      <c r="P254" s="44" t="s">
        <v>65</v>
      </c>
      <c r="Q254" s="44" t="s">
        <v>141</v>
      </c>
      <c r="R254" s="44" t="s">
        <v>623</v>
      </c>
      <c r="S254" s="94">
        <v>644350</v>
      </c>
      <c r="T254" s="136">
        <v>42269</v>
      </c>
      <c r="U254" s="141">
        <v>42403</v>
      </c>
      <c r="V254" s="47" t="s">
        <v>48</v>
      </c>
      <c r="W254" s="47"/>
      <c r="X254" s="48" t="s">
        <v>49</v>
      </c>
      <c r="Y254" s="44"/>
      <c r="Z254" s="44"/>
      <c r="AA254" s="44"/>
      <c r="AB254" s="47" t="s">
        <v>142</v>
      </c>
      <c r="AC254" s="44"/>
      <c r="AD254" s="65"/>
      <c r="AE254" s="49"/>
      <c r="AF254" s="49"/>
      <c r="AG254" s="49"/>
      <c r="AH254" s="49"/>
      <c r="AI254" s="49"/>
      <c r="AJ254" s="49"/>
      <c r="AK254" s="49"/>
      <c r="AL254" s="49"/>
      <c r="AM254" s="49"/>
    </row>
    <row r="255" spans="1:39" s="50" customFormat="1" ht="12.75" x14ac:dyDescent="0.2">
      <c r="A255" s="44"/>
      <c r="B255" s="45"/>
      <c r="C255" s="44" t="s">
        <v>562</v>
      </c>
      <c r="D255" s="46">
        <v>1146437307</v>
      </c>
      <c r="E255" s="44">
        <v>2268543</v>
      </c>
      <c r="F255" s="44" t="s">
        <v>91</v>
      </c>
      <c r="G255" s="44" t="s">
        <v>145</v>
      </c>
      <c r="H255" s="107">
        <v>8</v>
      </c>
      <c r="I255" s="44" t="s">
        <v>139</v>
      </c>
      <c r="J255" s="44">
        <v>22</v>
      </c>
      <c r="K255" s="47" t="s">
        <v>622</v>
      </c>
      <c r="L255" s="47">
        <v>5</v>
      </c>
      <c r="M255" s="44" t="s">
        <v>44</v>
      </c>
      <c r="N255" s="47" t="s">
        <v>72</v>
      </c>
      <c r="O255" s="47" t="s">
        <v>46</v>
      </c>
      <c r="P255" s="44" t="s">
        <v>47</v>
      </c>
      <c r="Q255" s="44" t="s">
        <v>141</v>
      </c>
      <c r="R255" s="44" t="s">
        <v>623</v>
      </c>
      <c r="S255" s="94">
        <v>644350</v>
      </c>
      <c r="T255" s="136">
        <v>42269</v>
      </c>
      <c r="U255" s="141">
        <v>42403</v>
      </c>
      <c r="V255" s="47" t="s">
        <v>48</v>
      </c>
      <c r="W255" s="47"/>
      <c r="X255" s="48" t="s">
        <v>49</v>
      </c>
      <c r="Y255" s="44"/>
      <c r="Z255" s="44"/>
      <c r="AA255" s="44"/>
      <c r="AB255" s="47" t="s">
        <v>142</v>
      </c>
      <c r="AC255" s="44"/>
      <c r="AD255" s="65"/>
      <c r="AE255" s="49"/>
      <c r="AF255" s="49"/>
      <c r="AG255" s="49"/>
      <c r="AH255" s="49"/>
      <c r="AI255" s="49"/>
      <c r="AJ255" s="49"/>
      <c r="AK255" s="49"/>
      <c r="AL255" s="49"/>
      <c r="AM255" s="49"/>
    </row>
    <row r="256" spans="1:39" s="50" customFormat="1" ht="12.75" x14ac:dyDescent="0.2">
      <c r="A256" s="44"/>
      <c r="B256" s="45"/>
      <c r="C256" s="44" t="s">
        <v>563</v>
      </c>
      <c r="D256" s="46">
        <v>1001709436</v>
      </c>
      <c r="E256" s="44">
        <v>3206568044</v>
      </c>
      <c r="F256" s="44" t="s">
        <v>91</v>
      </c>
      <c r="G256" s="44" t="s">
        <v>310</v>
      </c>
      <c r="H256" s="107">
        <v>8</v>
      </c>
      <c r="I256" s="51" t="s">
        <v>564</v>
      </c>
      <c r="J256" s="44">
        <v>20</v>
      </c>
      <c r="K256" s="47" t="s">
        <v>622</v>
      </c>
      <c r="L256" s="44">
        <v>4</v>
      </c>
      <c r="M256" s="44" t="s">
        <v>44</v>
      </c>
      <c r="N256" s="47" t="s">
        <v>72</v>
      </c>
      <c r="O256" s="47" t="s">
        <v>46</v>
      </c>
      <c r="P256" s="44" t="s">
        <v>47</v>
      </c>
      <c r="Q256" s="44" t="s">
        <v>141</v>
      </c>
      <c r="R256" s="44" t="s">
        <v>623</v>
      </c>
      <c r="S256" s="94">
        <v>644350</v>
      </c>
      <c r="T256" s="136">
        <v>42269</v>
      </c>
      <c r="U256" s="141">
        <v>42403</v>
      </c>
      <c r="V256" s="47" t="s">
        <v>48</v>
      </c>
      <c r="W256" s="47"/>
      <c r="X256" s="48" t="s">
        <v>49</v>
      </c>
      <c r="Y256" s="44"/>
      <c r="Z256" s="44"/>
      <c r="AA256" s="44"/>
      <c r="AB256" s="47" t="s">
        <v>142</v>
      </c>
      <c r="AC256" s="44"/>
      <c r="AD256" s="65"/>
      <c r="AE256" s="49"/>
      <c r="AF256" s="49"/>
      <c r="AG256" s="49"/>
      <c r="AH256" s="49"/>
      <c r="AI256" s="49"/>
      <c r="AJ256" s="49"/>
      <c r="AK256" s="49"/>
      <c r="AL256" s="49"/>
      <c r="AM256" s="49"/>
    </row>
    <row r="257" spans="1:39" s="50" customFormat="1" ht="12.75" x14ac:dyDescent="0.2">
      <c r="A257" s="44"/>
      <c r="B257" s="45"/>
      <c r="C257" s="44" t="s">
        <v>565</v>
      </c>
      <c r="D257" s="46">
        <v>8435787</v>
      </c>
      <c r="E257" s="44">
        <v>3002262011</v>
      </c>
      <c r="F257" s="44" t="s">
        <v>91</v>
      </c>
      <c r="G257" s="44" t="s">
        <v>566</v>
      </c>
      <c r="H257" s="107">
        <v>8</v>
      </c>
      <c r="I257" s="51" t="s">
        <v>567</v>
      </c>
      <c r="J257" s="44">
        <v>36</v>
      </c>
      <c r="K257" s="47" t="s">
        <v>622</v>
      </c>
      <c r="L257" s="44">
        <v>6</v>
      </c>
      <c r="M257" s="44" t="s">
        <v>44</v>
      </c>
      <c r="N257" s="47" t="s">
        <v>72</v>
      </c>
      <c r="O257" s="47" t="s">
        <v>46</v>
      </c>
      <c r="P257" s="44" t="s">
        <v>65</v>
      </c>
      <c r="Q257" s="44" t="s">
        <v>194</v>
      </c>
      <c r="R257" s="44" t="s">
        <v>623</v>
      </c>
      <c r="S257" s="94">
        <v>1350000</v>
      </c>
      <c r="T257" s="136">
        <v>42269</v>
      </c>
      <c r="U257" s="141">
        <v>42403</v>
      </c>
      <c r="V257" s="47" t="s">
        <v>48</v>
      </c>
      <c r="W257" s="47"/>
      <c r="X257" s="48" t="s">
        <v>49</v>
      </c>
      <c r="Y257" s="44"/>
      <c r="Z257" s="44"/>
      <c r="AA257" s="44"/>
      <c r="AB257" s="47" t="s">
        <v>142</v>
      </c>
      <c r="AC257" s="44"/>
      <c r="AD257" s="65"/>
      <c r="AE257" s="49"/>
      <c r="AF257" s="49"/>
      <c r="AG257" s="49"/>
      <c r="AH257" s="49"/>
      <c r="AI257" s="49"/>
      <c r="AJ257" s="49"/>
      <c r="AK257" s="49"/>
      <c r="AL257" s="49"/>
      <c r="AM257" s="49"/>
    </row>
    <row r="258" spans="1:39" s="50" customFormat="1" ht="12.75" x14ac:dyDescent="0.2">
      <c r="A258" s="44"/>
      <c r="B258" s="45"/>
      <c r="C258" s="44" t="s">
        <v>568</v>
      </c>
      <c r="D258" s="46">
        <v>1214738356</v>
      </c>
      <c r="E258" s="44">
        <v>3105830800</v>
      </c>
      <c r="F258" s="44" t="s">
        <v>91</v>
      </c>
      <c r="G258" s="44" t="s">
        <v>310</v>
      </c>
      <c r="H258" s="107">
        <v>8</v>
      </c>
      <c r="I258" s="51" t="s">
        <v>569</v>
      </c>
      <c r="J258" s="44">
        <v>21</v>
      </c>
      <c r="K258" s="47" t="s">
        <v>622</v>
      </c>
      <c r="L258" s="44">
        <v>7</v>
      </c>
      <c r="M258" s="44" t="s">
        <v>44</v>
      </c>
      <c r="N258" s="47" t="s">
        <v>72</v>
      </c>
      <c r="O258" s="47" t="s">
        <v>46</v>
      </c>
      <c r="P258" s="44" t="s">
        <v>65</v>
      </c>
      <c r="Q258" s="44" t="s">
        <v>141</v>
      </c>
      <c r="R258" s="44" t="s">
        <v>623</v>
      </c>
      <c r="S258" s="94">
        <v>644350</v>
      </c>
      <c r="T258" s="136">
        <v>42269</v>
      </c>
      <c r="U258" s="141">
        <v>42403</v>
      </c>
      <c r="V258" s="47" t="s">
        <v>48</v>
      </c>
      <c r="W258" s="47"/>
      <c r="X258" s="48" t="s">
        <v>49</v>
      </c>
      <c r="Y258" s="44"/>
      <c r="Z258" s="44"/>
      <c r="AA258" s="44"/>
      <c r="AB258" s="47" t="s">
        <v>142</v>
      </c>
      <c r="AC258" s="44"/>
      <c r="AD258" s="65"/>
      <c r="AE258" s="49"/>
      <c r="AF258" s="49"/>
      <c r="AG258" s="49"/>
      <c r="AH258" s="49"/>
      <c r="AI258" s="49"/>
      <c r="AJ258" s="49"/>
      <c r="AK258" s="49"/>
      <c r="AL258" s="49"/>
      <c r="AM258" s="49"/>
    </row>
    <row r="259" spans="1:39" s="50" customFormat="1" ht="12.75" x14ac:dyDescent="0.2">
      <c r="A259" s="44"/>
      <c r="B259" s="45"/>
      <c r="C259" s="44" t="s">
        <v>570</v>
      </c>
      <c r="D259" s="46">
        <v>1046667589</v>
      </c>
      <c r="E259" s="44">
        <v>3148784824</v>
      </c>
      <c r="F259" s="44" t="s">
        <v>91</v>
      </c>
      <c r="G259" s="44" t="s">
        <v>203</v>
      </c>
      <c r="H259" s="107">
        <v>8</v>
      </c>
      <c r="I259" s="44" t="s">
        <v>139</v>
      </c>
      <c r="J259" s="44">
        <v>25</v>
      </c>
      <c r="K259" s="47" t="s">
        <v>621</v>
      </c>
      <c r="L259" s="44">
        <v>7</v>
      </c>
      <c r="M259" s="44" t="s">
        <v>44</v>
      </c>
      <c r="N259" s="47" t="s">
        <v>72</v>
      </c>
      <c r="O259" s="47" t="s">
        <v>46</v>
      </c>
      <c r="P259" s="44" t="s">
        <v>73</v>
      </c>
      <c r="Q259" s="44" t="s">
        <v>141</v>
      </c>
      <c r="R259" s="44" t="s">
        <v>623</v>
      </c>
      <c r="S259" s="94">
        <v>644350</v>
      </c>
      <c r="T259" s="136">
        <v>42269</v>
      </c>
      <c r="U259" s="141">
        <v>42403</v>
      </c>
      <c r="V259" s="47" t="s">
        <v>48</v>
      </c>
      <c r="W259" s="47"/>
      <c r="X259" s="48" t="s">
        <v>49</v>
      </c>
      <c r="Y259" s="44"/>
      <c r="Z259" s="44"/>
      <c r="AA259" s="44"/>
      <c r="AB259" s="47" t="s">
        <v>142</v>
      </c>
      <c r="AC259" s="44"/>
      <c r="AD259" s="65"/>
      <c r="AE259" s="49"/>
      <c r="AF259" s="49"/>
      <c r="AG259" s="49"/>
      <c r="AH259" s="49"/>
      <c r="AI259" s="49"/>
      <c r="AJ259" s="49"/>
      <c r="AK259" s="49"/>
      <c r="AL259" s="49"/>
      <c r="AM259" s="49"/>
    </row>
    <row r="260" spans="1:39" s="50" customFormat="1" ht="12.75" x14ac:dyDescent="0.2">
      <c r="A260" s="44"/>
      <c r="B260" s="45"/>
      <c r="C260" s="44" t="s">
        <v>571</v>
      </c>
      <c r="D260" s="46">
        <v>1017210782</v>
      </c>
      <c r="E260" s="44">
        <v>3214211696</v>
      </c>
      <c r="F260" s="44" t="s">
        <v>91</v>
      </c>
      <c r="G260" s="44" t="s">
        <v>572</v>
      </c>
      <c r="H260" s="107">
        <v>8</v>
      </c>
      <c r="I260" s="51" t="s">
        <v>573</v>
      </c>
      <c r="J260" s="44">
        <v>22</v>
      </c>
      <c r="K260" s="47" t="s">
        <v>621</v>
      </c>
      <c r="L260" s="47" t="s">
        <v>213</v>
      </c>
      <c r="M260" s="44" t="s">
        <v>44</v>
      </c>
      <c r="N260" s="47" t="s">
        <v>72</v>
      </c>
      <c r="O260" s="47" t="s">
        <v>46</v>
      </c>
      <c r="P260" s="44" t="s">
        <v>47</v>
      </c>
      <c r="Q260" s="44" t="s">
        <v>141</v>
      </c>
      <c r="R260" s="44" t="s">
        <v>623</v>
      </c>
      <c r="S260" s="94">
        <v>644350</v>
      </c>
      <c r="T260" s="136">
        <v>42269</v>
      </c>
      <c r="U260" s="141">
        <v>42403</v>
      </c>
      <c r="V260" s="47" t="s">
        <v>48</v>
      </c>
      <c r="W260" s="47"/>
      <c r="X260" s="48" t="s">
        <v>49</v>
      </c>
      <c r="Y260" s="44"/>
      <c r="Z260" s="44"/>
      <c r="AA260" s="44"/>
      <c r="AB260" s="47" t="s">
        <v>142</v>
      </c>
      <c r="AC260" s="44"/>
      <c r="AD260" s="65"/>
      <c r="AE260" s="49"/>
      <c r="AF260" s="49"/>
      <c r="AG260" s="49"/>
      <c r="AH260" s="49"/>
      <c r="AI260" s="49"/>
      <c r="AJ260" s="49"/>
      <c r="AK260" s="49"/>
      <c r="AL260" s="49"/>
      <c r="AM260" s="49"/>
    </row>
    <row r="261" spans="1:39" s="50" customFormat="1" ht="12.75" x14ac:dyDescent="0.2">
      <c r="A261" s="44"/>
      <c r="B261" s="45"/>
      <c r="C261" s="44" t="s">
        <v>574</v>
      </c>
      <c r="D261" s="46">
        <v>1146441064</v>
      </c>
      <c r="E261" s="44">
        <v>2213083</v>
      </c>
      <c r="F261" s="44" t="s">
        <v>91</v>
      </c>
      <c r="G261" s="44" t="s">
        <v>228</v>
      </c>
      <c r="H261" s="107">
        <v>8</v>
      </c>
      <c r="I261" s="44" t="s">
        <v>139</v>
      </c>
      <c r="J261" s="44">
        <v>19</v>
      </c>
      <c r="K261" s="47" t="s">
        <v>622</v>
      </c>
      <c r="L261" s="44">
        <v>6</v>
      </c>
      <c r="M261" s="44" t="s">
        <v>44</v>
      </c>
      <c r="N261" s="47" t="s">
        <v>72</v>
      </c>
      <c r="O261" s="47" t="s">
        <v>46</v>
      </c>
      <c r="P261" s="44" t="s">
        <v>47</v>
      </c>
      <c r="Q261" s="44" t="s">
        <v>141</v>
      </c>
      <c r="R261" s="44" t="s">
        <v>623</v>
      </c>
      <c r="S261" s="94">
        <v>644350</v>
      </c>
      <c r="T261" s="136">
        <v>42269</v>
      </c>
      <c r="U261" s="141">
        <v>42403</v>
      </c>
      <c r="V261" s="47" t="s">
        <v>48</v>
      </c>
      <c r="W261" s="47"/>
      <c r="X261" s="48" t="s">
        <v>49</v>
      </c>
      <c r="Y261" s="44"/>
      <c r="Z261" s="44"/>
      <c r="AA261" s="44"/>
      <c r="AB261" s="47" t="s">
        <v>142</v>
      </c>
      <c r="AC261" s="44"/>
      <c r="AD261" s="65"/>
      <c r="AE261" s="49"/>
      <c r="AF261" s="49"/>
      <c r="AG261" s="49"/>
      <c r="AH261" s="49"/>
      <c r="AI261" s="49"/>
      <c r="AJ261" s="49"/>
      <c r="AK261" s="49"/>
      <c r="AL261" s="49"/>
      <c r="AM261" s="49"/>
    </row>
    <row r="262" spans="1:39" s="50" customFormat="1" ht="12.75" x14ac:dyDescent="0.2">
      <c r="A262" s="44"/>
      <c r="B262" s="45"/>
      <c r="C262" s="44" t="s">
        <v>575</v>
      </c>
      <c r="D262" s="46">
        <v>1017194799</v>
      </c>
      <c r="E262" s="44">
        <v>2220421</v>
      </c>
      <c r="F262" s="44" t="s">
        <v>91</v>
      </c>
      <c r="G262" s="44" t="s">
        <v>203</v>
      </c>
      <c r="H262" s="107">
        <v>8</v>
      </c>
      <c r="I262" s="44" t="s">
        <v>139</v>
      </c>
      <c r="J262" s="44">
        <v>24</v>
      </c>
      <c r="K262" s="47" t="s">
        <v>622</v>
      </c>
      <c r="L262" s="47">
        <v>9</v>
      </c>
      <c r="M262" s="44" t="s">
        <v>44</v>
      </c>
      <c r="N262" s="47" t="s">
        <v>72</v>
      </c>
      <c r="O262" s="47" t="s">
        <v>46</v>
      </c>
      <c r="P262" s="44" t="s">
        <v>58</v>
      </c>
      <c r="Q262" s="44" t="s">
        <v>141</v>
      </c>
      <c r="R262" s="44" t="s">
        <v>623</v>
      </c>
      <c r="S262" s="94">
        <v>644350</v>
      </c>
      <c r="T262" s="136">
        <v>42269</v>
      </c>
      <c r="U262" s="141">
        <v>42403</v>
      </c>
      <c r="V262" s="47" t="s">
        <v>48</v>
      </c>
      <c r="W262" s="47"/>
      <c r="X262" s="48" t="s">
        <v>49</v>
      </c>
      <c r="Y262" s="44"/>
      <c r="Z262" s="44"/>
      <c r="AA262" s="44"/>
      <c r="AB262" s="47" t="s">
        <v>142</v>
      </c>
      <c r="AC262" s="44"/>
      <c r="AD262" s="65"/>
      <c r="AE262" s="49"/>
      <c r="AF262" s="49"/>
      <c r="AG262" s="49"/>
      <c r="AH262" s="49"/>
      <c r="AI262" s="49"/>
      <c r="AJ262" s="49"/>
      <c r="AK262" s="49"/>
      <c r="AL262" s="49"/>
      <c r="AM262" s="49"/>
    </row>
    <row r="263" spans="1:39" s="50" customFormat="1" ht="12.75" x14ac:dyDescent="0.2">
      <c r="A263" s="44"/>
      <c r="B263" s="45"/>
      <c r="C263" s="44" t="s">
        <v>576</v>
      </c>
      <c r="D263" s="46">
        <v>1000403595</v>
      </c>
      <c r="E263" s="44">
        <v>3226008140</v>
      </c>
      <c r="F263" s="44" t="s">
        <v>91</v>
      </c>
      <c r="G263" s="44" t="s">
        <v>577</v>
      </c>
      <c r="H263" s="107">
        <v>8</v>
      </c>
      <c r="I263" s="44" t="s">
        <v>139</v>
      </c>
      <c r="J263" s="44">
        <v>26</v>
      </c>
      <c r="K263" s="47" t="s">
        <v>622</v>
      </c>
      <c r="L263" s="47">
        <v>5</v>
      </c>
      <c r="M263" s="44" t="s">
        <v>44</v>
      </c>
      <c r="N263" s="47" t="s">
        <v>72</v>
      </c>
      <c r="O263" s="47" t="s">
        <v>46</v>
      </c>
      <c r="P263" s="44" t="s">
        <v>65</v>
      </c>
      <c r="Q263" s="44" t="s">
        <v>141</v>
      </c>
      <c r="R263" s="44" t="s">
        <v>623</v>
      </c>
      <c r="S263" s="94">
        <v>644350</v>
      </c>
      <c r="T263" s="136">
        <v>42269</v>
      </c>
      <c r="U263" s="141">
        <v>42403</v>
      </c>
      <c r="V263" s="47" t="s">
        <v>48</v>
      </c>
      <c r="W263" s="47"/>
      <c r="X263" s="48" t="s">
        <v>49</v>
      </c>
      <c r="Y263" s="44"/>
      <c r="Z263" s="44"/>
      <c r="AA263" s="44"/>
      <c r="AB263" s="47" t="s">
        <v>142</v>
      </c>
      <c r="AC263" s="44"/>
      <c r="AD263" s="65"/>
      <c r="AE263" s="49"/>
      <c r="AF263" s="49"/>
      <c r="AG263" s="49"/>
      <c r="AH263" s="49"/>
      <c r="AI263" s="49"/>
      <c r="AJ263" s="49"/>
      <c r="AK263" s="49"/>
      <c r="AL263" s="49"/>
      <c r="AM263" s="49"/>
    </row>
    <row r="264" spans="1:39" s="50" customFormat="1" ht="12.75" x14ac:dyDescent="0.2">
      <c r="A264" s="44"/>
      <c r="B264" s="45"/>
      <c r="C264" s="44" t="s">
        <v>578</v>
      </c>
      <c r="D264" s="46">
        <v>43156764</v>
      </c>
      <c r="E264" s="44">
        <v>3206573485</v>
      </c>
      <c r="F264" s="44" t="s">
        <v>91</v>
      </c>
      <c r="G264" s="44" t="s">
        <v>203</v>
      </c>
      <c r="H264" s="107">
        <v>8</v>
      </c>
      <c r="I264" s="44" t="s">
        <v>139</v>
      </c>
      <c r="J264" s="44">
        <v>38</v>
      </c>
      <c r="K264" s="47" t="s">
        <v>621</v>
      </c>
      <c r="L264" s="44" t="s">
        <v>263</v>
      </c>
      <c r="M264" s="44" t="s">
        <v>44</v>
      </c>
      <c r="N264" s="47" t="s">
        <v>72</v>
      </c>
      <c r="O264" s="47" t="s">
        <v>46</v>
      </c>
      <c r="P264" s="44" t="s">
        <v>58</v>
      </c>
      <c r="Q264" s="44" t="s">
        <v>141</v>
      </c>
      <c r="R264" s="44" t="s">
        <v>623</v>
      </c>
      <c r="S264" s="94">
        <v>644350</v>
      </c>
      <c r="T264" s="136">
        <v>42269</v>
      </c>
      <c r="U264" s="141">
        <v>42403</v>
      </c>
      <c r="V264" s="47" t="s">
        <v>48</v>
      </c>
      <c r="W264" s="47"/>
      <c r="X264" s="48" t="s">
        <v>49</v>
      </c>
      <c r="Y264" s="44"/>
      <c r="Z264" s="44"/>
      <c r="AA264" s="44"/>
      <c r="AB264" s="47" t="s">
        <v>142</v>
      </c>
      <c r="AC264" s="44"/>
      <c r="AD264" s="65"/>
      <c r="AE264" s="49"/>
      <c r="AF264" s="49"/>
      <c r="AG264" s="49"/>
      <c r="AH264" s="49"/>
      <c r="AI264" s="49"/>
      <c r="AJ264" s="49"/>
      <c r="AK264" s="49"/>
      <c r="AL264" s="49"/>
      <c r="AM264" s="49"/>
    </row>
    <row r="265" spans="1:39" s="50" customFormat="1" ht="12.75" x14ac:dyDescent="0.2">
      <c r="A265" s="44"/>
      <c r="B265" s="45"/>
      <c r="C265" s="44" t="s">
        <v>579</v>
      </c>
      <c r="D265" s="46">
        <v>1151447557</v>
      </c>
      <c r="E265" s="44">
        <v>2212479</v>
      </c>
      <c r="F265" s="44" t="s">
        <v>91</v>
      </c>
      <c r="G265" s="44" t="s">
        <v>228</v>
      </c>
      <c r="H265" s="107">
        <v>8</v>
      </c>
      <c r="I265" s="51" t="s">
        <v>580</v>
      </c>
      <c r="J265" s="44">
        <v>23</v>
      </c>
      <c r="K265" s="47" t="s">
        <v>622</v>
      </c>
      <c r="L265" s="47">
        <v>11</v>
      </c>
      <c r="M265" s="44" t="s">
        <v>44</v>
      </c>
      <c r="N265" s="47" t="s">
        <v>72</v>
      </c>
      <c r="O265" s="47" t="s">
        <v>46</v>
      </c>
      <c r="P265" s="44" t="s">
        <v>58</v>
      </c>
      <c r="Q265" s="44" t="s">
        <v>141</v>
      </c>
      <c r="R265" s="44" t="s">
        <v>623</v>
      </c>
      <c r="S265" s="94">
        <v>644350</v>
      </c>
      <c r="T265" s="136">
        <v>42269</v>
      </c>
      <c r="U265" s="141">
        <v>42403</v>
      </c>
      <c r="V265" s="47" t="s">
        <v>48</v>
      </c>
      <c r="W265" s="47"/>
      <c r="X265" s="48" t="s">
        <v>49</v>
      </c>
      <c r="Y265" s="44"/>
      <c r="Z265" s="44"/>
      <c r="AA265" s="44"/>
      <c r="AB265" s="44" t="s">
        <v>142</v>
      </c>
      <c r="AC265" s="44"/>
      <c r="AD265" s="65"/>
      <c r="AE265" s="49"/>
      <c r="AF265" s="49"/>
      <c r="AG265" s="49"/>
      <c r="AH265" s="49"/>
      <c r="AI265" s="49"/>
      <c r="AJ265" s="49"/>
      <c r="AK265" s="49"/>
      <c r="AL265" s="49"/>
      <c r="AM265" s="49"/>
    </row>
    <row r="266" spans="1:39" s="50" customFormat="1" ht="12.75" x14ac:dyDescent="0.2">
      <c r="A266" s="44"/>
      <c r="B266" s="45"/>
      <c r="C266" s="44" t="s">
        <v>581</v>
      </c>
      <c r="D266" s="46">
        <v>1017220800</v>
      </c>
      <c r="E266" s="44">
        <v>2212479</v>
      </c>
      <c r="F266" s="44" t="s">
        <v>91</v>
      </c>
      <c r="G266" s="44" t="s">
        <v>228</v>
      </c>
      <c r="H266" s="107">
        <v>8</v>
      </c>
      <c r="I266" s="44" t="s">
        <v>139</v>
      </c>
      <c r="J266" s="44">
        <v>21</v>
      </c>
      <c r="K266" s="47" t="s">
        <v>622</v>
      </c>
      <c r="L266" s="44">
        <v>8</v>
      </c>
      <c r="M266" s="44" t="s">
        <v>44</v>
      </c>
      <c r="N266" s="47" t="s">
        <v>72</v>
      </c>
      <c r="O266" s="47" t="s">
        <v>46</v>
      </c>
      <c r="P266" s="44" t="s">
        <v>58</v>
      </c>
      <c r="Q266" s="44" t="s">
        <v>141</v>
      </c>
      <c r="R266" s="44" t="s">
        <v>623</v>
      </c>
      <c r="S266" s="94">
        <v>644350</v>
      </c>
      <c r="T266" s="136">
        <v>42269</v>
      </c>
      <c r="U266" s="141">
        <v>42403</v>
      </c>
      <c r="V266" s="47" t="s">
        <v>48</v>
      </c>
      <c r="W266" s="47"/>
      <c r="X266" s="48" t="s">
        <v>49</v>
      </c>
      <c r="Y266" s="44"/>
      <c r="Z266" s="44"/>
      <c r="AA266" s="44"/>
      <c r="AB266" s="44" t="s">
        <v>142</v>
      </c>
      <c r="AC266" s="44"/>
      <c r="AD266" s="65"/>
      <c r="AE266" s="49"/>
      <c r="AF266" s="49"/>
      <c r="AG266" s="49"/>
      <c r="AH266" s="49"/>
      <c r="AI266" s="49"/>
      <c r="AJ266" s="49"/>
      <c r="AK266" s="49"/>
      <c r="AL266" s="49"/>
      <c r="AM266" s="49"/>
    </row>
    <row r="267" spans="1:39" s="50" customFormat="1" ht="12.75" x14ac:dyDescent="0.2">
      <c r="A267" s="44"/>
      <c r="B267" s="45"/>
      <c r="C267" s="44" t="s">
        <v>582</v>
      </c>
      <c r="D267" s="46">
        <v>1017238990</v>
      </c>
      <c r="E267" s="44">
        <v>3108330133</v>
      </c>
      <c r="F267" s="44" t="s">
        <v>91</v>
      </c>
      <c r="G267" s="44" t="s">
        <v>583</v>
      </c>
      <c r="H267" s="107">
        <v>8</v>
      </c>
      <c r="I267" s="44" t="s">
        <v>139</v>
      </c>
      <c r="J267" s="44">
        <v>19</v>
      </c>
      <c r="K267" s="47" t="s">
        <v>622</v>
      </c>
      <c r="L267" s="47">
        <v>9</v>
      </c>
      <c r="M267" s="44" t="s">
        <v>44</v>
      </c>
      <c r="N267" s="47" t="s">
        <v>72</v>
      </c>
      <c r="O267" s="47" t="s">
        <v>46</v>
      </c>
      <c r="P267" s="44" t="s">
        <v>58</v>
      </c>
      <c r="Q267" s="44" t="s">
        <v>141</v>
      </c>
      <c r="R267" s="44" t="s">
        <v>623</v>
      </c>
      <c r="S267" s="94">
        <v>644350</v>
      </c>
      <c r="T267" s="136">
        <v>42269</v>
      </c>
      <c r="U267" s="141">
        <v>42403</v>
      </c>
      <c r="V267" s="47" t="s">
        <v>48</v>
      </c>
      <c r="W267" s="47"/>
      <c r="X267" s="48" t="s">
        <v>49</v>
      </c>
      <c r="Y267" s="44"/>
      <c r="Z267" s="44"/>
      <c r="AA267" s="44"/>
      <c r="AB267" s="44" t="s">
        <v>142</v>
      </c>
      <c r="AC267" s="44"/>
      <c r="AD267" s="65"/>
      <c r="AE267" s="49"/>
      <c r="AF267" s="49"/>
      <c r="AG267" s="49"/>
      <c r="AH267" s="49"/>
      <c r="AI267" s="49"/>
      <c r="AJ267" s="49"/>
      <c r="AK267" s="49"/>
      <c r="AL267" s="49"/>
      <c r="AM267" s="49"/>
    </row>
    <row r="268" spans="1:39" s="50" customFormat="1" ht="12.75" x14ac:dyDescent="0.2">
      <c r="A268" s="44"/>
      <c r="B268" s="45"/>
      <c r="C268" s="44" t="s">
        <v>584</v>
      </c>
      <c r="D268" s="46">
        <v>1033646155</v>
      </c>
      <c r="E268" s="44">
        <v>3217350309</v>
      </c>
      <c r="F268" s="44" t="s">
        <v>91</v>
      </c>
      <c r="G268" s="44" t="s">
        <v>583</v>
      </c>
      <c r="H268" s="107">
        <v>8</v>
      </c>
      <c r="I268" s="44" t="s">
        <v>139</v>
      </c>
      <c r="J268" s="44">
        <v>29</v>
      </c>
      <c r="K268" s="47" t="s">
        <v>622</v>
      </c>
      <c r="L268" s="47">
        <v>3</v>
      </c>
      <c r="M268" s="44" t="s">
        <v>44</v>
      </c>
      <c r="N268" s="47" t="s">
        <v>72</v>
      </c>
      <c r="O268" s="47" t="s">
        <v>46</v>
      </c>
      <c r="P268" s="44" t="s">
        <v>65</v>
      </c>
      <c r="Q268" s="44" t="s">
        <v>141</v>
      </c>
      <c r="R268" s="44" t="s">
        <v>623</v>
      </c>
      <c r="S268" s="94">
        <v>644350</v>
      </c>
      <c r="T268" s="136">
        <v>42269</v>
      </c>
      <c r="U268" s="141">
        <v>42403</v>
      </c>
      <c r="V268" s="47" t="s">
        <v>48</v>
      </c>
      <c r="W268" s="47"/>
      <c r="X268" s="48" t="s">
        <v>49</v>
      </c>
      <c r="Y268" s="44"/>
      <c r="Z268" s="44"/>
      <c r="AA268" s="44"/>
      <c r="AB268" s="44" t="s">
        <v>142</v>
      </c>
      <c r="AC268" s="44"/>
      <c r="AD268" s="65"/>
      <c r="AE268" s="49"/>
      <c r="AF268" s="49"/>
      <c r="AG268" s="49"/>
      <c r="AH268" s="49"/>
      <c r="AI268" s="49"/>
      <c r="AJ268" s="49"/>
      <c r="AK268" s="49"/>
      <c r="AL268" s="49"/>
      <c r="AM268" s="49"/>
    </row>
    <row r="269" spans="1:39" s="50" customFormat="1" ht="12.75" x14ac:dyDescent="0.2">
      <c r="A269" s="44"/>
      <c r="B269" s="45"/>
      <c r="C269" s="44" t="s">
        <v>585</v>
      </c>
      <c r="D269" s="46">
        <v>43999952</v>
      </c>
      <c r="E269" s="44">
        <v>3134769752</v>
      </c>
      <c r="F269" s="44" t="s">
        <v>91</v>
      </c>
      <c r="G269" s="44" t="s">
        <v>203</v>
      </c>
      <c r="H269" s="107">
        <v>8</v>
      </c>
      <c r="I269" s="44" t="s">
        <v>139</v>
      </c>
      <c r="J269" s="44">
        <v>31</v>
      </c>
      <c r="K269" s="47" t="s">
        <v>621</v>
      </c>
      <c r="L269" s="44">
        <v>7</v>
      </c>
      <c r="M269" s="44" t="s">
        <v>44</v>
      </c>
      <c r="N269" s="47" t="s">
        <v>72</v>
      </c>
      <c r="O269" s="47" t="s">
        <v>46</v>
      </c>
      <c r="P269" s="44" t="s">
        <v>58</v>
      </c>
      <c r="Q269" s="44" t="s">
        <v>141</v>
      </c>
      <c r="R269" s="44" t="s">
        <v>623</v>
      </c>
      <c r="S269" s="94">
        <v>644350</v>
      </c>
      <c r="T269" s="136">
        <v>42269</v>
      </c>
      <c r="U269" s="141">
        <v>42403</v>
      </c>
      <c r="V269" s="47" t="s">
        <v>48</v>
      </c>
      <c r="W269" s="47"/>
      <c r="X269" s="48" t="s">
        <v>49</v>
      </c>
      <c r="Y269" s="44"/>
      <c r="Z269" s="44"/>
      <c r="AA269" s="44"/>
      <c r="AB269" s="44" t="s">
        <v>142</v>
      </c>
      <c r="AC269" s="44"/>
      <c r="AD269" s="65"/>
      <c r="AE269" s="49"/>
      <c r="AF269" s="49"/>
      <c r="AG269" s="49"/>
      <c r="AH269" s="49"/>
      <c r="AI269" s="49"/>
      <c r="AJ269" s="49"/>
      <c r="AK269" s="49"/>
      <c r="AL269" s="49"/>
      <c r="AM269" s="49"/>
    </row>
    <row r="270" spans="1:39" s="50" customFormat="1" ht="12.75" x14ac:dyDescent="0.2">
      <c r="A270" s="44"/>
      <c r="B270" s="45"/>
      <c r="C270" s="44" t="s">
        <v>586</v>
      </c>
      <c r="D270" s="46">
        <v>1000310948</v>
      </c>
      <c r="E270" s="44">
        <v>3146169935</v>
      </c>
      <c r="F270" s="44" t="s">
        <v>91</v>
      </c>
      <c r="G270" s="44" t="s">
        <v>583</v>
      </c>
      <c r="H270" s="107">
        <v>8</v>
      </c>
      <c r="I270" s="44" t="s">
        <v>139</v>
      </c>
      <c r="J270" s="44">
        <v>18</v>
      </c>
      <c r="K270" s="47" t="s">
        <v>621</v>
      </c>
      <c r="L270" s="44">
        <v>6</v>
      </c>
      <c r="M270" s="44" t="s">
        <v>44</v>
      </c>
      <c r="N270" s="47" t="s">
        <v>72</v>
      </c>
      <c r="O270" s="47" t="s">
        <v>46</v>
      </c>
      <c r="P270" s="44" t="s">
        <v>47</v>
      </c>
      <c r="Q270" s="44" t="s">
        <v>141</v>
      </c>
      <c r="R270" s="44" t="s">
        <v>623</v>
      </c>
      <c r="S270" s="94">
        <v>644350</v>
      </c>
      <c r="T270" s="136">
        <v>42269</v>
      </c>
      <c r="U270" s="141">
        <v>42403</v>
      </c>
      <c r="V270" s="47" t="s">
        <v>48</v>
      </c>
      <c r="W270" s="47"/>
      <c r="X270" s="48" t="s">
        <v>49</v>
      </c>
      <c r="Y270" s="44"/>
      <c r="Z270" s="44"/>
      <c r="AA270" s="44"/>
      <c r="AB270" s="44" t="s">
        <v>142</v>
      </c>
      <c r="AC270" s="44"/>
      <c r="AD270" s="65"/>
      <c r="AE270" s="49"/>
      <c r="AF270" s="49"/>
      <c r="AG270" s="49"/>
      <c r="AH270" s="49"/>
      <c r="AI270" s="49"/>
      <c r="AJ270" s="49"/>
      <c r="AK270" s="49"/>
      <c r="AL270" s="49"/>
      <c r="AM270" s="49"/>
    </row>
    <row r="271" spans="1:39" s="50" customFormat="1" ht="12.75" x14ac:dyDescent="0.2">
      <c r="A271" s="44"/>
      <c r="B271" s="45"/>
      <c r="C271" s="44" t="s">
        <v>587</v>
      </c>
      <c r="D271" s="46">
        <v>42793960</v>
      </c>
      <c r="E271" s="44">
        <v>3206814663</v>
      </c>
      <c r="F271" s="44" t="s">
        <v>91</v>
      </c>
      <c r="G271" s="44" t="s">
        <v>203</v>
      </c>
      <c r="H271" s="107">
        <v>8</v>
      </c>
      <c r="I271" s="44" t="s">
        <v>139</v>
      </c>
      <c r="J271" s="44">
        <v>44</v>
      </c>
      <c r="K271" s="47" t="s">
        <v>621</v>
      </c>
      <c r="L271" s="47">
        <v>5</v>
      </c>
      <c r="M271" s="44" t="s">
        <v>44</v>
      </c>
      <c r="N271" s="47" t="s">
        <v>72</v>
      </c>
      <c r="O271" s="47" t="s">
        <v>46</v>
      </c>
      <c r="P271" s="44" t="s">
        <v>58</v>
      </c>
      <c r="Q271" s="44" t="s">
        <v>141</v>
      </c>
      <c r="R271" s="44" t="s">
        <v>623</v>
      </c>
      <c r="S271" s="94">
        <v>644350</v>
      </c>
      <c r="T271" s="136">
        <v>42269</v>
      </c>
      <c r="U271" s="141">
        <v>42403</v>
      </c>
      <c r="V271" s="47" t="s">
        <v>48</v>
      </c>
      <c r="W271" s="47"/>
      <c r="X271" s="48" t="s">
        <v>49</v>
      </c>
      <c r="Y271" s="44"/>
      <c r="Z271" s="44"/>
      <c r="AA271" s="44"/>
      <c r="AB271" s="44" t="s">
        <v>142</v>
      </c>
      <c r="AC271" s="44"/>
      <c r="AD271" s="65"/>
      <c r="AE271" s="49"/>
      <c r="AF271" s="49"/>
      <c r="AG271" s="49"/>
      <c r="AH271" s="49"/>
      <c r="AI271" s="49"/>
      <c r="AJ271" s="49"/>
      <c r="AK271" s="49"/>
      <c r="AL271" s="49"/>
      <c r="AM271" s="49"/>
    </row>
    <row r="272" spans="1:39" s="50" customFormat="1" ht="12.75" x14ac:dyDescent="0.2">
      <c r="A272" s="44"/>
      <c r="B272" s="45"/>
      <c r="C272" s="44" t="s">
        <v>588</v>
      </c>
      <c r="D272" s="46">
        <v>1035861584</v>
      </c>
      <c r="E272" s="44">
        <v>3117043018</v>
      </c>
      <c r="F272" s="44" t="s">
        <v>91</v>
      </c>
      <c r="G272" s="44" t="s">
        <v>228</v>
      </c>
      <c r="H272" s="107">
        <v>8</v>
      </c>
      <c r="I272" s="44" t="s">
        <v>139</v>
      </c>
      <c r="J272" s="44">
        <v>23</v>
      </c>
      <c r="K272" s="47" t="s">
        <v>622</v>
      </c>
      <c r="L272" s="47">
        <v>11</v>
      </c>
      <c r="M272" s="44" t="s">
        <v>44</v>
      </c>
      <c r="N272" s="47" t="s">
        <v>72</v>
      </c>
      <c r="O272" s="47" t="s">
        <v>46</v>
      </c>
      <c r="P272" s="44" t="s">
        <v>73</v>
      </c>
      <c r="Q272" s="44" t="s">
        <v>194</v>
      </c>
      <c r="R272" s="44" t="s">
        <v>623</v>
      </c>
      <c r="S272" s="94">
        <v>1350000</v>
      </c>
      <c r="T272" s="136">
        <v>42269</v>
      </c>
      <c r="U272" s="141">
        <v>42403</v>
      </c>
      <c r="V272" s="47" t="s">
        <v>48</v>
      </c>
      <c r="W272" s="47"/>
      <c r="X272" s="48" t="s">
        <v>49</v>
      </c>
      <c r="Y272" s="44"/>
      <c r="Z272" s="44"/>
      <c r="AA272" s="44"/>
      <c r="AB272" s="44" t="s">
        <v>142</v>
      </c>
      <c r="AC272" s="44"/>
      <c r="AD272" s="65"/>
      <c r="AE272" s="49"/>
      <c r="AF272" s="49"/>
      <c r="AG272" s="49"/>
      <c r="AH272" s="49"/>
      <c r="AI272" s="49"/>
      <c r="AJ272" s="49"/>
      <c r="AK272" s="49"/>
      <c r="AL272" s="49"/>
      <c r="AM272" s="49"/>
    </row>
    <row r="273" spans="1:39" s="50" customFormat="1" ht="12.75" x14ac:dyDescent="0.2">
      <c r="A273" s="44"/>
      <c r="B273" s="45"/>
      <c r="C273" s="44" t="s">
        <v>589</v>
      </c>
      <c r="D273" s="46">
        <v>71670339</v>
      </c>
      <c r="E273" s="44">
        <v>2216894</v>
      </c>
      <c r="F273" s="44" t="s">
        <v>91</v>
      </c>
      <c r="G273" s="44" t="s">
        <v>145</v>
      </c>
      <c r="H273" s="107">
        <v>8</v>
      </c>
      <c r="I273" s="44" t="s">
        <v>139</v>
      </c>
      <c r="J273" s="44">
        <v>50</v>
      </c>
      <c r="K273" s="47" t="s">
        <v>622</v>
      </c>
      <c r="L273" s="47">
        <v>5</v>
      </c>
      <c r="M273" s="44" t="s">
        <v>44</v>
      </c>
      <c r="N273" s="47" t="s">
        <v>72</v>
      </c>
      <c r="O273" s="47" t="s">
        <v>46</v>
      </c>
      <c r="P273" s="44" t="s">
        <v>73</v>
      </c>
      <c r="Q273" s="44" t="s">
        <v>194</v>
      </c>
      <c r="R273" s="44" t="s">
        <v>623</v>
      </c>
      <c r="S273" s="94">
        <v>1350000</v>
      </c>
      <c r="T273" s="136">
        <v>42269</v>
      </c>
      <c r="U273" s="141">
        <v>42403</v>
      </c>
      <c r="V273" s="47" t="s">
        <v>48</v>
      </c>
      <c r="W273" s="47"/>
      <c r="X273" s="48" t="s">
        <v>49</v>
      </c>
      <c r="Y273" s="44"/>
      <c r="Z273" s="44"/>
      <c r="AA273" s="44"/>
      <c r="AB273" s="44" t="s">
        <v>142</v>
      </c>
      <c r="AC273" s="44"/>
      <c r="AD273" s="65"/>
      <c r="AE273" s="49"/>
      <c r="AF273" s="49"/>
      <c r="AG273" s="49"/>
      <c r="AH273" s="49"/>
      <c r="AI273" s="49"/>
      <c r="AJ273" s="49"/>
      <c r="AK273" s="49"/>
      <c r="AL273" s="49"/>
      <c r="AM273" s="49"/>
    </row>
    <row r="274" spans="1:39" s="50" customFormat="1" ht="12.75" x14ac:dyDescent="0.2">
      <c r="A274" s="44"/>
      <c r="B274" s="45"/>
      <c r="C274" s="44" t="s">
        <v>590</v>
      </c>
      <c r="D274" s="46">
        <v>78646043</v>
      </c>
      <c r="E274" s="44">
        <v>3104443595</v>
      </c>
      <c r="F274" s="44" t="s">
        <v>91</v>
      </c>
      <c r="G274" s="44" t="s">
        <v>145</v>
      </c>
      <c r="H274" s="107">
        <v>8</v>
      </c>
      <c r="I274" s="44" t="s">
        <v>139</v>
      </c>
      <c r="J274" s="44">
        <v>34</v>
      </c>
      <c r="K274" s="47" t="s">
        <v>622</v>
      </c>
      <c r="L274" s="44">
        <v>7</v>
      </c>
      <c r="M274" s="44" t="s">
        <v>44</v>
      </c>
      <c r="N274" s="47" t="s">
        <v>72</v>
      </c>
      <c r="O274" s="47" t="s">
        <v>46</v>
      </c>
      <c r="P274" s="44" t="s">
        <v>73</v>
      </c>
      <c r="Q274" s="44" t="s">
        <v>194</v>
      </c>
      <c r="R274" s="44" t="s">
        <v>623</v>
      </c>
      <c r="S274" s="94">
        <v>1350000</v>
      </c>
      <c r="T274" s="136">
        <v>42269</v>
      </c>
      <c r="U274" s="141">
        <v>42403</v>
      </c>
      <c r="V274" s="47" t="s">
        <v>48</v>
      </c>
      <c r="W274" s="47"/>
      <c r="X274" s="48" t="s">
        <v>49</v>
      </c>
      <c r="Y274" s="44"/>
      <c r="Z274" s="44"/>
      <c r="AA274" s="44"/>
      <c r="AB274" s="44" t="s">
        <v>142</v>
      </c>
      <c r="AC274" s="44"/>
      <c r="AD274" s="65"/>
      <c r="AE274" s="49"/>
      <c r="AF274" s="49"/>
      <c r="AG274" s="49"/>
      <c r="AH274" s="49"/>
      <c r="AI274" s="49"/>
      <c r="AJ274" s="49"/>
      <c r="AK274" s="49"/>
      <c r="AL274" s="49"/>
      <c r="AM274" s="49"/>
    </row>
    <row r="275" spans="1:39" s="50" customFormat="1" ht="12.75" x14ac:dyDescent="0.2">
      <c r="A275" s="44"/>
      <c r="B275" s="45"/>
      <c r="C275" s="44" t="s">
        <v>591</v>
      </c>
      <c r="D275" s="46">
        <v>1152449280</v>
      </c>
      <c r="E275" s="44">
        <v>3017104055</v>
      </c>
      <c r="F275" s="44" t="s">
        <v>91</v>
      </c>
      <c r="G275" s="44" t="s">
        <v>203</v>
      </c>
      <c r="H275" s="107">
        <v>8</v>
      </c>
      <c r="I275" s="44" t="s">
        <v>139</v>
      </c>
      <c r="J275" s="44">
        <v>21</v>
      </c>
      <c r="K275" s="47" t="s">
        <v>622</v>
      </c>
      <c r="L275" s="44">
        <v>7</v>
      </c>
      <c r="M275" s="44" t="s">
        <v>133</v>
      </c>
      <c r="N275" s="47" t="s">
        <v>72</v>
      </c>
      <c r="O275" s="47" t="s">
        <v>46</v>
      </c>
      <c r="P275" s="44" t="s">
        <v>47</v>
      </c>
      <c r="Q275" s="44" t="s">
        <v>141</v>
      </c>
      <c r="R275" s="44" t="s">
        <v>623</v>
      </c>
      <c r="S275" s="94">
        <v>644350</v>
      </c>
      <c r="T275" s="136">
        <v>42269</v>
      </c>
      <c r="U275" s="141">
        <v>42403</v>
      </c>
      <c r="V275" s="47" t="s">
        <v>48</v>
      </c>
      <c r="W275" s="47"/>
      <c r="X275" s="48" t="s">
        <v>49</v>
      </c>
      <c r="Y275" s="44"/>
      <c r="Z275" s="44"/>
      <c r="AA275" s="44"/>
      <c r="AB275" s="44" t="s">
        <v>142</v>
      </c>
      <c r="AC275" s="44"/>
      <c r="AD275" s="65"/>
      <c r="AE275" s="49"/>
      <c r="AF275" s="49"/>
      <c r="AG275" s="49"/>
      <c r="AH275" s="49"/>
      <c r="AI275" s="49"/>
      <c r="AJ275" s="49"/>
      <c r="AK275" s="49"/>
      <c r="AL275" s="49"/>
      <c r="AM275" s="49"/>
    </row>
    <row r="276" spans="1:39" s="50" customFormat="1" ht="12.75" x14ac:dyDescent="0.2">
      <c r="A276" s="44"/>
      <c r="B276" s="45"/>
      <c r="C276" s="44" t="s">
        <v>592</v>
      </c>
      <c r="D276" s="46">
        <v>808048270</v>
      </c>
      <c r="E276" s="44">
        <v>3138359079</v>
      </c>
      <c r="F276" s="44" t="s">
        <v>91</v>
      </c>
      <c r="G276" s="44" t="s">
        <v>228</v>
      </c>
      <c r="H276" s="107">
        <v>8</v>
      </c>
      <c r="I276" s="51" t="s">
        <v>593</v>
      </c>
      <c r="J276" s="44">
        <v>44</v>
      </c>
      <c r="K276" s="47" t="s">
        <v>622</v>
      </c>
      <c r="L276" s="47">
        <v>5</v>
      </c>
      <c r="M276" s="44" t="s">
        <v>44</v>
      </c>
      <c r="N276" s="47" t="s">
        <v>72</v>
      </c>
      <c r="O276" s="47" t="s">
        <v>46</v>
      </c>
      <c r="P276" s="44" t="s">
        <v>58</v>
      </c>
      <c r="Q276" s="44" t="s">
        <v>194</v>
      </c>
      <c r="R276" s="44" t="s">
        <v>623</v>
      </c>
      <c r="S276" s="94">
        <v>1350000</v>
      </c>
      <c r="T276" s="136">
        <v>42269</v>
      </c>
      <c r="U276" s="141">
        <v>42403</v>
      </c>
      <c r="V276" s="47" t="s">
        <v>48</v>
      </c>
      <c r="W276" s="47"/>
      <c r="X276" s="48" t="s">
        <v>49</v>
      </c>
      <c r="Y276" s="44"/>
      <c r="Z276" s="44"/>
      <c r="AA276" s="44"/>
      <c r="AB276" s="44" t="s">
        <v>142</v>
      </c>
      <c r="AC276" s="44"/>
      <c r="AD276" s="65"/>
      <c r="AE276" s="49"/>
      <c r="AF276" s="49"/>
      <c r="AG276" s="49"/>
      <c r="AH276" s="49"/>
      <c r="AI276" s="49"/>
      <c r="AJ276" s="49"/>
      <c r="AK276" s="49"/>
      <c r="AL276" s="49"/>
      <c r="AM276" s="49"/>
    </row>
    <row r="277" spans="1:39" s="50" customFormat="1" ht="12.75" x14ac:dyDescent="0.2">
      <c r="A277" s="44"/>
      <c r="B277" s="45"/>
      <c r="C277" s="44" t="s">
        <v>594</v>
      </c>
      <c r="D277" s="46">
        <v>1017219340</v>
      </c>
      <c r="E277" s="44">
        <v>2261133</v>
      </c>
      <c r="F277" s="44" t="s">
        <v>91</v>
      </c>
      <c r="G277" s="44" t="s">
        <v>203</v>
      </c>
      <c r="H277" s="107">
        <v>8</v>
      </c>
      <c r="I277" s="44" t="s">
        <v>139</v>
      </c>
      <c r="J277" s="44">
        <v>21</v>
      </c>
      <c r="K277" s="47" t="s">
        <v>622</v>
      </c>
      <c r="L277" s="47">
        <v>9</v>
      </c>
      <c r="M277" s="44" t="s">
        <v>44</v>
      </c>
      <c r="N277" s="47" t="s">
        <v>72</v>
      </c>
      <c r="O277" s="47" t="s">
        <v>46</v>
      </c>
      <c r="P277" s="44" t="s">
        <v>58</v>
      </c>
      <c r="Q277" s="44" t="s">
        <v>141</v>
      </c>
      <c r="R277" s="44" t="s">
        <v>623</v>
      </c>
      <c r="S277" s="94">
        <v>644350</v>
      </c>
      <c r="T277" s="136">
        <v>42269</v>
      </c>
      <c r="U277" s="141">
        <v>42403</v>
      </c>
      <c r="V277" s="47" t="s">
        <v>48</v>
      </c>
      <c r="W277" s="47"/>
      <c r="X277" s="48" t="s">
        <v>49</v>
      </c>
      <c r="Y277" s="44"/>
      <c r="Z277" s="44"/>
      <c r="AA277" s="44"/>
      <c r="AB277" s="44" t="s">
        <v>142</v>
      </c>
      <c r="AC277" s="44"/>
      <c r="AD277" s="65"/>
      <c r="AE277" s="49"/>
      <c r="AF277" s="49"/>
      <c r="AG277" s="49"/>
      <c r="AH277" s="49"/>
      <c r="AI277" s="49"/>
      <c r="AJ277" s="49"/>
      <c r="AK277" s="49"/>
      <c r="AL277" s="49"/>
      <c r="AM277" s="49"/>
    </row>
    <row r="278" spans="1:39" s="50" customFormat="1" ht="12.75" x14ac:dyDescent="0.2">
      <c r="A278" s="44"/>
      <c r="B278" s="45"/>
      <c r="C278" s="44" t="s">
        <v>595</v>
      </c>
      <c r="D278" s="46">
        <v>78605509</v>
      </c>
      <c r="E278" s="44">
        <v>3113521284</v>
      </c>
      <c r="F278" s="44" t="s">
        <v>91</v>
      </c>
      <c r="G278" s="44" t="s">
        <v>596</v>
      </c>
      <c r="H278" s="107">
        <v>8</v>
      </c>
      <c r="I278" s="44" t="s">
        <v>139</v>
      </c>
      <c r="J278" s="44">
        <v>54</v>
      </c>
      <c r="K278" s="47" t="s">
        <v>622</v>
      </c>
      <c r="L278" s="44">
        <v>8</v>
      </c>
      <c r="M278" s="44" t="s">
        <v>44</v>
      </c>
      <c r="N278" s="47" t="s">
        <v>72</v>
      </c>
      <c r="O278" s="47" t="s">
        <v>46</v>
      </c>
      <c r="P278" s="44" t="s">
        <v>65</v>
      </c>
      <c r="Q278" s="44" t="s">
        <v>141</v>
      </c>
      <c r="R278" s="44" t="s">
        <v>623</v>
      </c>
      <c r="S278" s="94">
        <v>644350</v>
      </c>
      <c r="T278" s="136">
        <v>42269</v>
      </c>
      <c r="U278" s="141">
        <v>42403</v>
      </c>
      <c r="V278" s="47" t="s">
        <v>48</v>
      </c>
      <c r="W278" s="47"/>
      <c r="X278" s="48" t="s">
        <v>49</v>
      </c>
      <c r="Y278" s="44"/>
      <c r="Z278" s="44"/>
      <c r="AA278" s="44"/>
      <c r="AB278" s="44" t="s">
        <v>142</v>
      </c>
      <c r="AC278" s="44"/>
      <c r="AD278" s="65"/>
      <c r="AE278" s="49"/>
      <c r="AF278" s="49"/>
      <c r="AG278" s="49"/>
      <c r="AH278" s="49"/>
      <c r="AI278" s="49"/>
      <c r="AJ278" s="49"/>
      <c r="AK278" s="49"/>
      <c r="AL278" s="49"/>
      <c r="AM278" s="49"/>
    </row>
    <row r="279" spans="1:39" s="50" customFormat="1" ht="12.75" x14ac:dyDescent="0.2">
      <c r="A279" s="44"/>
      <c r="B279" s="45"/>
      <c r="C279" s="44" t="s">
        <v>597</v>
      </c>
      <c r="D279" s="46">
        <v>1037266417</v>
      </c>
      <c r="E279" s="44">
        <v>3105222897</v>
      </c>
      <c r="F279" s="44" t="s">
        <v>91</v>
      </c>
      <c r="G279" s="44" t="s">
        <v>203</v>
      </c>
      <c r="H279" s="107">
        <v>8</v>
      </c>
      <c r="I279" s="44" t="s">
        <v>139</v>
      </c>
      <c r="J279" s="44">
        <v>23</v>
      </c>
      <c r="K279" s="47" t="s">
        <v>622</v>
      </c>
      <c r="L279" s="47">
        <v>2</v>
      </c>
      <c r="M279" s="44" t="s">
        <v>44</v>
      </c>
      <c r="N279" s="47" t="s">
        <v>72</v>
      </c>
      <c r="O279" s="47" t="s">
        <v>46</v>
      </c>
      <c r="P279" s="44" t="s">
        <v>73</v>
      </c>
      <c r="Q279" s="44" t="s">
        <v>141</v>
      </c>
      <c r="R279" s="44" t="s">
        <v>623</v>
      </c>
      <c r="S279" s="94">
        <v>644350</v>
      </c>
      <c r="T279" s="136">
        <v>42269</v>
      </c>
      <c r="U279" s="141">
        <v>42403</v>
      </c>
      <c r="V279" s="47" t="s">
        <v>48</v>
      </c>
      <c r="W279" s="47"/>
      <c r="X279" s="48" t="s">
        <v>49</v>
      </c>
      <c r="Y279" s="44"/>
      <c r="Z279" s="44"/>
      <c r="AA279" s="44"/>
      <c r="AB279" s="44" t="s">
        <v>142</v>
      </c>
      <c r="AC279" s="44"/>
      <c r="AD279" s="65"/>
      <c r="AE279" s="49"/>
      <c r="AF279" s="49"/>
      <c r="AG279" s="49"/>
      <c r="AH279" s="49"/>
      <c r="AI279" s="49"/>
      <c r="AJ279" s="49"/>
      <c r="AK279" s="49"/>
      <c r="AL279" s="49"/>
      <c r="AM279" s="49"/>
    </row>
    <row r="280" spans="1:39" s="50" customFormat="1" ht="12.75" x14ac:dyDescent="0.2">
      <c r="A280" s="44"/>
      <c r="B280" s="45"/>
      <c r="C280" s="44" t="s">
        <v>598</v>
      </c>
      <c r="D280" s="46">
        <v>1017221108</v>
      </c>
      <c r="E280" s="44">
        <v>2693346</v>
      </c>
      <c r="F280" s="44" t="s">
        <v>91</v>
      </c>
      <c r="G280" s="44" t="s">
        <v>137</v>
      </c>
      <c r="H280" s="107">
        <v>8</v>
      </c>
      <c r="I280" s="44" t="s">
        <v>139</v>
      </c>
      <c r="J280" s="44">
        <v>21</v>
      </c>
      <c r="K280" s="47" t="s">
        <v>622</v>
      </c>
      <c r="L280" s="47">
        <v>11</v>
      </c>
      <c r="M280" s="44" t="s">
        <v>44</v>
      </c>
      <c r="N280" s="47" t="s">
        <v>72</v>
      </c>
      <c r="O280" s="47" t="s">
        <v>46</v>
      </c>
      <c r="P280" s="44" t="s">
        <v>47</v>
      </c>
      <c r="Q280" s="44" t="s">
        <v>141</v>
      </c>
      <c r="R280" s="44" t="s">
        <v>623</v>
      </c>
      <c r="S280" s="94">
        <v>644350</v>
      </c>
      <c r="T280" s="136">
        <v>42269</v>
      </c>
      <c r="U280" s="141">
        <v>42403</v>
      </c>
      <c r="V280" s="47" t="s">
        <v>48</v>
      </c>
      <c r="W280" s="47"/>
      <c r="X280" s="48" t="s">
        <v>49</v>
      </c>
      <c r="Y280" s="44"/>
      <c r="Z280" s="44"/>
      <c r="AA280" s="44"/>
      <c r="AB280" s="44" t="s">
        <v>142</v>
      </c>
      <c r="AC280" s="44"/>
      <c r="AD280" s="65"/>
      <c r="AE280" s="49"/>
      <c r="AF280" s="49"/>
      <c r="AG280" s="49"/>
      <c r="AH280" s="49"/>
      <c r="AI280" s="49"/>
      <c r="AJ280" s="49"/>
      <c r="AK280" s="49"/>
      <c r="AL280" s="49"/>
      <c r="AM280" s="49"/>
    </row>
    <row r="281" spans="1:39" s="50" customFormat="1" ht="12.75" x14ac:dyDescent="0.2">
      <c r="A281" s="44"/>
      <c r="B281" s="45"/>
      <c r="C281" s="44" t="s">
        <v>599</v>
      </c>
      <c r="D281" s="46">
        <v>43585161</v>
      </c>
      <c r="E281" s="44">
        <v>3106789060</v>
      </c>
      <c r="F281" s="44" t="s">
        <v>91</v>
      </c>
      <c r="G281" s="44" t="s">
        <v>203</v>
      </c>
      <c r="H281" s="107">
        <v>8</v>
      </c>
      <c r="I281" s="44" t="s">
        <v>139</v>
      </c>
      <c r="J281" s="44">
        <v>38</v>
      </c>
      <c r="K281" s="47" t="s">
        <v>621</v>
      </c>
      <c r="L281" s="47">
        <v>11</v>
      </c>
      <c r="M281" s="44" t="s">
        <v>44</v>
      </c>
      <c r="N281" s="47" t="s">
        <v>72</v>
      </c>
      <c r="O281" s="47" t="s">
        <v>46</v>
      </c>
      <c r="P281" s="44" t="s">
        <v>73</v>
      </c>
      <c r="Q281" s="44" t="s">
        <v>141</v>
      </c>
      <c r="R281" s="44" t="s">
        <v>623</v>
      </c>
      <c r="S281" s="94">
        <v>644350</v>
      </c>
      <c r="T281" s="136">
        <v>42270</v>
      </c>
      <c r="U281" s="141">
        <v>42403</v>
      </c>
      <c r="V281" s="47" t="s">
        <v>48</v>
      </c>
      <c r="W281" s="47"/>
      <c r="X281" s="48" t="s">
        <v>49</v>
      </c>
      <c r="Y281" s="44"/>
      <c r="Z281" s="44"/>
      <c r="AA281" s="44"/>
      <c r="AB281" s="44" t="s">
        <v>142</v>
      </c>
      <c r="AC281" s="44"/>
      <c r="AD281" s="65"/>
      <c r="AE281" s="49"/>
      <c r="AF281" s="49"/>
      <c r="AG281" s="49"/>
      <c r="AH281" s="49"/>
      <c r="AI281" s="49"/>
      <c r="AJ281" s="49"/>
      <c r="AK281" s="49"/>
      <c r="AL281" s="49"/>
      <c r="AM281" s="49"/>
    </row>
    <row r="282" spans="1:39" s="53" customFormat="1" x14ac:dyDescent="0.25">
      <c r="A282" s="71"/>
      <c r="B282" s="72"/>
      <c r="C282" s="73" t="s">
        <v>613</v>
      </c>
      <c r="D282" s="74">
        <v>1191215191</v>
      </c>
      <c r="E282" s="73">
        <v>3217397267</v>
      </c>
      <c r="F282" s="73" t="s">
        <v>91</v>
      </c>
      <c r="G282" s="73" t="s">
        <v>203</v>
      </c>
      <c r="H282" s="108">
        <v>8</v>
      </c>
      <c r="I282" s="73" t="s">
        <v>139</v>
      </c>
      <c r="J282" s="73">
        <v>19</v>
      </c>
      <c r="K282" s="75" t="s">
        <v>622</v>
      </c>
      <c r="L282" s="73">
        <v>7</v>
      </c>
      <c r="M282" s="73" t="s">
        <v>44</v>
      </c>
      <c r="N282" s="75" t="s">
        <v>72</v>
      </c>
      <c r="O282" s="75" t="s">
        <v>46</v>
      </c>
      <c r="P282" s="73" t="s">
        <v>532</v>
      </c>
      <c r="Q282" s="73" t="s">
        <v>141</v>
      </c>
      <c r="R282" s="73" t="s">
        <v>623</v>
      </c>
      <c r="S282" s="95">
        <v>644350</v>
      </c>
      <c r="T282" s="137">
        <v>42278</v>
      </c>
      <c r="U282" s="143">
        <v>42403</v>
      </c>
      <c r="V282" s="75" t="s">
        <v>48</v>
      </c>
      <c r="W282" s="75"/>
      <c r="X282" s="76" t="s">
        <v>49</v>
      </c>
      <c r="Y282" s="73"/>
      <c r="Z282" s="73"/>
      <c r="AA282" s="73"/>
      <c r="AB282" s="73" t="s">
        <v>142</v>
      </c>
      <c r="AC282" s="71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</row>
    <row r="283" spans="1:39" s="53" customFormat="1" x14ac:dyDescent="0.25">
      <c r="A283" s="71"/>
      <c r="B283" s="72"/>
      <c r="C283" s="73" t="s">
        <v>614</v>
      </c>
      <c r="D283" s="74">
        <v>8374442</v>
      </c>
      <c r="E283" s="73">
        <v>3015764476</v>
      </c>
      <c r="F283" s="73" t="s">
        <v>91</v>
      </c>
      <c r="G283" s="73" t="s">
        <v>203</v>
      </c>
      <c r="H283" s="108">
        <v>8</v>
      </c>
      <c r="I283" s="73" t="s">
        <v>139</v>
      </c>
      <c r="J283" s="73">
        <v>45</v>
      </c>
      <c r="K283" s="75" t="s">
        <v>622</v>
      </c>
      <c r="L283" s="75">
        <v>5</v>
      </c>
      <c r="M283" s="73" t="s">
        <v>44</v>
      </c>
      <c r="N283" s="75" t="s">
        <v>72</v>
      </c>
      <c r="O283" s="75" t="s">
        <v>46</v>
      </c>
      <c r="P283" s="73" t="s">
        <v>58</v>
      </c>
      <c r="Q283" s="73" t="s">
        <v>532</v>
      </c>
      <c r="R283" s="73" t="s">
        <v>623</v>
      </c>
      <c r="S283" s="95"/>
      <c r="T283" s="137">
        <v>42278</v>
      </c>
      <c r="U283" s="143">
        <v>42403</v>
      </c>
      <c r="V283" s="75" t="s">
        <v>48</v>
      </c>
      <c r="W283" s="75"/>
      <c r="X283" s="76" t="s">
        <v>49</v>
      </c>
      <c r="Y283" s="73"/>
      <c r="Z283" s="73"/>
      <c r="AA283" s="73"/>
      <c r="AB283" s="73" t="s">
        <v>142</v>
      </c>
      <c r="AC283" s="71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</row>
    <row r="284" spans="1:39" s="53" customFormat="1" x14ac:dyDescent="0.25">
      <c r="A284" s="71"/>
      <c r="B284" s="72"/>
      <c r="C284" s="73" t="s">
        <v>615</v>
      </c>
      <c r="D284" s="74">
        <v>1037612050</v>
      </c>
      <c r="E284" s="73">
        <v>3013753233</v>
      </c>
      <c r="F284" s="73" t="s">
        <v>91</v>
      </c>
      <c r="G284" s="73" t="s">
        <v>203</v>
      </c>
      <c r="H284" s="108">
        <v>8</v>
      </c>
      <c r="I284" s="73" t="s">
        <v>139</v>
      </c>
      <c r="J284" s="73">
        <v>24</v>
      </c>
      <c r="K284" s="75" t="s">
        <v>622</v>
      </c>
      <c r="L284" s="73">
        <v>9</v>
      </c>
      <c r="M284" s="73" t="s">
        <v>44</v>
      </c>
      <c r="N284" s="75" t="s">
        <v>72</v>
      </c>
      <c r="O284" s="75" t="s">
        <v>46</v>
      </c>
      <c r="P284" s="73" t="s">
        <v>47</v>
      </c>
      <c r="Q284" s="73" t="s">
        <v>173</v>
      </c>
      <c r="R284" s="73" t="s">
        <v>623</v>
      </c>
      <c r="S284" s="95">
        <v>850000</v>
      </c>
      <c r="T284" s="137">
        <v>42278</v>
      </c>
      <c r="U284" s="143">
        <v>42403</v>
      </c>
      <c r="V284" s="75" t="s">
        <v>48</v>
      </c>
      <c r="W284" s="75"/>
      <c r="X284" s="76" t="s">
        <v>49</v>
      </c>
      <c r="Y284" s="73"/>
      <c r="Z284" s="73"/>
      <c r="AA284" s="73"/>
      <c r="AB284" s="73" t="s">
        <v>142</v>
      </c>
      <c r="AC284" s="71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</row>
    <row r="285" spans="1:39" s="53" customFormat="1" x14ac:dyDescent="0.25">
      <c r="A285" s="71"/>
      <c r="B285" s="72"/>
      <c r="C285" s="73" t="s">
        <v>616</v>
      </c>
      <c r="D285" s="74">
        <v>1017145868</v>
      </c>
      <c r="E285" s="73">
        <v>32259170999</v>
      </c>
      <c r="F285" s="73" t="s">
        <v>91</v>
      </c>
      <c r="G285" s="73" t="s">
        <v>203</v>
      </c>
      <c r="H285" s="108">
        <v>8</v>
      </c>
      <c r="I285" s="73" t="s">
        <v>139</v>
      </c>
      <c r="J285" s="73">
        <v>31</v>
      </c>
      <c r="K285" s="75" t="s">
        <v>622</v>
      </c>
      <c r="L285" s="73">
        <v>7</v>
      </c>
      <c r="M285" s="73" t="s">
        <v>44</v>
      </c>
      <c r="N285" s="75" t="s">
        <v>72</v>
      </c>
      <c r="O285" s="75" t="s">
        <v>46</v>
      </c>
      <c r="P285" s="73" t="s">
        <v>65</v>
      </c>
      <c r="Q285" s="73" t="s">
        <v>141</v>
      </c>
      <c r="R285" s="73" t="s">
        <v>623</v>
      </c>
      <c r="S285" s="95">
        <v>644350</v>
      </c>
      <c r="T285" s="137">
        <v>42278</v>
      </c>
      <c r="U285" s="143">
        <v>42403</v>
      </c>
      <c r="V285" s="75" t="s">
        <v>48</v>
      </c>
      <c r="W285" s="75"/>
      <c r="X285" s="76" t="s">
        <v>49</v>
      </c>
      <c r="Y285" s="73"/>
      <c r="Z285" s="73"/>
      <c r="AA285" s="73"/>
      <c r="AB285" s="73" t="s">
        <v>142</v>
      </c>
      <c r="AC285" s="71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</row>
    <row r="286" spans="1:39" s="53" customFormat="1" x14ac:dyDescent="0.25">
      <c r="A286" s="71"/>
      <c r="B286" s="72"/>
      <c r="C286" s="73" t="s">
        <v>617</v>
      </c>
      <c r="D286" s="74">
        <v>1035919343</v>
      </c>
      <c r="E286" s="73">
        <v>3014361164</v>
      </c>
      <c r="F286" s="73" t="s">
        <v>91</v>
      </c>
      <c r="G286" s="73" t="s">
        <v>618</v>
      </c>
      <c r="H286" s="108">
        <v>8</v>
      </c>
      <c r="I286" s="73" t="s">
        <v>139</v>
      </c>
      <c r="J286" s="73">
        <v>19</v>
      </c>
      <c r="K286" s="75" t="s">
        <v>622</v>
      </c>
      <c r="L286" s="73">
        <v>6</v>
      </c>
      <c r="M286" s="73" t="s">
        <v>44</v>
      </c>
      <c r="N286" s="75" t="s">
        <v>72</v>
      </c>
      <c r="O286" s="75" t="s">
        <v>46</v>
      </c>
      <c r="P286" s="73" t="s">
        <v>532</v>
      </c>
      <c r="Q286" s="73" t="s">
        <v>141</v>
      </c>
      <c r="R286" s="73" t="s">
        <v>623</v>
      </c>
      <c r="S286" s="95">
        <v>644350</v>
      </c>
      <c r="T286" s="137">
        <v>42278</v>
      </c>
      <c r="U286" s="143">
        <v>42403</v>
      </c>
      <c r="V286" s="75" t="s">
        <v>48</v>
      </c>
      <c r="W286" s="75"/>
      <c r="X286" s="76" t="s">
        <v>49</v>
      </c>
      <c r="Y286" s="73"/>
      <c r="Z286" s="73"/>
      <c r="AA286" s="73"/>
      <c r="AB286" s="73" t="s">
        <v>142</v>
      </c>
      <c r="AC286" s="71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</row>
    <row r="287" spans="1:39" s="53" customFormat="1" x14ac:dyDescent="0.25">
      <c r="A287" s="71"/>
      <c r="B287" s="72"/>
      <c r="C287" s="73" t="s">
        <v>619</v>
      </c>
      <c r="D287" s="74">
        <v>1017200390</v>
      </c>
      <c r="E287" s="73">
        <v>3207867436</v>
      </c>
      <c r="F287" s="73" t="s">
        <v>91</v>
      </c>
      <c r="G287" s="73" t="s">
        <v>228</v>
      </c>
      <c r="H287" s="108">
        <v>8</v>
      </c>
      <c r="I287" s="73" t="s">
        <v>139</v>
      </c>
      <c r="J287" s="73">
        <v>24</v>
      </c>
      <c r="K287" s="75" t="s">
        <v>621</v>
      </c>
      <c r="L287" s="73">
        <v>7</v>
      </c>
      <c r="M287" s="73" t="s">
        <v>133</v>
      </c>
      <c r="N287" s="75" t="s">
        <v>72</v>
      </c>
      <c r="O287" s="75" t="s">
        <v>46</v>
      </c>
      <c r="P287" s="73" t="s">
        <v>532</v>
      </c>
      <c r="Q287" s="73" t="s">
        <v>141</v>
      </c>
      <c r="R287" s="73" t="s">
        <v>623</v>
      </c>
      <c r="S287" s="95">
        <v>644350</v>
      </c>
      <c r="T287" s="137">
        <v>42278</v>
      </c>
      <c r="U287" s="143">
        <v>42403</v>
      </c>
      <c r="V287" s="75" t="s">
        <v>48</v>
      </c>
      <c r="W287" s="75"/>
      <c r="X287" s="76" t="s">
        <v>49</v>
      </c>
      <c r="Y287" s="73"/>
      <c r="Z287" s="73"/>
      <c r="AA287" s="73"/>
      <c r="AB287" s="73" t="s">
        <v>142</v>
      </c>
      <c r="AC287" s="71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</row>
    <row r="288" spans="1:39" s="53" customFormat="1" x14ac:dyDescent="0.25">
      <c r="A288" s="71"/>
      <c r="B288" s="72"/>
      <c r="C288" s="73" t="s">
        <v>620</v>
      </c>
      <c r="D288" s="74">
        <v>1040739380</v>
      </c>
      <c r="E288" s="73">
        <v>3207867436</v>
      </c>
      <c r="F288" s="73" t="s">
        <v>91</v>
      </c>
      <c r="G288" s="73" t="s">
        <v>203</v>
      </c>
      <c r="H288" s="108">
        <v>8</v>
      </c>
      <c r="I288" s="73" t="s">
        <v>139</v>
      </c>
      <c r="J288" s="73">
        <v>25</v>
      </c>
      <c r="K288" s="75" t="s">
        <v>621</v>
      </c>
      <c r="L288" s="73">
        <v>11</v>
      </c>
      <c r="M288" s="73" t="s">
        <v>133</v>
      </c>
      <c r="N288" s="75" t="s">
        <v>72</v>
      </c>
      <c r="O288" s="75" t="s">
        <v>46</v>
      </c>
      <c r="P288" s="73" t="s">
        <v>532</v>
      </c>
      <c r="Q288" s="73" t="s">
        <v>141</v>
      </c>
      <c r="R288" s="73" t="s">
        <v>623</v>
      </c>
      <c r="S288" s="95">
        <v>644350</v>
      </c>
      <c r="T288" s="137">
        <v>42278</v>
      </c>
      <c r="U288" s="143">
        <v>42403</v>
      </c>
      <c r="V288" s="75" t="s">
        <v>48</v>
      </c>
      <c r="W288" s="75"/>
      <c r="X288" s="76" t="s">
        <v>49</v>
      </c>
      <c r="Y288" s="73"/>
      <c r="Z288" s="73"/>
      <c r="AA288" s="73"/>
      <c r="AB288" s="73" t="s">
        <v>142</v>
      </c>
      <c r="AC288" s="71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</row>
    <row r="289" spans="1:39" x14ac:dyDescent="0.25">
      <c r="A289" s="71"/>
      <c r="B289" s="71"/>
      <c r="C289" s="73" t="s">
        <v>633</v>
      </c>
      <c r="D289" s="74">
        <v>1017239364</v>
      </c>
      <c r="E289" s="73">
        <v>3206669058</v>
      </c>
      <c r="F289" s="73" t="s">
        <v>91</v>
      </c>
      <c r="G289" s="73" t="s">
        <v>251</v>
      </c>
      <c r="H289" s="108">
        <v>8</v>
      </c>
      <c r="I289" s="77" t="s">
        <v>634</v>
      </c>
      <c r="J289" s="73">
        <v>19</v>
      </c>
      <c r="K289" s="73" t="s">
        <v>621</v>
      </c>
      <c r="L289" s="75" t="s">
        <v>213</v>
      </c>
      <c r="M289" s="73" t="s">
        <v>44</v>
      </c>
      <c r="N289" s="75" t="s">
        <v>72</v>
      </c>
      <c r="O289" s="75" t="s">
        <v>46</v>
      </c>
      <c r="P289" s="71" t="s">
        <v>532</v>
      </c>
      <c r="Q289" s="73" t="s">
        <v>141</v>
      </c>
      <c r="R289" s="73" t="s">
        <v>623</v>
      </c>
      <c r="S289" s="95">
        <v>644350</v>
      </c>
      <c r="T289" s="138">
        <v>42284</v>
      </c>
      <c r="U289" s="143">
        <v>42403</v>
      </c>
      <c r="V289" s="75" t="s">
        <v>48</v>
      </c>
      <c r="W289" s="71"/>
      <c r="X289" s="76" t="s">
        <v>49</v>
      </c>
      <c r="Y289" s="71"/>
      <c r="Z289" s="71"/>
      <c r="AA289" s="71"/>
      <c r="AB289" s="73" t="s">
        <v>142</v>
      </c>
      <c r="AC289" s="71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5">
      <c r="A290" s="71"/>
      <c r="B290" s="71"/>
      <c r="C290" s="73" t="s">
        <v>635</v>
      </c>
      <c r="D290" s="74">
        <v>1152451947</v>
      </c>
      <c r="E290" s="73">
        <v>3128598392</v>
      </c>
      <c r="F290" s="73" t="s">
        <v>91</v>
      </c>
      <c r="G290" s="73" t="s">
        <v>203</v>
      </c>
      <c r="H290" s="108">
        <v>8</v>
      </c>
      <c r="I290" s="73" t="s">
        <v>139</v>
      </c>
      <c r="J290" s="73">
        <v>21</v>
      </c>
      <c r="K290" s="75" t="s">
        <v>622</v>
      </c>
      <c r="L290" s="73" t="s">
        <v>71</v>
      </c>
      <c r="M290" s="73" t="s">
        <v>133</v>
      </c>
      <c r="N290" s="75" t="s">
        <v>72</v>
      </c>
      <c r="O290" s="75" t="s">
        <v>46</v>
      </c>
      <c r="P290" s="71" t="s">
        <v>532</v>
      </c>
      <c r="Q290" s="73" t="s">
        <v>141</v>
      </c>
      <c r="R290" s="73" t="s">
        <v>623</v>
      </c>
      <c r="S290" s="95">
        <v>644350</v>
      </c>
      <c r="T290" s="138">
        <v>42284</v>
      </c>
      <c r="U290" s="143">
        <v>42403</v>
      </c>
      <c r="V290" s="75" t="s">
        <v>680</v>
      </c>
      <c r="W290" s="71"/>
      <c r="X290" s="76" t="s">
        <v>49</v>
      </c>
      <c r="Y290" s="71"/>
      <c r="Z290" s="71"/>
      <c r="AA290" s="71"/>
      <c r="AB290" s="73" t="s">
        <v>142</v>
      </c>
      <c r="AC290" s="71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5">
      <c r="A291" s="71"/>
      <c r="B291" s="71"/>
      <c r="C291" s="73" t="s">
        <v>636</v>
      </c>
      <c r="D291" s="74">
        <v>98450033</v>
      </c>
      <c r="E291" s="73">
        <v>3117007810</v>
      </c>
      <c r="F291" s="73" t="s">
        <v>91</v>
      </c>
      <c r="G291" s="73" t="s">
        <v>637</v>
      </c>
      <c r="H291" s="108">
        <v>6</v>
      </c>
      <c r="I291" s="73" t="s">
        <v>139</v>
      </c>
      <c r="J291" s="73">
        <v>53</v>
      </c>
      <c r="K291" s="75" t="s">
        <v>622</v>
      </c>
      <c r="L291" s="71" t="s">
        <v>140</v>
      </c>
      <c r="M291" s="71" t="s">
        <v>44</v>
      </c>
      <c r="N291" s="75" t="s">
        <v>72</v>
      </c>
      <c r="O291" s="75" t="s">
        <v>46</v>
      </c>
      <c r="P291" s="71" t="s">
        <v>73</v>
      </c>
      <c r="Q291" s="71" t="s">
        <v>194</v>
      </c>
      <c r="R291" s="73" t="s">
        <v>623</v>
      </c>
      <c r="S291" s="124">
        <v>1350000</v>
      </c>
      <c r="T291" s="138">
        <v>42284</v>
      </c>
      <c r="U291" s="143">
        <v>42403</v>
      </c>
      <c r="V291" s="75" t="s">
        <v>681</v>
      </c>
      <c r="W291" s="71"/>
      <c r="X291" s="76" t="s">
        <v>49</v>
      </c>
      <c r="Y291" s="71"/>
      <c r="Z291" s="71"/>
      <c r="AA291" s="71"/>
      <c r="AB291" s="73" t="s">
        <v>142</v>
      </c>
      <c r="AC291" s="71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5">
      <c r="A292" s="71"/>
      <c r="B292" s="71"/>
      <c r="C292" s="73" t="s">
        <v>638</v>
      </c>
      <c r="D292" s="74">
        <v>18609372</v>
      </c>
      <c r="E292" s="73">
        <v>3104114072</v>
      </c>
      <c r="F292" s="73" t="s">
        <v>91</v>
      </c>
      <c r="G292" s="73" t="s">
        <v>137</v>
      </c>
      <c r="H292" s="108">
        <v>8</v>
      </c>
      <c r="I292" s="73" t="s">
        <v>139</v>
      </c>
      <c r="J292" s="73">
        <v>35</v>
      </c>
      <c r="K292" s="75" t="s">
        <v>622</v>
      </c>
      <c r="L292" s="73" t="s">
        <v>148</v>
      </c>
      <c r="M292" s="73" t="s">
        <v>44</v>
      </c>
      <c r="N292" s="75" t="s">
        <v>72</v>
      </c>
      <c r="O292" s="75" t="s">
        <v>46</v>
      </c>
      <c r="P292" s="71" t="s">
        <v>532</v>
      </c>
      <c r="Q292" s="73" t="s">
        <v>141</v>
      </c>
      <c r="R292" s="73" t="s">
        <v>623</v>
      </c>
      <c r="S292" s="95">
        <v>644350</v>
      </c>
      <c r="T292" s="138">
        <v>42284</v>
      </c>
      <c r="U292" s="143">
        <v>42403</v>
      </c>
      <c r="V292" s="75" t="s">
        <v>682</v>
      </c>
      <c r="W292" s="71"/>
      <c r="X292" s="76" t="s">
        <v>49</v>
      </c>
      <c r="Y292" s="71"/>
      <c r="Z292" s="71"/>
      <c r="AA292" s="71"/>
      <c r="AB292" s="73" t="s">
        <v>142</v>
      </c>
      <c r="AC292" s="71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5">
      <c r="A293" s="71"/>
      <c r="B293" s="71"/>
      <c r="C293" s="71" t="s">
        <v>639</v>
      </c>
      <c r="D293" s="73">
        <v>1017184172</v>
      </c>
      <c r="E293" s="73">
        <v>3225940966</v>
      </c>
      <c r="F293" s="71" t="s">
        <v>91</v>
      </c>
      <c r="G293" s="71" t="s">
        <v>203</v>
      </c>
      <c r="H293" s="108">
        <v>8</v>
      </c>
      <c r="I293" s="71" t="s">
        <v>139</v>
      </c>
      <c r="J293" s="73">
        <v>25</v>
      </c>
      <c r="K293" s="73" t="s">
        <v>621</v>
      </c>
      <c r="L293" s="71" t="s">
        <v>190</v>
      </c>
      <c r="M293" s="71" t="s">
        <v>44</v>
      </c>
      <c r="N293" s="75" t="s">
        <v>72</v>
      </c>
      <c r="O293" s="75" t="s">
        <v>46</v>
      </c>
      <c r="P293" s="71" t="s">
        <v>532</v>
      </c>
      <c r="Q293" s="71" t="s">
        <v>141</v>
      </c>
      <c r="R293" s="73" t="s">
        <v>623</v>
      </c>
      <c r="S293" s="95">
        <v>644350</v>
      </c>
      <c r="T293" s="138">
        <v>42284</v>
      </c>
      <c r="U293" s="143">
        <v>42403</v>
      </c>
      <c r="V293" s="75" t="s">
        <v>683</v>
      </c>
      <c r="W293" s="71"/>
      <c r="X293" s="76" t="s">
        <v>49</v>
      </c>
      <c r="Y293" s="71"/>
      <c r="Z293" s="71"/>
      <c r="AA293" s="71"/>
      <c r="AB293" s="73" t="s">
        <v>142</v>
      </c>
      <c r="AC293" s="71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5">
      <c r="A294" s="71"/>
      <c r="B294" s="71"/>
      <c r="C294" s="71" t="s">
        <v>640</v>
      </c>
      <c r="D294" s="73">
        <v>1027963507</v>
      </c>
      <c r="E294" s="73">
        <v>3136198412</v>
      </c>
      <c r="F294" s="71" t="s">
        <v>91</v>
      </c>
      <c r="G294" s="71" t="s">
        <v>228</v>
      </c>
      <c r="H294" s="108">
        <v>8</v>
      </c>
      <c r="I294" s="71" t="s">
        <v>139</v>
      </c>
      <c r="J294" s="73">
        <v>26</v>
      </c>
      <c r="K294" s="73" t="s">
        <v>621</v>
      </c>
      <c r="L294" s="71" t="s">
        <v>154</v>
      </c>
      <c r="M294" s="71" t="s">
        <v>44</v>
      </c>
      <c r="N294" s="75" t="s">
        <v>72</v>
      </c>
      <c r="O294" s="75" t="s">
        <v>46</v>
      </c>
      <c r="P294" s="71" t="s">
        <v>58</v>
      </c>
      <c r="Q294" s="71" t="s">
        <v>141</v>
      </c>
      <c r="R294" s="73" t="s">
        <v>623</v>
      </c>
      <c r="S294" s="95">
        <v>644350</v>
      </c>
      <c r="T294" s="138">
        <v>42284</v>
      </c>
      <c r="U294" s="143">
        <v>42403</v>
      </c>
      <c r="V294" s="75" t="s">
        <v>684</v>
      </c>
      <c r="W294" s="71"/>
      <c r="X294" s="76" t="s">
        <v>49</v>
      </c>
      <c r="Y294" s="71"/>
      <c r="Z294" s="71"/>
      <c r="AA294" s="71"/>
      <c r="AB294" s="73" t="s">
        <v>142</v>
      </c>
      <c r="AC294" s="71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5">
      <c r="A295" s="71"/>
      <c r="B295" s="71"/>
      <c r="C295" s="71" t="s">
        <v>641</v>
      </c>
      <c r="D295" s="73">
        <v>1146440124</v>
      </c>
      <c r="E295" s="73">
        <v>3006230769</v>
      </c>
      <c r="F295" s="71" t="s">
        <v>91</v>
      </c>
      <c r="G295" s="71" t="s">
        <v>642</v>
      </c>
      <c r="H295" s="108">
        <v>8</v>
      </c>
      <c r="I295" s="71" t="s">
        <v>139</v>
      </c>
      <c r="J295" s="73">
        <v>18</v>
      </c>
      <c r="K295" s="73" t="s">
        <v>621</v>
      </c>
      <c r="L295" s="71" t="s">
        <v>154</v>
      </c>
      <c r="M295" s="71" t="s">
        <v>44</v>
      </c>
      <c r="N295" s="75" t="s">
        <v>72</v>
      </c>
      <c r="O295" s="75" t="s">
        <v>46</v>
      </c>
      <c r="P295" s="71" t="s">
        <v>532</v>
      </c>
      <c r="Q295" s="71" t="s">
        <v>141</v>
      </c>
      <c r="R295" s="73" t="s">
        <v>623</v>
      </c>
      <c r="S295" s="95">
        <v>644350</v>
      </c>
      <c r="T295" s="138">
        <v>42284</v>
      </c>
      <c r="U295" s="143">
        <v>42403</v>
      </c>
      <c r="V295" s="75" t="s">
        <v>685</v>
      </c>
      <c r="W295" s="71"/>
      <c r="X295" s="76" t="s">
        <v>49</v>
      </c>
      <c r="Y295" s="71"/>
      <c r="Z295" s="71"/>
      <c r="AA295" s="71"/>
      <c r="AB295" s="73" t="s">
        <v>142</v>
      </c>
      <c r="AC295" s="71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5">
      <c r="A296" s="71"/>
      <c r="B296" s="71"/>
      <c r="C296" s="71" t="s">
        <v>643</v>
      </c>
      <c r="D296" s="73">
        <v>1000404227</v>
      </c>
      <c r="E296" s="73">
        <v>3106346524</v>
      </c>
      <c r="F296" s="71" t="s">
        <v>91</v>
      </c>
      <c r="G296" s="71" t="s">
        <v>203</v>
      </c>
      <c r="H296" s="108">
        <v>8</v>
      </c>
      <c r="I296" s="78" t="s">
        <v>644</v>
      </c>
      <c r="J296" s="73">
        <v>19</v>
      </c>
      <c r="K296" s="73" t="s">
        <v>622</v>
      </c>
      <c r="L296" s="71" t="s">
        <v>71</v>
      </c>
      <c r="M296" s="71" t="s">
        <v>44</v>
      </c>
      <c r="N296" s="75" t="s">
        <v>72</v>
      </c>
      <c r="O296" s="75" t="s">
        <v>46</v>
      </c>
      <c r="P296" s="79" t="s">
        <v>532</v>
      </c>
      <c r="Q296" s="71" t="s">
        <v>141</v>
      </c>
      <c r="R296" s="73" t="s">
        <v>623</v>
      </c>
      <c r="S296" s="95">
        <v>644350</v>
      </c>
      <c r="T296" s="138">
        <v>42284</v>
      </c>
      <c r="U296" s="143">
        <v>42403</v>
      </c>
      <c r="V296" s="75" t="s">
        <v>686</v>
      </c>
      <c r="W296" s="71"/>
      <c r="X296" s="76" t="s">
        <v>49</v>
      </c>
      <c r="Y296" s="71"/>
      <c r="Z296" s="71"/>
      <c r="AA296" s="71"/>
      <c r="AB296" s="73" t="s">
        <v>142</v>
      </c>
      <c r="AC296" s="71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5">
      <c r="A297" s="71"/>
      <c r="B297" s="71"/>
      <c r="C297" s="71" t="s">
        <v>645</v>
      </c>
      <c r="D297" s="73">
        <v>66780141</v>
      </c>
      <c r="E297" s="73">
        <v>3207808428</v>
      </c>
      <c r="F297" s="71" t="s">
        <v>91</v>
      </c>
      <c r="G297" s="71" t="s">
        <v>251</v>
      </c>
      <c r="H297" s="108">
        <v>8</v>
      </c>
      <c r="I297" s="71" t="s">
        <v>139</v>
      </c>
      <c r="J297" s="73">
        <v>31</v>
      </c>
      <c r="K297" s="73" t="s">
        <v>621</v>
      </c>
      <c r="L297" s="71" t="s">
        <v>71</v>
      </c>
      <c r="M297" s="71" t="s">
        <v>44</v>
      </c>
      <c r="N297" s="75" t="s">
        <v>72</v>
      </c>
      <c r="O297" s="75" t="s">
        <v>46</v>
      </c>
      <c r="P297" s="71" t="s">
        <v>532</v>
      </c>
      <c r="Q297" s="71" t="s">
        <v>141</v>
      </c>
      <c r="R297" s="73" t="s">
        <v>623</v>
      </c>
      <c r="S297" s="95">
        <v>644350</v>
      </c>
      <c r="T297" s="138">
        <v>42284</v>
      </c>
      <c r="U297" s="143">
        <v>42403</v>
      </c>
      <c r="V297" s="75" t="s">
        <v>687</v>
      </c>
      <c r="W297" s="71"/>
      <c r="X297" s="76" t="s">
        <v>49</v>
      </c>
      <c r="Y297" s="71"/>
      <c r="Z297" s="71"/>
      <c r="AA297" s="71"/>
      <c r="AB297" s="73" t="s">
        <v>142</v>
      </c>
      <c r="AC297" s="73" t="s">
        <v>823</v>
      </c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5">
      <c r="A298" s="71"/>
      <c r="B298" s="71"/>
      <c r="C298" s="71" t="s">
        <v>646</v>
      </c>
      <c r="D298" s="73">
        <v>1128278994</v>
      </c>
      <c r="E298" s="73">
        <v>3218303669</v>
      </c>
      <c r="F298" s="71" t="s">
        <v>91</v>
      </c>
      <c r="G298" s="71" t="s">
        <v>251</v>
      </c>
      <c r="H298" s="108">
        <v>8</v>
      </c>
      <c r="I298" s="71" t="s">
        <v>139</v>
      </c>
      <c r="J298" s="73">
        <v>26</v>
      </c>
      <c r="K298" s="73" t="s">
        <v>621</v>
      </c>
      <c r="L298" s="71" t="s">
        <v>154</v>
      </c>
      <c r="M298" s="71" t="s">
        <v>44</v>
      </c>
      <c r="N298" s="75" t="s">
        <v>72</v>
      </c>
      <c r="O298" s="75" t="s">
        <v>46</v>
      </c>
      <c r="P298" s="71" t="s">
        <v>532</v>
      </c>
      <c r="Q298" s="71" t="s">
        <v>141</v>
      </c>
      <c r="R298" s="73" t="s">
        <v>623</v>
      </c>
      <c r="S298" s="95">
        <v>644350</v>
      </c>
      <c r="T298" s="138">
        <v>42284</v>
      </c>
      <c r="U298" s="143">
        <v>42403</v>
      </c>
      <c r="V298" s="75" t="s">
        <v>688</v>
      </c>
      <c r="W298" s="71"/>
      <c r="X298" s="76" t="s">
        <v>49</v>
      </c>
      <c r="Y298" s="71"/>
      <c r="Z298" s="71"/>
      <c r="AA298" s="71"/>
      <c r="AB298" s="73" t="s">
        <v>142</v>
      </c>
      <c r="AC298" s="71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5">
      <c r="A299" s="71"/>
      <c r="B299" s="71"/>
      <c r="C299" s="71" t="s">
        <v>796</v>
      </c>
      <c r="D299" s="73">
        <v>43278159</v>
      </c>
      <c r="E299" s="73">
        <v>3218048010</v>
      </c>
      <c r="F299" s="71" t="s">
        <v>91</v>
      </c>
      <c r="G299" s="73" t="s">
        <v>228</v>
      </c>
      <c r="H299" s="108">
        <v>8</v>
      </c>
      <c r="I299" s="71" t="s">
        <v>139</v>
      </c>
      <c r="J299" s="73">
        <v>34</v>
      </c>
      <c r="K299" s="73" t="s">
        <v>621</v>
      </c>
      <c r="L299" s="71" t="s">
        <v>231</v>
      </c>
      <c r="M299" s="71" t="s">
        <v>44</v>
      </c>
      <c r="N299" s="75" t="s">
        <v>72</v>
      </c>
      <c r="O299" s="75" t="s">
        <v>46</v>
      </c>
      <c r="P299" s="71" t="s">
        <v>532</v>
      </c>
      <c r="Q299" s="71" t="s">
        <v>141</v>
      </c>
      <c r="R299" s="73" t="s">
        <v>623</v>
      </c>
      <c r="S299" s="95">
        <v>644350</v>
      </c>
      <c r="T299" s="138">
        <v>42284</v>
      </c>
      <c r="U299" s="143">
        <v>42403</v>
      </c>
      <c r="V299" s="75" t="s">
        <v>689</v>
      </c>
      <c r="W299" s="71"/>
      <c r="X299" s="76" t="s">
        <v>49</v>
      </c>
      <c r="Y299" s="71"/>
      <c r="Z299" s="71"/>
      <c r="AA299" s="71"/>
      <c r="AB299" s="73" t="s">
        <v>142</v>
      </c>
      <c r="AC299" s="71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5">
      <c r="A300" s="71"/>
      <c r="B300" s="71"/>
      <c r="C300" s="71" t="s">
        <v>797</v>
      </c>
      <c r="D300" s="73">
        <v>1146435513</v>
      </c>
      <c r="E300" s="73">
        <v>3217653365</v>
      </c>
      <c r="F300" s="71" t="s">
        <v>91</v>
      </c>
      <c r="G300" s="73" t="s">
        <v>228</v>
      </c>
      <c r="H300" s="108">
        <v>8</v>
      </c>
      <c r="I300" s="71" t="s">
        <v>139</v>
      </c>
      <c r="J300" s="73">
        <v>23</v>
      </c>
      <c r="K300" s="73" t="s">
        <v>621</v>
      </c>
      <c r="L300" s="71" t="s">
        <v>140</v>
      </c>
      <c r="M300" s="71" t="s">
        <v>44</v>
      </c>
      <c r="N300" s="75" t="s">
        <v>72</v>
      </c>
      <c r="O300" s="75" t="s">
        <v>46</v>
      </c>
      <c r="P300" s="71" t="s">
        <v>532</v>
      </c>
      <c r="Q300" s="71" t="s">
        <v>141</v>
      </c>
      <c r="R300" s="73" t="s">
        <v>623</v>
      </c>
      <c r="S300" s="95">
        <v>644350</v>
      </c>
      <c r="T300" s="138">
        <v>42284</v>
      </c>
      <c r="U300" s="143">
        <v>42403</v>
      </c>
      <c r="V300" s="75" t="s">
        <v>690</v>
      </c>
      <c r="W300" s="71"/>
      <c r="X300" s="76" t="s">
        <v>49</v>
      </c>
      <c r="Y300" s="71"/>
      <c r="Z300" s="71"/>
      <c r="AA300" s="71"/>
      <c r="AB300" s="73" t="s">
        <v>142</v>
      </c>
      <c r="AC300" s="71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5">
      <c r="A301" s="71"/>
      <c r="B301" s="71"/>
      <c r="C301" s="71" t="s">
        <v>647</v>
      </c>
      <c r="D301" s="73">
        <v>39321149</v>
      </c>
      <c r="E301" s="73">
        <v>3108272129</v>
      </c>
      <c r="F301" s="71" t="s">
        <v>91</v>
      </c>
      <c r="G301" s="71" t="s">
        <v>648</v>
      </c>
      <c r="H301" s="108"/>
      <c r="I301" s="71" t="s">
        <v>139</v>
      </c>
      <c r="J301" s="73">
        <v>39</v>
      </c>
      <c r="K301" s="73" t="s">
        <v>621</v>
      </c>
      <c r="L301" s="71" t="s">
        <v>154</v>
      </c>
      <c r="M301" s="71" t="s">
        <v>133</v>
      </c>
      <c r="N301" s="75" t="s">
        <v>72</v>
      </c>
      <c r="O301" s="75" t="s">
        <v>46</v>
      </c>
      <c r="P301" s="71" t="s">
        <v>485</v>
      </c>
      <c r="Q301" s="71" t="s">
        <v>141</v>
      </c>
      <c r="R301" s="73" t="s">
        <v>623</v>
      </c>
      <c r="S301" s="95">
        <v>644350</v>
      </c>
      <c r="T301" s="138">
        <v>42284</v>
      </c>
      <c r="U301" s="143">
        <v>42403</v>
      </c>
      <c r="V301" s="75" t="s">
        <v>691</v>
      </c>
      <c r="W301" s="71"/>
      <c r="X301" s="76" t="s">
        <v>49</v>
      </c>
      <c r="Y301" s="71"/>
      <c r="Z301" s="71"/>
      <c r="AA301" s="71"/>
      <c r="AB301" s="73" t="s">
        <v>142</v>
      </c>
      <c r="AC301" s="71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5">
      <c r="A302" s="71"/>
      <c r="B302" s="71"/>
      <c r="C302" s="71" t="s">
        <v>649</v>
      </c>
      <c r="D302" s="73">
        <v>1146439430</v>
      </c>
      <c r="E302" s="73">
        <v>3013143026</v>
      </c>
      <c r="F302" s="71" t="s">
        <v>91</v>
      </c>
      <c r="G302" s="71" t="s">
        <v>251</v>
      </c>
      <c r="H302" s="108">
        <v>8</v>
      </c>
      <c r="I302" s="71" t="s">
        <v>139</v>
      </c>
      <c r="J302" s="73">
        <v>19</v>
      </c>
      <c r="K302" s="73" t="s">
        <v>622</v>
      </c>
      <c r="L302" s="71" t="s">
        <v>182</v>
      </c>
      <c r="M302" s="71" t="s">
        <v>44</v>
      </c>
      <c r="N302" s="75" t="s">
        <v>72</v>
      </c>
      <c r="O302" s="75" t="s">
        <v>46</v>
      </c>
      <c r="P302" s="71" t="s">
        <v>47</v>
      </c>
      <c r="Q302" s="71" t="s">
        <v>141</v>
      </c>
      <c r="R302" s="73" t="s">
        <v>623</v>
      </c>
      <c r="S302" s="95">
        <v>644350</v>
      </c>
      <c r="T302" s="138">
        <v>42284</v>
      </c>
      <c r="U302" s="143">
        <v>42403</v>
      </c>
      <c r="V302" s="75" t="s">
        <v>692</v>
      </c>
      <c r="W302" s="71"/>
      <c r="X302" s="76" t="s">
        <v>49</v>
      </c>
      <c r="Y302" s="71"/>
      <c r="Z302" s="71"/>
      <c r="AA302" s="71"/>
      <c r="AB302" s="73" t="s">
        <v>142</v>
      </c>
      <c r="AC302" s="71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5">
      <c r="A303" s="71"/>
      <c r="B303" s="71"/>
      <c r="C303" s="71" t="s">
        <v>650</v>
      </c>
      <c r="D303" s="73">
        <v>1030421697</v>
      </c>
      <c r="E303" s="73">
        <v>3126051752</v>
      </c>
      <c r="F303" s="71" t="s">
        <v>91</v>
      </c>
      <c r="G303" s="73" t="s">
        <v>228</v>
      </c>
      <c r="H303" s="108">
        <v>8</v>
      </c>
      <c r="I303" s="71" t="s">
        <v>139</v>
      </c>
      <c r="J303" s="73">
        <v>24</v>
      </c>
      <c r="K303" s="73" t="s">
        <v>622</v>
      </c>
      <c r="L303" s="71" t="s">
        <v>651</v>
      </c>
      <c r="M303" s="71" t="s">
        <v>133</v>
      </c>
      <c r="N303" s="75" t="s">
        <v>72</v>
      </c>
      <c r="O303" s="75" t="s">
        <v>46</v>
      </c>
      <c r="P303" s="71" t="s">
        <v>676</v>
      </c>
      <c r="Q303" s="71" t="s">
        <v>141</v>
      </c>
      <c r="R303" s="73" t="s">
        <v>623</v>
      </c>
      <c r="S303" s="95">
        <v>644350</v>
      </c>
      <c r="T303" s="138">
        <v>42284</v>
      </c>
      <c r="U303" s="143">
        <v>42403</v>
      </c>
      <c r="V303" s="75" t="s">
        <v>693</v>
      </c>
      <c r="W303" s="71"/>
      <c r="X303" s="76" t="s">
        <v>49</v>
      </c>
      <c r="Y303" s="71"/>
      <c r="Z303" s="71"/>
      <c r="AA303" s="71"/>
      <c r="AB303" s="73" t="s">
        <v>142</v>
      </c>
      <c r="AC303" s="71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5">
      <c r="A304" s="71"/>
      <c r="B304" s="71"/>
      <c r="C304" s="71" t="s">
        <v>652</v>
      </c>
      <c r="D304" s="73">
        <v>1036657011</v>
      </c>
      <c r="E304" s="73">
        <v>3507848394</v>
      </c>
      <c r="F304" s="71" t="s">
        <v>91</v>
      </c>
      <c r="G304" s="73" t="s">
        <v>228</v>
      </c>
      <c r="H304" s="108">
        <v>8</v>
      </c>
      <c r="I304" s="71" t="s">
        <v>139</v>
      </c>
      <c r="J304" s="73">
        <v>20</v>
      </c>
      <c r="K304" s="73" t="s">
        <v>622</v>
      </c>
      <c r="L304" s="71" t="s">
        <v>190</v>
      </c>
      <c r="M304" s="71" t="s">
        <v>44</v>
      </c>
      <c r="N304" s="75" t="s">
        <v>72</v>
      </c>
      <c r="O304" s="75" t="s">
        <v>46</v>
      </c>
      <c r="P304" s="71" t="s">
        <v>485</v>
      </c>
      <c r="Q304" s="71" t="s">
        <v>141</v>
      </c>
      <c r="R304" s="73" t="s">
        <v>623</v>
      </c>
      <c r="S304" s="95">
        <v>644350</v>
      </c>
      <c r="T304" s="138">
        <v>42284</v>
      </c>
      <c r="U304" s="143">
        <v>42403</v>
      </c>
      <c r="V304" s="75" t="s">
        <v>694</v>
      </c>
      <c r="W304" s="71"/>
      <c r="X304" s="76" t="s">
        <v>49</v>
      </c>
      <c r="Y304" s="71"/>
      <c r="Z304" s="71"/>
      <c r="AA304" s="71"/>
      <c r="AB304" s="73" t="s">
        <v>142</v>
      </c>
      <c r="AC304" s="71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5">
      <c r="A305" s="71"/>
      <c r="B305" s="71"/>
      <c r="C305" s="71" t="s">
        <v>653</v>
      </c>
      <c r="D305" s="73">
        <v>1128467877</v>
      </c>
      <c r="E305" s="73">
        <v>3137753045</v>
      </c>
      <c r="F305" s="71" t="s">
        <v>91</v>
      </c>
      <c r="G305" s="71" t="s">
        <v>203</v>
      </c>
      <c r="H305" s="108">
        <v>8</v>
      </c>
      <c r="I305" s="71" t="s">
        <v>139</v>
      </c>
      <c r="J305" s="73">
        <v>26</v>
      </c>
      <c r="K305" s="73" t="s">
        <v>622</v>
      </c>
      <c r="L305" s="71" t="s">
        <v>190</v>
      </c>
      <c r="M305" s="71" t="s">
        <v>44</v>
      </c>
      <c r="N305" s="75" t="s">
        <v>72</v>
      </c>
      <c r="O305" s="75" t="s">
        <v>46</v>
      </c>
      <c r="P305" s="71" t="s">
        <v>532</v>
      </c>
      <c r="Q305" s="71" t="s">
        <v>141</v>
      </c>
      <c r="R305" s="73" t="s">
        <v>623</v>
      </c>
      <c r="S305" s="95">
        <v>644350</v>
      </c>
      <c r="T305" s="138">
        <v>42284</v>
      </c>
      <c r="U305" s="143">
        <v>42403</v>
      </c>
      <c r="V305" s="75" t="s">
        <v>695</v>
      </c>
      <c r="W305" s="71"/>
      <c r="X305" s="76" t="s">
        <v>49</v>
      </c>
      <c r="Y305" s="71"/>
      <c r="Z305" s="71"/>
      <c r="AA305" s="71"/>
      <c r="AB305" s="73" t="s">
        <v>142</v>
      </c>
      <c r="AC305" s="71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5">
      <c r="A306" s="71"/>
      <c r="B306" s="71"/>
      <c r="C306" s="71" t="s">
        <v>654</v>
      </c>
      <c r="D306" s="73">
        <v>1216715643</v>
      </c>
      <c r="E306" s="73">
        <v>3127335477</v>
      </c>
      <c r="F306" s="71" t="s">
        <v>91</v>
      </c>
      <c r="G306" s="71" t="s">
        <v>203</v>
      </c>
      <c r="H306" s="108">
        <v>8</v>
      </c>
      <c r="I306" s="71" t="s">
        <v>139</v>
      </c>
      <c r="J306" s="73">
        <v>21</v>
      </c>
      <c r="K306" s="73" t="s">
        <v>621</v>
      </c>
      <c r="L306" s="71" t="s">
        <v>655</v>
      </c>
      <c r="M306" s="71" t="s">
        <v>44</v>
      </c>
      <c r="N306" s="75" t="s">
        <v>72</v>
      </c>
      <c r="O306" s="75" t="s">
        <v>46</v>
      </c>
      <c r="P306" s="71" t="s">
        <v>485</v>
      </c>
      <c r="Q306" s="71" t="s">
        <v>141</v>
      </c>
      <c r="R306" s="73" t="s">
        <v>623</v>
      </c>
      <c r="S306" s="95">
        <v>644350</v>
      </c>
      <c r="T306" s="138">
        <v>42284</v>
      </c>
      <c r="U306" s="143">
        <v>42403</v>
      </c>
      <c r="V306" s="75" t="s">
        <v>696</v>
      </c>
      <c r="W306" s="71"/>
      <c r="X306" s="76" t="s">
        <v>49</v>
      </c>
      <c r="Y306" s="71"/>
      <c r="Z306" s="71"/>
      <c r="AA306" s="71"/>
      <c r="AB306" s="73" t="s">
        <v>142</v>
      </c>
      <c r="AC306" s="71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5">
      <c r="A307" s="71"/>
      <c r="B307" s="71"/>
      <c r="C307" s="71" t="s">
        <v>656</v>
      </c>
      <c r="D307" s="73">
        <v>43250932</v>
      </c>
      <c r="E307" s="73">
        <v>3215831068</v>
      </c>
      <c r="F307" s="71" t="s">
        <v>91</v>
      </c>
      <c r="G307" s="71" t="s">
        <v>203</v>
      </c>
      <c r="H307" s="108">
        <v>8</v>
      </c>
      <c r="I307" s="71" t="s">
        <v>139</v>
      </c>
      <c r="J307" s="73">
        <v>41</v>
      </c>
      <c r="K307" s="73" t="s">
        <v>621</v>
      </c>
      <c r="L307" s="71" t="s">
        <v>231</v>
      </c>
      <c r="M307" s="71" t="s">
        <v>133</v>
      </c>
      <c r="N307" s="75" t="s">
        <v>72</v>
      </c>
      <c r="O307" s="75" t="s">
        <v>46</v>
      </c>
      <c r="P307" s="71" t="s">
        <v>485</v>
      </c>
      <c r="Q307" s="71" t="s">
        <v>141</v>
      </c>
      <c r="R307" s="73" t="s">
        <v>623</v>
      </c>
      <c r="S307" s="95">
        <v>644350</v>
      </c>
      <c r="T307" s="138">
        <v>42284</v>
      </c>
      <c r="U307" s="143">
        <v>42403</v>
      </c>
      <c r="V307" s="75" t="s">
        <v>697</v>
      </c>
      <c r="W307" s="71"/>
      <c r="X307" s="76" t="s">
        <v>49</v>
      </c>
      <c r="Y307" s="71"/>
      <c r="Z307" s="71"/>
      <c r="AA307" s="71"/>
      <c r="AB307" s="73" t="s">
        <v>142</v>
      </c>
      <c r="AC307" s="71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5">
      <c r="A308" s="71"/>
      <c r="B308" s="71"/>
      <c r="C308" s="71" t="s">
        <v>657</v>
      </c>
      <c r="D308" s="73">
        <v>42787047</v>
      </c>
      <c r="E308" s="73">
        <v>3216292122</v>
      </c>
      <c r="F308" s="71" t="s">
        <v>91</v>
      </c>
      <c r="G308" s="71" t="s">
        <v>203</v>
      </c>
      <c r="H308" s="108">
        <v>8</v>
      </c>
      <c r="I308" s="71" t="s">
        <v>139</v>
      </c>
      <c r="J308" s="73">
        <v>44</v>
      </c>
      <c r="K308" s="73" t="s">
        <v>621</v>
      </c>
      <c r="L308" s="71" t="s">
        <v>154</v>
      </c>
      <c r="M308" s="71" t="s">
        <v>44</v>
      </c>
      <c r="N308" s="75" t="s">
        <v>72</v>
      </c>
      <c r="O308" s="75" t="s">
        <v>46</v>
      </c>
      <c r="P308" s="71" t="s">
        <v>47</v>
      </c>
      <c r="Q308" s="71" t="s">
        <v>141</v>
      </c>
      <c r="R308" s="73" t="s">
        <v>623</v>
      </c>
      <c r="S308" s="95">
        <v>644350</v>
      </c>
      <c r="T308" s="138">
        <v>42284</v>
      </c>
      <c r="U308" s="143">
        <v>42403</v>
      </c>
      <c r="V308" s="75" t="s">
        <v>698</v>
      </c>
      <c r="W308" s="71"/>
      <c r="X308" s="76" t="s">
        <v>49</v>
      </c>
      <c r="Y308" s="71"/>
      <c r="Z308" s="71"/>
      <c r="AA308" s="71"/>
      <c r="AB308" s="73" t="s">
        <v>142</v>
      </c>
      <c r="AC308" s="71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5">
      <c r="A309" s="71"/>
      <c r="B309" s="71"/>
      <c r="C309" s="71" t="s">
        <v>658</v>
      </c>
      <c r="D309" s="73">
        <v>1036654197</v>
      </c>
      <c r="E309" s="73">
        <v>3217384090</v>
      </c>
      <c r="F309" s="71" t="s">
        <v>91</v>
      </c>
      <c r="G309" s="71" t="s">
        <v>177</v>
      </c>
      <c r="H309" s="108">
        <v>8</v>
      </c>
      <c r="I309" s="71" t="s">
        <v>139</v>
      </c>
      <c r="J309" s="73">
        <v>22</v>
      </c>
      <c r="K309" s="73" t="s">
        <v>622</v>
      </c>
      <c r="L309" s="71" t="s">
        <v>182</v>
      </c>
      <c r="M309" s="71" t="s">
        <v>44</v>
      </c>
      <c r="N309" s="75" t="s">
        <v>72</v>
      </c>
      <c r="O309" s="75" t="s">
        <v>46</v>
      </c>
      <c r="P309" s="71" t="s">
        <v>47</v>
      </c>
      <c r="Q309" s="71" t="s">
        <v>194</v>
      </c>
      <c r="R309" s="73" t="s">
        <v>623</v>
      </c>
      <c r="S309" s="124">
        <v>1350000</v>
      </c>
      <c r="T309" s="138">
        <v>42284</v>
      </c>
      <c r="U309" s="143">
        <v>42403</v>
      </c>
      <c r="V309" s="75" t="s">
        <v>699</v>
      </c>
      <c r="W309" s="71"/>
      <c r="X309" s="76" t="s">
        <v>49</v>
      </c>
      <c r="Y309" s="71"/>
      <c r="Z309" s="71"/>
      <c r="AA309" s="71"/>
      <c r="AB309" s="73" t="s">
        <v>142</v>
      </c>
      <c r="AC309" s="71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5">
      <c r="A310" s="71"/>
      <c r="B310" s="71"/>
      <c r="C310" s="71" t="s">
        <v>659</v>
      </c>
      <c r="D310" s="73">
        <v>1032251373</v>
      </c>
      <c r="E310" s="73">
        <v>3145179703</v>
      </c>
      <c r="F310" s="71" t="s">
        <v>91</v>
      </c>
      <c r="G310" s="71" t="s">
        <v>251</v>
      </c>
      <c r="H310" s="108">
        <v>8</v>
      </c>
      <c r="I310" s="71" t="s">
        <v>139</v>
      </c>
      <c r="J310" s="73">
        <v>26</v>
      </c>
      <c r="K310" s="73" t="s">
        <v>621</v>
      </c>
      <c r="L310" s="71" t="s">
        <v>660</v>
      </c>
      <c r="M310" s="71" t="s">
        <v>44</v>
      </c>
      <c r="N310" s="75" t="s">
        <v>72</v>
      </c>
      <c r="O310" s="75" t="s">
        <v>46</v>
      </c>
      <c r="P310" s="71" t="s">
        <v>677</v>
      </c>
      <c r="Q310" s="71" t="s">
        <v>141</v>
      </c>
      <c r="R310" s="73" t="s">
        <v>623</v>
      </c>
      <c r="S310" s="95">
        <v>644350</v>
      </c>
      <c r="T310" s="138">
        <v>42284</v>
      </c>
      <c r="U310" s="143">
        <v>42403</v>
      </c>
      <c r="V310" s="75" t="s">
        <v>700</v>
      </c>
      <c r="W310" s="71"/>
      <c r="X310" s="76" t="s">
        <v>49</v>
      </c>
      <c r="Y310" s="71"/>
      <c r="Z310" s="71"/>
      <c r="AA310" s="71"/>
      <c r="AB310" s="73" t="s">
        <v>142</v>
      </c>
      <c r="AC310" s="71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5">
      <c r="A311" s="71"/>
      <c r="B311" s="71"/>
      <c r="C311" s="71" t="s">
        <v>661</v>
      </c>
      <c r="D311" s="73">
        <v>39287544</v>
      </c>
      <c r="E311" s="73">
        <v>3108392296</v>
      </c>
      <c r="F311" s="71" t="s">
        <v>91</v>
      </c>
      <c r="G311" s="71" t="s">
        <v>251</v>
      </c>
      <c r="H311" s="108">
        <v>8</v>
      </c>
      <c r="I311" s="71" t="s">
        <v>139</v>
      </c>
      <c r="J311" s="73">
        <v>35</v>
      </c>
      <c r="K311" s="73" t="s">
        <v>621</v>
      </c>
      <c r="L311" s="71" t="s">
        <v>154</v>
      </c>
      <c r="M311" s="71" t="s">
        <v>44</v>
      </c>
      <c r="N311" s="75" t="s">
        <v>72</v>
      </c>
      <c r="O311" s="75" t="s">
        <v>46</v>
      </c>
      <c r="P311" s="71" t="s">
        <v>677</v>
      </c>
      <c r="Q311" s="71" t="s">
        <v>141</v>
      </c>
      <c r="R311" s="73" t="s">
        <v>623</v>
      </c>
      <c r="S311" s="95">
        <v>644350</v>
      </c>
      <c r="T311" s="138">
        <v>42284</v>
      </c>
      <c r="U311" s="143">
        <v>42403</v>
      </c>
      <c r="V311" s="75" t="s">
        <v>701</v>
      </c>
      <c r="W311" s="71"/>
      <c r="X311" s="76" t="s">
        <v>49</v>
      </c>
      <c r="Y311" s="71"/>
      <c r="Z311" s="71"/>
      <c r="AA311" s="71"/>
      <c r="AB311" s="73" t="s">
        <v>142</v>
      </c>
      <c r="AC311" s="71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5">
      <c r="A312" s="71"/>
      <c r="B312" s="71"/>
      <c r="C312" s="71" t="s">
        <v>792</v>
      </c>
      <c r="D312" s="73">
        <v>1038803676</v>
      </c>
      <c r="E312" s="73">
        <v>2916523</v>
      </c>
      <c r="F312" s="71" t="s">
        <v>91</v>
      </c>
      <c r="G312" s="71" t="s">
        <v>545</v>
      </c>
      <c r="H312" s="108">
        <v>8</v>
      </c>
      <c r="I312" s="71" t="s">
        <v>139</v>
      </c>
      <c r="J312" s="73">
        <v>27</v>
      </c>
      <c r="K312" s="73" t="s">
        <v>622</v>
      </c>
      <c r="L312" s="71" t="s">
        <v>182</v>
      </c>
      <c r="M312" s="71" t="s">
        <v>44</v>
      </c>
      <c r="N312" s="75" t="s">
        <v>72</v>
      </c>
      <c r="O312" s="75" t="s">
        <v>46</v>
      </c>
      <c r="P312" s="71" t="s">
        <v>678</v>
      </c>
      <c r="Q312" s="71" t="s">
        <v>141</v>
      </c>
      <c r="R312" s="73" t="s">
        <v>623</v>
      </c>
      <c r="S312" s="95">
        <v>644350</v>
      </c>
      <c r="T312" s="138">
        <v>42284</v>
      </c>
      <c r="U312" s="143">
        <v>42403</v>
      </c>
      <c r="V312" s="75" t="s">
        <v>702</v>
      </c>
      <c r="W312" s="71"/>
      <c r="X312" s="76" t="s">
        <v>49</v>
      </c>
      <c r="Y312" s="71"/>
      <c r="Z312" s="71"/>
      <c r="AA312" s="71"/>
      <c r="AB312" s="73" t="s">
        <v>142</v>
      </c>
      <c r="AC312" s="71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5">
      <c r="A313" s="71"/>
      <c r="B313" s="71"/>
      <c r="C313" s="71" t="s">
        <v>662</v>
      </c>
      <c r="D313" s="73">
        <v>1214718006</v>
      </c>
      <c r="E313" s="73">
        <v>3017835532</v>
      </c>
      <c r="F313" s="71" t="s">
        <v>91</v>
      </c>
      <c r="G313" s="71" t="s">
        <v>583</v>
      </c>
      <c r="H313" s="108">
        <v>8</v>
      </c>
      <c r="I313" s="71" t="s">
        <v>139</v>
      </c>
      <c r="J313" s="73">
        <v>24</v>
      </c>
      <c r="K313" s="73" t="s">
        <v>621</v>
      </c>
      <c r="L313" s="71" t="s">
        <v>154</v>
      </c>
      <c r="M313" s="71" t="s">
        <v>44</v>
      </c>
      <c r="N313" s="75" t="s">
        <v>72</v>
      </c>
      <c r="O313" s="75" t="s">
        <v>46</v>
      </c>
      <c r="P313" s="71" t="s">
        <v>678</v>
      </c>
      <c r="Q313" s="71" t="s">
        <v>141</v>
      </c>
      <c r="R313" s="73" t="s">
        <v>623</v>
      </c>
      <c r="S313" s="95">
        <v>644350</v>
      </c>
      <c r="T313" s="138">
        <v>42284</v>
      </c>
      <c r="U313" s="143">
        <v>42403</v>
      </c>
      <c r="V313" s="75" t="s">
        <v>703</v>
      </c>
      <c r="W313" s="71"/>
      <c r="X313" s="76" t="s">
        <v>49</v>
      </c>
      <c r="Y313" s="71"/>
      <c r="Z313" s="71"/>
      <c r="AA313" s="71"/>
      <c r="AB313" s="73" t="s">
        <v>142</v>
      </c>
      <c r="AC313" s="71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5">
      <c r="A314" s="71"/>
      <c r="B314" s="71"/>
      <c r="C314" s="81" t="s">
        <v>788</v>
      </c>
      <c r="D314" s="73">
        <v>43540064</v>
      </c>
      <c r="E314" s="73">
        <v>2147996</v>
      </c>
      <c r="F314" s="71" t="s">
        <v>91</v>
      </c>
      <c r="G314" s="71" t="s">
        <v>663</v>
      </c>
      <c r="H314" s="108">
        <v>8</v>
      </c>
      <c r="I314" s="71" t="s">
        <v>139</v>
      </c>
      <c r="J314" s="73">
        <v>46</v>
      </c>
      <c r="K314" s="73" t="s">
        <v>621</v>
      </c>
      <c r="L314" s="71" t="s">
        <v>71</v>
      </c>
      <c r="M314" s="71" t="s">
        <v>44</v>
      </c>
      <c r="N314" s="75" t="s">
        <v>72</v>
      </c>
      <c r="O314" s="75" t="s">
        <v>46</v>
      </c>
      <c r="P314" s="71" t="s">
        <v>58</v>
      </c>
      <c r="Q314" s="71" t="s">
        <v>141</v>
      </c>
      <c r="R314" s="73" t="s">
        <v>623</v>
      </c>
      <c r="S314" s="95">
        <v>644350</v>
      </c>
      <c r="T314" s="138">
        <v>42284</v>
      </c>
      <c r="U314" s="143">
        <v>42403</v>
      </c>
      <c r="V314" s="75" t="s">
        <v>704</v>
      </c>
      <c r="W314" s="71"/>
      <c r="X314" s="76" t="s">
        <v>49</v>
      </c>
      <c r="Y314" s="71"/>
      <c r="Z314" s="71"/>
      <c r="AA314" s="71"/>
      <c r="AB314" s="73" t="s">
        <v>142</v>
      </c>
      <c r="AC314" s="71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5">
      <c r="A315" s="71"/>
      <c r="B315" s="71"/>
      <c r="C315" s="71" t="s">
        <v>664</v>
      </c>
      <c r="D315" s="73">
        <v>35697965</v>
      </c>
      <c r="E315" s="73">
        <v>3108476438</v>
      </c>
      <c r="F315" s="71" t="s">
        <v>91</v>
      </c>
      <c r="G315" s="71" t="s">
        <v>665</v>
      </c>
      <c r="H315" s="108">
        <v>8</v>
      </c>
      <c r="I315" s="71" t="s">
        <v>139</v>
      </c>
      <c r="J315" s="73">
        <v>38</v>
      </c>
      <c r="K315" s="73" t="s">
        <v>621</v>
      </c>
      <c r="L315" s="71" t="s">
        <v>148</v>
      </c>
      <c r="M315" s="71" t="s">
        <v>133</v>
      </c>
      <c r="N315" s="75" t="s">
        <v>72</v>
      </c>
      <c r="O315" s="75" t="s">
        <v>46</v>
      </c>
      <c r="P315" s="71" t="s">
        <v>532</v>
      </c>
      <c r="Q315" s="71" t="s">
        <v>141</v>
      </c>
      <c r="R315" s="73" t="s">
        <v>623</v>
      </c>
      <c r="S315" s="95">
        <v>644350</v>
      </c>
      <c r="T315" s="138">
        <v>42284</v>
      </c>
      <c r="U315" s="143">
        <v>42403</v>
      </c>
      <c r="V315" s="75" t="s">
        <v>705</v>
      </c>
      <c r="W315" s="71"/>
      <c r="X315" s="76" t="s">
        <v>49</v>
      </c>
      <c r="Y315" s="71"/>
      <c r="Z315" s="71"/>
      <c r="AA315" s="71"/>
      <c r="AB315" s="73" t="s">
        <v>142</v>
      </c>
      <c r="AC315" s="71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5">
      <c r="A316" s="71"/>
      <c r="B316" s="71"/>
      <c r="C316" s="71" t="s">
        <v>666</v>
      </c>
      <c r="D316" s="73">
        <v>43902251</v>
      </c>
      <c r="E316" s="73">
        <v>314631784</v>
      </c>
      <c r="F316" s="71" t="s">
        <v>91</v>
      </c>
      <c r="G316" s="71" t="s">
        <v>665</v>
      </c>
      <c r="H316" s="108">
        <v>8</v>
      </c>
      <c r="I316" s="71" t="s">
        <v>139</v>
      </c>
      <c r="J316" s="73">
        <v>34</v>
      </c>
      <c r="K316" s="73" t="s">
        <v>621</v>
      </c>
      <c r="L316" s="71" t="s">
        <v>71</v>
      </c>
      <c r="M316" s="71" t="s">
        <v>133</v>
      </c>
      <c r="N316" s="75" t="s">
        <v>72</v>
      </c>
      <c r="O316" s="75" t="s">
        <v>46</v>
      </c>
      <c r="P316" s="71" t="s">
        <v>678</v>
      </c>
      <c r="Q316" s="71" t="s">
        <v>141</v>
      </c>
      <c r="R316" s="73" t="s">
        <v>623</v>
      </c>
      <c r="S316" s="95">
        <v>644350</v>
      </c>
      <c r="T316" s="138">
        <v>42284</v>
      </c>
      <c r="U316" s="143">
        <v>42403</v>
      </c>
      <c r="V316" s="75" t="s">
        <v>706</v>
      </c>
      <c r="W316" s="71"/>
      <c r="X316" s="76" t="s">
        <v>49</v>
      </c>
      <c r="Y316" s="71"/>
      <c r="Z316" s="71"/>
      <c r="AA316" s="71"/>
      <c r="AB316" s="73" t="s">
        <v>142</v>
      </c>
      <c r="AC316" s="71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5">
      <c r="A317" s="71"/>
      <c r="B317" s="71"/>
      <c r="C317" s="71" t="s">
        <v>667</v>
      </c>
      <c r="D317" s="73">
        <v>1146440174</v>
      </c>
      <c r="E317" s="73">
        <v>3124194454</v>
      </c>
      <c r="F317" s="71" t="s">
        <v>91</v>
      </c>
      <c r="G317" s="73" t="s">
        <v>228</v>
      </c>
      <c r="H317" s="108">
        <v>8</v>
      </c>
      <c r="I317" s="71" t="s">
        <v>139</v>
      </c>
      <c r="J317" s="73">
        <v>19</v>
      </c>
      <c r="K317" s="73" t="s">
        <v>621</v>
      </c>
      <c r="L317" s="71" t="s">
        <v>190</v>
      </c>
      <c r="M317" s="71" t="s">
        <v>44</v>
      </c>
      <c r="N317" s="75" t="s">
        <v>72</v>
      </c>
      <c r="O317" s="75" t="s">
        <v>46</v>
      </c>
      <c r="P317" s="71" t="s">
        <v>485</v>
      </c>
      <c r="Q317" s="71" t="s">
        <v>141</v>
      </c>
      <c r="R317" s="73" t="s">
        <v>623</v>
      </c>
      <c r="S317" s="95">
        <v>644350</v>
      </c>
      <c r="T317" s="138">
        <v>42284</v>
      </c>
      <c r="U317" s="143">
        <v>42403</v>
      </c>
      <c r="V317" s="75" t="s">
        <v>707</v>
      </c>
      <c r="W317" s="71"/>
      <c r="X317" s="76" t="s">
        <v>49</v>
      </c>
      <c r="Y317" s="71"/>
      <c r="Z317" s="71"/>
      <c r="AA317" s="71"/>
      <c r="AB317" s="73" t="s">
        <v>142</v>
      </c>
      <c r="AC317" s="71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5">
      <c r="A318" s="71"/>
      <c r="B318" s="71"/>
      <c r="C318" s="71" t="s">
        <v>794</v>
      </c>
      <c r="D318" s="73">
        <v>21559462</v>
      </c>
      <c r="E318" s="73">
        <v>3122361063</v>
      </c>
      <c r="F318" s="71" t="s">
        <v>91</v>
      </c>
      <c r="G318" s="73" t="s">
        <v>228</v>
      </c>
      <c r="H318" s="108">
        <v>8</v>
      </c>
      <c r="I318" s="71" t="s">
        <v>139</v>
      </c>
      <c r="J318" s="73">
        <v>56</v>
      </c>
      <c r="K318" s="73" t="s">
        <v>621</v>
      </c>
      <c r="L318" s="71" t="s">
        <v>148</v>
      </c>
      <c r="M318" s="71" t="s">
        <v>44</v>
      </c>
      <c r="N318" s="75" t="s">
        <v>72</v>
      </c>
      <c r="O318" s="75" t="s">
        <v>46</v>
      </c>
      <c r="P318" s="71" t="s">
        <v>677</v>
      </c>
      <c r="Q318" s="71" t="s">
        <v>141</v>
      </c>
      <c r="R318" s="73" t="s">
        <v>623</v>
      </c>
      <c r="S318" s="95">
        <v>644350</v>
      </c>
      <c r="T318" s="138">
        <v>42284</v>
      </c>
      <c r="U318" s="143">
        <v>42403</v>
      </c>
      <c r="V318" s="75" t="s">
        <v>708</v>
      </c>
      <c r="W318" s="71"/>
      <c r="X318" s="76" t="s">
        <v>49</v>
      </c>
      <c r="Y318" s="71"/>
      <c r="Z318" s="71"/>
      <c r="AA318" s="71"/>
      <c r="AB318" s="73" t="s">
        <v>142</v>
      </c>
      <c r="AC318" s="71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5">
      <c r="A319" s="71"/>
      <c r="B319" s="71"/>
      <c r="C319" s="71" t="s">
        <v>668</v>
      </c>
      <c r="D319" s="73">
        <v>21015430</v>
      </c>
      <c r="E319" s="73">
        <v>3124194454</v>
      </c>
      <c r="F319" s="71" t="s">
        <v>91</v>
      </c>
      <c r="G319" s="73" t="s">
        <v>228</v>
      </c>
      <c r="H319" s="108">
        <v>8</v>
      </c>
      <c r="I319" s="71" t="s">
        <v>139</v>
      </c>
      <c r="J319" s="73">
        <v>40</v>
      </c>
      <c r="K319" s="73" t="s">
        <v>621</v>
      </c>
      <c r="L319" s="71" t="s">
        <v>148</v>
      </c>
      <c r="M319" s="71" t="s">
        <v>44</v>
      </c>
      <c r="N319" s="75" t="s">
        <v>72</v>
      </c>
      <c r="O319" s="75" t="s">
        <v>46</v>
      </c>
      <c r="P319" s="71" t="s">
        <v>485</v>
      </c>
      <c r="Q319" s="71" t="s">
        <v>141</v>
      </c>
      <c r="R319" s="73" t="s">
        <v>623</v>
      </c>
      <c r="S319" s="95">
        <v>644350</v>
      </c>
      <c r="T319" s="138">
        <v>42284</v>
      </c>
      <c r="U319" s="143">
        <v>42403</v>
      </c>
      <c r="V319" s="75" t="s">
        <v>709</v>
      </c>
      <c r="W319" s="71"/>
      <c r="X319" s="76" t="s">
        <v>49</v>
      </c>
      <c r="Y319" s="71"/>
      <c r="Z319" s="71"/>
      <c r="AA319" s="71"/>
      <c r="AB319" s="73" t="s">
        <v>142</v>
      </c>
      <c r="AC319" s="71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5">
      <c r="A320" s="71"/>
      <c r="B320" s="71"/>
      <c r="C320" s="71" t="s">
        <v>790</v>
      </c>
      <c r="D320" s="73">
        <v>52858449</v>
      </c>
      <c r="E320" s="73">
        <v>3008896001</v>
      </c>
      <c r="F320" s="71" t="s">
        <v>91</v>
      </c>
      <c r="G320" s="73" t="s">
        <v>228</v>
      </c>
      <c r="H320" s="108">
        <v>8</v>
      </c>
      <c r="I320" s="71" t="s">
        <v>139</v>
      </c>
      <c r="J320" s="73">
        <v>36</v>
      </c>
      <c r="K320" s="73" t="s">
        <v>621</v>
      </c>
      <c r="L320" s="71" t="s">
        <v>148</v>
      </c>
      <c r="M320" s="71" t="s">
        <v>44</v>
      </c>
      <c r="N320" s="75" t="s">
        <v>72</v>
      </c>
      <c r="O320" s="75" t="s">
        <v>46</v>
      </c>
      <c r="P320" s="71" t="s">
        <v>58</v>
      </c>
      <c r="Q320" s="71" t="s">
        <v>141</v>
      </c>
      <c r="R320" s="73" t="s">
        <v>623</v>
      </c>
      <c r="S320" s="95">
        <v>644350</v>
      </c>
      <c r="T320" s="138">
        <v>42284</v>
      </c>
      <c r="U320" s="143">
        <v>42403</v>
      </c>
      <c r="V320" s="75" t="s">
        <v>710</v>
      </c>
      <c r="W320" s="71"/>
      <c r="X320" s="76" t="s">
        <v>49</v>
      </c>
      <c r="Y320" s="71"/>
      <c r="Z320" s="71"/>
      <c r="AA320" s="71"/>
      <c r="AB320" s="73" t="s">
        <v>142</v>
      </c>
      <c r="AC320" s="71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5">
      <c r="A321" s="71"/>
      <c r="B321" s="71"/>
      <c r="C321" s="71" t="s">
        <v>791</v>
      </c>
      <c r="D321" s="73">
        <v>43256182</v>
      </c>
      <c r="E321" s="73">
        <v>2222224</v>
      </c>
      <c r="F321" s="71" t="s">
        <v>91</v>
      </c>
      <c r="G321" s="73" t="s">
        <v>228</v>
      </c>
      <c r="H321" s="108">
        <v>8</v>
      </c>
      <c r="I321" s="71" t="s">
        <v>139</v>
      </c>
      <c r="J321" s="73">
        <v>33</v>
      </c>
      <c r="K321" s="73" t="s">
        <v>621</v>
      </c>
      <c r="L321" s="71" t="s">
        <v>182</v>
      </c>
      <c r="M321" s="71" t="s">
        <v>44</v>
      </c>
      <c r="N321" s="75" t="s">
        <v>72</v>
      </c>
      <c r="O321" s="75" t="s">
        <v>46</v>
      </c>
      <c r="P321" s="71" t="s">
        <v>532</v>
      </c>
      <c r="Q321" s="71" t="s">
        <v>141</v>
      </c>
      <c r="R321" s="73" t="s">
        <v>623</v>
      </c>
      <c r="S321" s="95">
        <v>644350</v>
      </c>
      <c r="T321" s="138">
        <v>42284</v>
      </c>
      <c r="U321" s="143">
        <v>42403</v>
      </c>
      <c r="V321" s="75" t="s">
        <v>711</v>
      </c>
      <c r="W321" s="71"/>
      <c r="X321" s="76" t="s">
        <v>49</v>
      </c>
      <c r="Y321" s="71"/>
      <c r="Z321" s="71"/>
      <c r="AA321" s="71"/>
      <c r="AB321" s="73" t="s">
        <v>142</v>
      </c>
      <c r="AC321" s="71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5">
      <c r="A322" s="71"/>
      <c r="B322" s="71"/>
      <c r="C322" s="71" t="s">
        <v>669</v>
      </c>
      <c r="D322" s="73">
        <v>43973240</v>
      </c>
      <c r="E322" s="73">
        <v>2217598</v>
      </c>
      <c r="F322" s="71" t="s">
        <v>91</v>
      </c>
      <c r="G322" s="73" t="s">
        <v>670</v>
      </c>
      <c r="H322" s="108">
        <v>8</v>
      </c>
      <c r="I322" s="71" t="s">
        <v>139</v>
      </c>
      <c r="J322" s="73">
        <v>32</v>
      </c>
      <c r="K322" s="73" t="s">
        <v>621</v>
      </c>
      <c r="L322" s="71" t="s">
        <v>154</v>
      </c>
      <c r="M322" s="71" t="s">
        <v>133</v>
      </c>
      <c r="N322" s="75" t="s">
        <v>72</v>
      </c>
      <c r="O322" s="75" t="s">
        <v>46</v>
      </c>
      <c r="P322" s="71" t="s">
        <v>679</v>
      </c>
      <c r="Q322" s="71" t="s">
        <v>141</v>
      </c>
      <c r="R322" s="73" t="s">
        <v>623</v>
      </c>
      <c r="S322" s="95">
        <v>644350</v>
      </c>
      <c r="T322" s="138">
        <v>42284</v>
      </c>
      <c r="U322" s="143">
        <v>42403</v>
      </c>
      <c r="V322" s="75" t="s">
        <v>712</v>
      </c>
      <c r="W322" s="71"/>
      <c r="X322" s="76" t="s">
        <v>49</v>
      </c>
      <c r="Y322" s="71"/>
      <c r="Z322" s="71"/>
      <c r="AA322" s="71"/>
      <c r="AB322" s="73" t="s">
        <v>142</v>
      </c>
      <c r="AC322" s="71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5">
      <c r="A323" s="71"/>
      <c r="B323" s="71"/>
      <c r="C323" s="71" t="s">
        <v>671</v>
      </c>
      <c r="D323" s="73">
        <v>39426011</v>
      </c>
      <c r="E323" s="73">
        <v>3127611674</v>
      </c>
      <c r="F323" s="71" t="s">
        <v>91</v>
      </c>
      <c r="G323" s="73" t="s">
        <v>251</v>
      </c>
      <c r="H323" s="108">
        <v>8</v>
      </c>
      <c r="I323" s="71" t="s">
        <v>139</v>
      </c>
      <c r="J323" s="73">
        <v>32</v>
      </c>
      <c r="K323" s="73" t="s">
        <v>621</v>
      </c>
      <c r="L323" s="71" t="s">
        <v>154</v>
      </c>
      <c r="M323" s="71" t="s">
        <v>133</v>
      </c>
      <c r="N323" s="75" t="s">
        <v>72</v>
      </c>
      <c r="O323" s="75" t="s">
        <v>46</v>
      </c>
      <c r="P323" s="71" t="s">
        <v>677</v>
      </c>
      <c r="Q323" s="71" t="s">
        <v>141</v>
      </c>
      <c r="R323" s="73" t="s">
        <v>623</v>
      </c>
      <c r="S323" s="95">
        <v>644350</v>
      </c>
      <c r="T323" s="138">
        <v>42284</v>
      </c>
      <c r="U323" s="143">
        <v>42403</v>
      </c>
      <c r="V323" s="75" t="s">
        <v>713</v>
      </c>
      <c r="W323" s="71"/>
      <c r="X323" s="76" t="s">
        <v>49</v>
      </c>
      <c r="Y323" s="71"/>
      <c r="Z323" s="71"/>
      <c r="AA323" s="71"/>
      <c r="AB323" s="73" t="s">
        <v>142</v>
      </c>
      <c r="AC323" s="71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5">
      <c r="A324" s="71"/>
      <c r="B324" s="71"/>
      <c r="C324" s="71" t="s">
        <v>672</v>
      </c>
      <c r="D324" s="73">
        <v>1017139153</v>
      </c>
      <c r="E324" s="73">
        <v>3216110359</v>
      </c>
      <c r="F324" s="71" t="s">
        <v>91</v>
      </c>
      <c r="G324" s="73" t="s">
        <v>145</v>
      </c>
      <c r="H324" s="108">
        <v>8</v>
      </c>
      <c r="I324" s="71" t="s">
        <v>139</v>
      </c>
      <c r="J324" s="73">
        <v>28</v>
      </c>
      <c r="K324" s="73" t="s">
        <v>621</v>
      </c>
      <c r="L324" s="71" t="s">
        <v>275</v>
      </c>
      <c r="M324" s="71" t="s">
        <v>44</v>
      </c>
      <c r="N324" s="75" t="s">
        <v>72</v>
      </c>
      <c r="O324" s="75" t="s">
        <v>46</v>
      </c>
      <c r="P324" s="71" t="s">
        <v>58</v>
      </c>
      <c r="Q324" s="71" t="s">
        <v>141</v>
      </c>
      <c r="R324" s="73" t="s">
        <v>623</v>
      </c>
      <c r="S324" s="95">
        <v>644350</v>
      </c>
      <c r="T324" s="138">
        <v>42284</v>
      </c>
      <c r="U324" s="143">
        <v>42403</v>
      </c>
      <c r="V324" s="75" t="s">
        <v>714</v>
      </c>
      <c r="W324" s="71"/>
      <c r="X324" s="76" t="s">
        <v>49</v>
      </c>
      <c r="Y324" s="71"/>
      <c r="Z324" s="71"/>
      <c r="AA324" s="71"/>
      <c r="AB324" s="73" t="s">
        <v>142</v>
      </c>
      <c r="AC324" s="71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5">
      <c r="A325" s="71"/>
      <c r="B325" s="71"/>
      <c r="C325" s="71" t="s">
        <v>673</v>
      </c>
      <c r="D325" s="73">
        <v>32184348</v>
      </c>
      <c r="E325" s="73">
        <v>2264826</v>
      </c>
      <c r="F325" s="71" t="s">
        <v>91</v>
      </c>
      <c r="G325" s="73" t="s">
        <v>583</v>
      </c>
      <c r="H325" s="108">
        <v>8</v>
      </c>
      <c r="I325" s="71" t="s">
        <v>139</v>
      </c>
      <c r="J325" s="73">
        <v>35</v>
      </c>
      <c r="K325" s="73" t="s">
        <v>621</v>
      </c>
      <c r="L325" s="71" t="s">
        <v>674</v>
      </c>
      <c r="M325" s="71" t="s">
        <v>133</v>
      </c>
      <c r="N325" s="75" t="s">
        <v>72</v>
      </c>
      <c r="O325" s="75" t="s">
        <v>46</v>
      </c>
      <c r="P325" s="71" t="s">
        <v>485</v>
      </c>
      <c r="Q325" s="71" t="s">
        <v>141</v>
      </c>
      <c r="R325" s="73" t="s">
        <v>623</v>
      </c>
      <c r="S325" s="95">
        <v>644350</v>
      </c>
      <c r="T325" s="138">
        <v>42284</v>
      </c>
      <c r="U325" s="143">
        <v>42403</v>
      </c>
      <c r="V325" s="75" t="s">
        <v>715</v>
      </c>
      <c r="W325" s="71"/>
      <c r="X325" s="76" t="s">
        <v>49</v>
      </c>
      <c r="Y325" s="71"/>
      <c r="Z325" s="71"/>
      <c r="AA325" s="71"/>
      <c r="AB325" s="73" t="s">
        <v>142</v>
      </c>
      <c r="AC325" s="71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5">
      <c r="A326" s="71"/>
      <c r="B326" s="71"/>
      <c r="C326" s="71" t="s">
        <v>675</v>
      </c>
      <c r="D326" s="73">
        <v>1216716871</v>
      </c>
      <c r="E326" s="73">
        <v>3157878184</v>
      </c>
      <c r="F326" s="71" t="s">
        <v>91</v>
      </c>
      <c r="G326" s="73" t="s">
        <v>228</v>
      </c>
      <c r="H326" s="108">
        <v>8</v>
      </c>
      <c r="I326" s="71" t="s">
        <v>139</v>
      </c>
      <c r="J326" s="73">
        <v>21</v>
      </c>
      <c r="K326" s="73" t="s">
        <v>621</v>
      </c>
      <c r="L326" s="71" t="s">
        <v>190</v>
      </c>
      <c r="M326" s="71" t="s">
        <v>44</v>
      </c>
      <c r="N326" s="75" t="s">
        <v>72</v>
      </c>
      <c r="O326" s="75" t="s">
        <v>46</v>
      </c>
      <c r="P326" s="71" t="s">
        <v>485</v>
      </c>
      <c r="Q326" s="71" t="s">
        <v>141</v>
      </c>
      <c r="R326" s="73" t="s">
        <v>623</v>
      </c>
      <c r="S326" s="95">
        <v>644350</v>
      </c>
      <c r="T326" s="138">
        <v>42284</v>
      </c>
      <c r="U326" s="143">
        <v>42403</v>
      </c>
      <c r="V326" s="75" t="s">
        <v>716</v>
      </c>
      <c r="W326" s="71"/>
      <c r="X326" s="76" t="s">
        <v>49</v>
      </c>
      <c r="Y326" s="71"/>
      <c r="Z326" s="71"/>
      <c r="AA326" s="71"/>
      <c r="AB326" s="73" t="s">
        <v>142</v>
      </c>
      <c r="AC326" s="71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5">
      <c r="A327" s="80"/>
      <c r="B327" s="80"/>
      <c r="C327" s="81" t="s">
        <v>717</v>
      </c>
      <c r="D327" s="82">
        <v>94488139</v>
      </c>
      <c r="E327" s="82">
        <v>3137641377</v>
      </c>
      <c r="F327" s="81" t="s">
        <v>91</v>
      </c>
      <c r="G327" s="73" t="s">
        <v>177</v>
      </c>
      <c r="H327" s="96">
        <v>8</v>
      </c>
      <c r="I327" s="81" t="s">
        <v>139</v>
      </c>
      <c r="J327" s="82">
        <v>40</v>
      </c>
      <c r="K327" s="81" t="s">
        <v>622</v>
      </c>
      <c r="L327" s="81" t="s">
        <v>231</v>
      </c>
      <c r="M327" s="81" t="s">
        <v>133</v>
      </c>
      <c r="N327" s="75" t="s">
        <v>72</v>
      </c>
      <c r="O327" s="75" t="s">
        <v>46</v>
      </c>
      <c r="P327" s="81" t="s">
        <v>58</v>
      </c>
      <c r="Q327" s="71" t="s">
        <v>141</v>
      </c>
      <c r="R327" s="73" t="s">
        <v>623</v>
      </c>
      <c r="S327" s="95">
        <v>644350</v>
      </c>
      <c r="T327" s="138">
        <v>42284</v>
      </c>
      <c r="U327" s="143">
        <v>42403</v>
      </c>
      <c r="V327" s="75" t="s">
        <v>716</v>
      </c>
      <c r="W327" s="71"/>
      <c r="X327" s="76" t="s">
        <v>49</v>
      </c>
      <c r="Y327" s="71"/>
      <c r="Z327" s="71"/>
      <c r="AA327" s="71"/>
      <c r="AB327" s="73" t="s">
        <v>142</v>
      </c>
      <c r="AC327" s="80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5">
      <c r="A328" s="80"/>
      <c r="B328" s="80"/>
      <c r="C328" s="81" t="s">
        <v>718</v>
      </c>
      <c r="D328" s="82">
        <v>1146439191</v>
      </c>
      <c r="E328" s="82">
        <v>3143002945</v>
      </c>
      <c r="F328" s="81" t="s">
        <v>91</v>
      </c>
      <c r="G328" s="73" t="s">
        <v>228</v>
      </c>
      <c r="H328" s="96">
        <v>8</v>
      </c>
      <c r="I328" s="81" t="s">
        <v>139</v>
      </c>
      <c r="J328" s="82">
        <v>19</v>
      </c>
      <c r="K328" s="81" t="s">
        <v>622</v>
      </c>
      <c r="L328" s="81" t="s">
        <v>140</v>
      </c>
      <c r="M328" s="81" t="s">
        <v>44</v>
      </c>
      <c r="N328" s="75" t="s">
        <v>72</v>
      </c>
      <c r="O328" s="75" t="s">
        <v>46</v>
      </c>
      <c r="P328" s="81" t="s">
        <v>58</v>
      </c>
      <c r="Q328" s="71" t="s">
        <v>141</v>
      </c>
      <c r="R328" s="73" t="s">
        <v>623</v>
      </c>
      <c r="S328" s="95">
        <v>644350</v>
      </c>
      <c r="T328" s="138">
        <v>42284</v>
      </c>
      <c r="U328" s="143">
        <v>42403</v>
      </c>
      <c r="V328" s="75" t="s">
        <v>716</v>
      </c>
      <c r="W328" s="71"/>
      <c r="X328" s="76" t="s">
        <v>49</v>
      </c>
      <c r="Y328" s="80"/>
      <c r="Z328" s="80"/>
      <c r="AA328" s="80"/>
      <c r="AB328" s="73" t="s">
        <v>142</v>
      </c>
      <c r="AC328" s="80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5">
      <c r="A329" s="80"/>
      <c r="B329" s="80"/>
      <c r="C329" s="81" t="s">
        <v>793</v>
      </c>
      <c r="D329" s="82">
        <v>1038104783</v>
      </c>
      <c r="E329" s="82">
        <v>3126800107</v>
      </c>
      <c r="F329" s="81" t="s">
        <v>91</v>
      </c>
      <c r="G329" s="73" t="s">
        <v>251</v>
      </c>
      <c r="H329" s="96">
        <v>8</v>
      </c>
      <c r="I329" s="81" t="s">
        <v>139</v>
      </c>
      <c r="J329" s="82">
        <v>26</v>
      </c>
      <c r="K329" s="81" t="s">
        <v>622</v>
      </c>
      <c r="L329" s="81" t="s">
        <v>182</v>
      </c>
      <c r="M329" s="81" t="s">
        <v>44</v>
      </c>
      <c r="N329" s="75" t="s">
        <v>72</v>
      </c>
      <c r="O329" s="75" t="s">
        <v>46</v>
      </c>
      <c r="P329" s="81" t="s">
        <v>58</v>
      </c>
      <c r="Q329" s="71" t="s">
        <v>141</v>
      </c>
      <c r="R329" s="73" t="s">
        <v>623</v>
      </c>
      <c r="S329" s="95">
        <v>644350</v>
      </c>
      <c r="T329" s="138">
        <v>42284</v>
      </c>
      <c r="U329" s="143">
        <v>42403</v>
      </c>
      <c r="V329" s="75" t="s">
        <v>716</v>
      </c>
      <c r="W329" s="71"/>
      <c r="X329" s="76" t="s">
        <v>49</v>
      </c>
      <c r="Y329" s="80"/>
      <c r="Z329" s="80"/>
      <c r="AA329" s="80"/>
      <c r="AB329" s="73" t="s">
        <v>142</v>
      </c>
      <c r="AC329" s="80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5">
      <c r="A330" s="80"/>
      <c r="B330" s="80"/>
      <c r="C330" s="81" t="s">
        <v>719</v>
      </c>
      <c r="D330" s="82">
        <v>43639813</v>
      </c>
      <c r="E330" s="83">
        <v>3148659807</v>
      </c>
      <c r="F330" s="81" t="s">
        <v>91</v>
      </c>
      <c r="G330" s="73" t="s">
        <v>203</v>
      </c>
      <c r="H330" s="96">
        <v>8</v>
      </c>
      <c r="I330" s="81" t="s">
        <v>139</v>
      </c>
      <c r="J330" s="82">
        <v>45</v>
      </c>
      <c r="K330" s="81" t="s">
        <v>622</v>
      </c>
      <c r="L330" s="81" t="s">
        <v>285</v>
      </c>
      <c r="M330" s="81" t="s">
        <v>44</v>
      </c>
      <c r="N330" s="75" t="s">
        <v>72</v>
      </c>
      <c r="O330" s="75" t="s">
        <v>46</v>
      </c>
      <c r="P330" s="81" t="s">
        <v>677</v>
      </c>
      <c r="Q330" s="71" t="s">
        <v>141</v>
      </c>
      <c r="R330" s="73" t="s">
        <v>623</v>
      </c>
      <c r="S330" s="95">
        <v>644350</v>
      </c>
      <c r="T330" s="138">
        <v>42284</v>
      </c>
      <c r="U330" s="143">
        <v>42403</v>
      </c>
      <c r="V330" s="75" t="s">
        <v>716</v>
      </c>
      <c r="W330" s="71"/>
      <c r="X330" s="76" t="s">
        <v>49</v>
      </c>
      <c r="Y330" s="80"/>
      <c r="Z330" s="80"/>
      <c r="AA330" s="80"/>
      <c r="AB330" s="73" t="s">
        <v>142</v>
      </c>
      <c r="AC330" s="80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5">
      <c r="A331" s="80"/>
      <c r="B331" s="80"/>
      <c r="C331" s="81" t="s">
        <v>720</v>
      </c>
      <c r="D331" s="82">
        <v>70225580</v>
      </c>
      <c r="E331" s="82">
        <v>3207463969</v>
      </c>
      <c r="F331" s="81" t="s">
        <v>91</v>
      </c>
      <c r="G331" s="73" t="s">
        <v>251</v>
      </c>
      <c r="H331" s="96">
        <v>8</v>
      </c>
      <c r="I331" s="81" t="s">
        <v>139</v>
      </c>
      <c r="J331" s="82">
        <v>45</v>
      </c>
      <c r="K331" s="81" t="s">
        <v>622</v>
      </c>
      <c r="L331" s="81" t="s">
        <v>275</v>
      </c>
      <c r="M331" s="81" t="s">
        <v>44</v>
      </c>
      <c r="N331" s="75" t="s">
        <v>72</v>
      </c>
      <c r="O331" s="75" t="s">
        <v>46</v>
      </c>
      <c r="P331" s="81" t="s">
        <v>677</v>
      </c>
      <c r="Q331" s="71" t="s">
        <v>141</v>
      </c>
      <c r="R331" s="73" t="s">
        <v>623</v>
      </c>
      <c r="S331" s="95">
        <v>644350</v>
      </c>
      <c r="T331" s="138">
        <v>42284</v>
      </c>
      <c r="U331" s="143">
        <v>42403</v>
      </c>
      <c r="V331" s="75" t="s">
        <v>716</v>
      </c>
      <c r="W331" s="71"/>
      <c r="X331" s="76" t="s">
        <v>49</v>
      </c>
      <c r="Y331" s="80"/>
      <c r="Z331" s="80"/>
      <c r="AA331" s="80"/>
      <c r="AB331" s="73" t="s">
        <v>142</v>
      </c>
      <c r="AC331" s="80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5">
      <c r="A332" s="80"/>
      <c r="B332" s="80"/>
      <c r="C332" s="81" t="s">
        <v>721</v>
      </c>
      <c r="D332" s="82">
        <v>1037263676</v>
      </c>
      <c r="E332" s="82">
        <v>3045215459</v>
      </c>
      <c r="F332" s="81" t="s">
        <v>91</v>
      </c>
      <c r="G332" s="73" t="s">
        <v>228</v>
      </c>
      <c r="H332" s="96">
        <v>8</v>
      </c>
      <c r="I332" s="81" t="s">
        <v>139</v>
      </c>
      <c r="J332" s="82">
        <v>27</v>
      </c>
      <c r="K332" s="81" t="s">
        <v>622</v>
      </c>
      <c r="L332" s="81" t="s">
        <v>154</v>
      </c>
      <c r="M332" s="81" t="s">
        <v>44</v>
      </c>
      <c r="N332" s="75" t="s">
        <v>72</v>
      </c>
      <c r="O332" s="75" t="s">
        <v>46</v>
      </c>
      <c r="P332" s="81" t="s">
        <v>677</v>
      </c>
      <c r="Q332" s="81" t="s">
        <v>141</v>
      </c>
      <c r="R332" s="73" t="s">
        <v>623</v>
      </c>
      <c r="S332" s="95">
        <v>644350</v>
      </c>
      <c r="T332" s="138">
        <v>42285</v>
      </c>
      <c r="U332" s="143">
        <v>42403</v>
      </c>
      <c r="V332" s="75" t="s">
        <v>716</v>
      </c>
      <c r="W332" s="71"/>
      <c r="X332" s="76" t="s">
        <v>49</v>
      </c>
      <c r="Y332" s="80"/>
      <c r="Z332" s="80"/>
      <c r="AA332" s="80"/>
      <c r="AB332" s="73" t="s">
        <v>142</v>
      </c>
      <c r="AC332" s="80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5">
      <c r="A333" s="80"/>
      <c r="B333" s="80"/>
      <c r="C333" s="81" t="s">
        <v>722</v>
      </c>
      <c r="D333" s="82">
        <v>1128391751</v>
      </c>
      <c r="E333" s="82">
        <v>2145474</v>
      </c>
      <c r="F333" s="81" t="s">
        <v>91</v>
      </c>
      <c r="G333" s="73" t="s">
        <v>203</v>
      </c>
      <c r="H333" s="96">
        <v>8</v>
      </c>
      <c r="I333" s="81" t="s">
        <v>139</v>
      </c>
      <c r="J333" s="82">
        <v>27</v>
      </c>
      <c r="K333" s="81" t="s">
        <v>621</v>
      </c>
      <c r="L333" s="81" t="s">
        <v>140</v>
      </c>
      <c r="M333" s="81" t="s">
        <v>44</v>
      </c>
      <c r="N333" s="75" t="s">
        <v>72</v>
      </c>
      <c r="O333" s="75" t="s">
        <v>46</v>
      </c>
      <c r="P333" s="81" t="s">
        <v>485</v>
      </c>
      <c r="Q333" s="81" t="s">
        <v>141</v>
      </c>
      <c r="R333" s="73" t="s">
        <v>623</v>
      </c>
      <c r="S333" s="95">
        <v>644350</v>
      </c>
      <c r="T333" s="138">
        <v>42285</v>
      </c>
      <c r="U333" s="143">
        <v>42403</v>
      </c>
      <c r="V333" s="75" t="s">
        <v>716</v>
      </c>
      <c r="W333" s="71"/>
      <c r="X333" s="76" t="s">
        <v>49</v>
      </c>
      <c r="Y333" s="80"/>
      <c r="Z333" s="80"/>
      <c r="AA333" s="80"/>
      <c r="AB333" s="73" t="s">
        <v>142</v>
      </c>
      <c r="AC333" s="80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5">
      <c r="A334" s="80"/>
      <c r="B334" s="80"/>
      <c r="C334" s="81" t="s">
        <v>723</v>
      </c>
      <c r="D334" s="82">
        <v>71333617</v>
      </c>
      <c r="E334" s="83">
        <v>3137529001</v>
      </c>
      <c r="F334" s="81" t="s">
        <v>91</v>
      </c>
      <c r="G334" s="73" t="s">
        <v>724</v>
      </c>
      <c r="H334" s="96">
        <v>8</v>
      </c>
      <c r="I334" s="81" t="s">
        <v>139</v>
      </c>
      <c r="J334" s="82">
        <v>37</v>
      </c>
      <c r="K334" s="81" t="s">
        <v>622</v>
      </c>
      <c r="L334" s="81" t="s">
        <v>140</v>
      </c>
      <c r="M334" s="81" t="s">
        <v>133</v>
      </c>
      <c r="N334" s="75" t="s">
        <v>72</v>
      </c>
      <c r="O334" s="75" t="s">
        <v>46</v>
      </c>
      <c r="P334" s="81" t="s">
        <v>58</v>
      </c>
      <c r="Q334" s="81" t="s">
        <v>194</v>
      </c>
      <c r="R334" s="73" t="s">
        <v>623</v>
      </c>
      <c r="S334" s="95">
        <v>1350000</v>
      </c>
      <c r="T334" s="138">
        <v>42285</v>
      </c>
      <c r="U334" s="143">
        <v>42403</v>
      </c>
      <c r="V334" s="75" t="s">
        <v>716</v>
      </c>
      <c r="W334" s="71"/>
      <c r="X334" s="76" t="s">
        <v>49</v>
      </c>
      <c r="Y334" s="80"/>
      <c r="Z334" s="80"/>
      <c r="AA334" s="80"/>
      <c r="AB334" s="73" t="s">
        <v>142</v>
      </c>
      <c r="AC334" s="80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5">
      <c r="A335" s="80"/>
      <c r="B335" s="80"/>
      <c r="C335" s="81" t="s">
        <v>725</v>
      </c>
      <c r="D335" s="82">
        <v>71601208</v>
      </c>
      <c r="E335" s="83">
        <v>3126339300</v>
      </c>
      <c r="F335" s="81" t="s">
        <v>91</v>
      </c>
      <c r="G335" s="73" t="s">
        <v>228</v>
      </c>
      <c r="H335" s="96">
        <v>8</v>
      </c>
      <c r="I335" s="81" t="s">
        <v>139</v>
      </c>
      <c r="J335" s="82">
        <v>54</v>
      </c>
      <c r="K335" s="81" t="s">
        <v>622</v>
      </c>
      <c r="L335" s="81" t="s">
        <v>154</v>
      </c>
      <c r="M335" s="81" t="s">
        <v>44</v>
      </c>
      <c r="N335" s="75" t="s">
        <v>72</v>
      </c>
      <c r="O335" s="75" t="s">
        <v>46</v>
      </c>
      <c r="P335" s="81" t="s">
        <v>678</v>
      </c>
      <c r="Q335" s="81" t="s">
        <v>141</v>
      </c>
      <c r="R335" s="73" t="s">
        <v>623</v>
      </c>
      <c r="S335" s="95">
        <v>644350</v>
      </c>
      <c r="T335" s="138">
        <v>42285</v>
      </c>
      <c r="U335" s="143">
        <v>42403</v>
      </c>
      <c r="V335" s="75" t="s">
        <v>716</v>
      </c>
      <c r="W335" s="71"/>
      <c r="X335" s="76" t="s">
        <v>49</v>
      </c>
      <c r="Y335" s="80"/>
      <c r="Z335" s="80"/>
      <c r="AA335" s="80"/>
      <c r="AB335" s="73" t="s">
        <v>142</v>
      </c>
      <c r="AC335" s="80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5">
      <c r="A336" s="80"/>
      <c r="B336" s="80"/>
      <c r="C336" s="81" t="s">
        <v>789</v>
      </c>
      <c r="D336" s="82">
        <v>10218436</v>
      </c>
      <c r="E336" s="83">
        <v>3218167006</v>
      </c>
      <c r="F336" s="81" t="s">
        <v>91</v>
      </c>
      <c r="G336" s="73" t="s">
        <v>228</v>
      </c>
      <c r="H336" s="96">
        <v>8</v>
      </c>
      <c r="I336" s="81" t="s">
        <v>139</v>
      </c>
      <c r="J336" s="82">
        <v>67</v>
      </c>
      <c r="K336" s="81" t="s">
        <v>622</v>
      </c>
      <c r="L336" s="81" t="s">
        <v>172</v>
      </c>
      <c r="M336" s="81" t="s">
        <v>44</v>
      </c>
      <c r="N336" s="75" t="s">
        <v>72</v>
      </c>
      <c r="O336" s="75" t="s">
        <v>46</v>
      </c>
      <c r="P336" s="81" t="s">
        <v>485</v>
      </c>
      <c r="Q336" s="81" t="s">
        <v>194</v>
      </c>
      <c r="R336" s="73" t="s">
        <v>623</v>
      </c>
      <c r="S336" s="95">
        <v>1350000</v>
      </c>
      <c r="T336" s="138">
        <v>42285</v>
      </c>
      <c r="U336" s="143">
        <v>42403</v>
      </c>
      <c r="V336" s="75" t="s">
        <v>716</v>
      </c>
      <c r="W336" s="71"/>
      <c r="X336" s="76" t="s">
        <v>49</v>
      </c>
      <c r="Y336" s="80"/>
      <c r="Z336" s="80"/>
      <c r="AA336" s="80"/>
      <c r="AB336" s="73" t="s">
        <v>142</v>
      </c>
      <c r="AC336" s="80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5">
      <c r="A337" s="80"/>
      <c r="B337" s="80"/>
      <c r="C337" s="81" t="s">
        <v>726</v>
      </c>
      <c r="D337" s="82">
        <v>43093972</v>
      </c>
      <c r="E337" s="83">
        <v>2214735</v>
      </c>
      <c r="F337" s="81" t="s">
        <v>91</v>
      </c>
      <c r="G337" s="73" t="s">
        <v>203</v>
      </c>
      <c r="H337" s="96">
        <v>8</v>
      </c>
      <c r="I337" s="81" t="s">
        <v>139</v>
      </c>
      <c r="J337" s="82">
        <v>50</v>
      </c>
      <c r="K337" s="81" t="s">
        <v>621</v>
      </c>
      <c r="L337" s="81" t="s">
        <v>140</v>
      </c>
      <c r="M337" s="81" t="s">
        <v>44</v>
      </c>
      <c r="N337" s="75" t="s">
        <v>72</v>
      </c>
      <c r="O337" s="75" t="s">
        <v>46</v>
      </c>
      <c r="P337" s="81" t="s">
        <v>485</v>
      </c>
      <c r="Q337" s="81" t="s">
        <v>141</v>
      </c>
      <c r="R337" s="73" t="s">
        <v>623</v>
      </c>
      <c r="S337" s="95">
        <v>644350</v>
      </c>
      <c r="T337" s="138">
        <v>42285</v>
      </c>
      <c r="U337" s="143">
        <v>42403</v>
      </c>
      <c r="V337" s="75" t="s">
        <v>716</v>
      </c>
      <c r="W337" s="71"/>
      <c r="X337" s="76" t="s">
        <v>49</v>
      </c>
      <c r="Y337" s="80"/>
      <c r="Z337" s="80"/>
      <c r="AA337" s="80"/>
      <c r="AB337" s="73" t="s">
        <v>142</v>
      </c>
      <c r="AC337" s="80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5">
      <c r="A338" s="80"/>
      <c r="B338" s="80"/>
      <c r="C338" s="84" t="s">
        <v>795</v>
      </c>
      <c r="D338" s="82">
        <v>98668311</v>
      </c>
      <c r="E338" s="83">
        <v>3148492219</v>
      </c>
      <c r="F338" s="81" t="s">
        <v>91</v>
      </c>
      <c r="G338" s="73" t="s">
        <v>228</v>
      </c>
      <c r="H338" s="96">
        <v>8</v>
      </c>
      <c r="I338" s="81" t="s">
        <v>139</v>
      </c>
      <c r="J338" s="82">
        <v>36</v>
      </c>
      <c r="K338" s="81" t="s">
        <v>622</v>
      </c>
      <c r="L338" s="81" t="s">
        <v>71</v>
      </c>
      <c r="M338" s="81" t="s">
        <v>44</v>
      </c>
      <c r="N338" s="75" t="s">
        <v>72</v>
      </c>
      <c r="O338" s="75" t="s">
        <v>46</v>
      </c>
      <c r="P338" s="80" t="s">
        <v>485</v>
      </c>
      <c r="Q338" s="81" t="s">
        <v>141</v>
      </c>
      <c r="R338" s="73" t="s">
        <v>623</v>
      </c>
      <c r="S338" s="95">
        <v>644350</v>
      </c>
      <c r="T338" s="138">
        <v>42286</v>
      </c>
      <c r="U338" s="143">
        <v>42403</v>
      </c>
      <c r="V338" s="75" t="s">
        <v>716</v>
      </c>
      <c r="W338" s="71"/>
      <c r="X338" s="76" t="s">
        <v>49</v>
      </c>
      <c r="Y338" s="80"/>
      <c r="Z338" s="80"/>
      <c r="AA338" s="80"/>
      <c r="AB338" s="73" t="s">
        <v>142</v>
      </c>
      <c r="AC338" s="80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x14ac:dyDescent="0.25">
      <c r="A339" s="85"/>
      <c r="B339" s="85"/>
      <c r="C339" s="86" t="s">
        <v>736</v>
      </c>
      <c r="D339" s="87">
        <v>1037236261</v>
      </c>
      <c r="E339" s="88">
        <v>3114124220</v>
      </c>
      <c r="F339" s="86" t="s">
        <v>91</v>
      </c>
      <c r="G339" s="89" t="s">
        <v>737</v>
      </c>
      <c r="H339" s="109">
        <v>3</v>
      </c>
      <c r="I339" s="86" t="s">
        <v>139</v>
      </c>
      <c r="J339" s="87">
        <v>28</v>
      </c>
      <c r="K339" s="86" t="s">
        <v>621</v>
      </c>
      <c r="L339" s="86" t="s">
        <v>738</v>
      </c>
      <c r="M339" s="86" t="s">
        <v>44</v>
      </c>
      <c r="N339" s="90" t="s">
        <v>72</v>
      </c>
      <c r="O339" s="90" t="s">
        <v>46</v>
      </c>
      <c r="P339" s="86" t="s">
        <v>58</v>
      </c>
      <c r="Q339" s="86" t="s">
        <v>320</v>
      </c>
      <c r="R339" s="89" t="s">
        <v>623</v>
      </c>
      <c r="S339" s="125">
        <v>3500000</v>
      </c>
      <c r="T339" s="139">
        <v>42282</v>
      </c>
      <c r="U339" s="139">
        <v>42038</v>
      </c>
      <c r="V339" s="90" t="s">
        <v>716</v>
      </c>
      <c r="W339" s="91"/>
      <c r="X339" s="92" t="s">
        <v>49</v>
      </c>
      <c r="Y339" s="85"/>
      <c r="Z339" s="85"/>
      <c r="AA339" s="85"/>
      <c r="AB339" s="89" t="s">
        <v>50</v>
      </c>
      <c r="AC339" s="80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x14ac:dyDescent="0.25">
      <c r="A340" s="80"/>
      <c r="B340" s="80"/>
      <c r="C340" s="81" t="s">
        <v>741</v>
      </c>
      <c r="D340" s="82">
        <v>71213031</v>
      </c>
      <c r="E340" s="83">
        <v>3046342743</v>
      </c>
      <c r="F340" s="81" t="s">
        <v>91</v>
      </c>
      <c r="G340" s="73" t="s">
        <v>115</v>
      </c>
      <c r="H340" s="97" t="s">
        <v>128</v>
      </c>
      <c r="I340" s="81" t="s">
        <v>139</v>
      </c>
      <c r="J340" s="82">
        <v>37</v>
      </c>
      <c r="K340" s="81" t="s">
        <v>622</v>
      </c>
      <c r="L340" s="81" t="s">
        <v>154</v>
      </c>
      <c r="M340" s="81" t="s">
        <v>44</v>
      </c>
      <c r="N340" s="75" t="s">
        <v>742</v>
      </c>
      <c r="O340" s="75" t="s">
        <v>46</v>
      </c>
      <c r="P340" s="81" t="s">
        <v>743</v>
      </c>
      <c r="Q340" s="81" t="s">
        <v>461</v>
      </c>
      <c r="R340" s="89" t="s">
        <v>623</v>
      </c>
      <c r="S340" s="95">
        <v>780000</v>
      </c>
      <c r="T340" s="98">
        <v>42283</v>
      </c>
      <c r="U340" s="144" t="s">
        <v>625</v>
      </c>
      <c r="V340" s="75" t="s">
        <v>716</v>
      </c>
      <c r="W340" s="80"/>
      <c r="X340" s="76" t="s">
        <v>49</v>
      </c>
      <c r="Y340" s="80"/>
      <c r="Z340" s="80"/>
      <c r="AA340" s="80"/>
      <c r="AB340" s="81" t="s">
        <v>744</v>
      </c>
      <c r="AC340" s="80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x14ac:dyDescent="0.25">
      <c r="A341" s="80"/>
      <c r="B341" s="80"/>
      <c r="C341" s="81" t="s">
        <v>745</v>
      </c>
      <c r="D341" s="82">
        <v>1038410581</v>
      </c>
      <c r="E341" s="83">
        <v>3015443808</v>
      </c>
      <c r="F341" s="81" t="s">
        <v>91</v>
      </c>
      <c r="G341" s="73" t="s">
        <v>746</v>
      </c>
      <c r="H341" s="97" t="s">
        <v>747</v>
      </c>
      <c r="I341" s="81" t="s">
        <v>139</v>
      </c>
      <c r="J341" s="82">
        <v>23</v>
      </c>
      <c r="K341" s="81" t="s">
        <v>622</v>
      </c>
      <c r="L341" s="81" t="s">
        <v>748</v>
      </c>
      <c r="M341" s="81" t="s">
        <v>44</v>
      </c>
      <c r="N341" s="75" t="s">
        <v>72</v>
      </c>
      <c r="O341" s="75" t="s">
        <v>46</v>
      </c>
      <c r="P341" s="81" t="s">
        <v>678</v>
      </c>
      <c r="Q341" s="81" t="s">
        <v>173</v>
      </c>
      <c r="R341" s="89" t="s">
        <v>623</v>
      </c>
      <c r="S341" s="95">
        <v>850000</v>
      </c>
      <c r="T341" s="98">
        <v>42292</v>
      </c>
      <c r="U341" s="98">
        <v>42038</v>
      </c>
      <c r="V341" s="75" t="s">
        <v>716</v>
      </c>
      <c r="W341" s="80"/>
      <c r="X341" s="76" t="s">
        <v>49</v>
      </c>
      <c r="Y341" s="80"/>
      <c r="Z341" s="80"/>
      <c r="AA341" s="80"/>
      <c r="AB341" s="73" t="s">
        <v>142</v>
      </c>
      <c r="AC341" s="80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x14ac:dyDescent="0.25">
      <c r="A342" s="80"/>
      <c r="B342" s="80"/>
      <c r="C342" s="81" t="s">
        <v>750</v>
      </c>
      <c r="D342" s="82">
        <v>1037263764</v>
      </c>
      <c r="E342" s="83">
        <v>3133450011</v>
      </c>
      <c r="F342" s="81" t="s">
        <v>91</v>
      </c>
      <c r="G342" s="73" t="s">
        <v>203</v>
      </c>
      <c r="H342" s="96">
        <v>8</v>
      </c>
      <c r="I342" s="81" t="s">
        <v>139</v>
      </c>
      <c r="J342" s="82">
        <v>29</v>
      </c>
      <c r="K342" s="81" t="s">
        <v>621</v>
      </c>
      <c r="L342" s="81" t="s">
        <v>190</v>
      </c>
      <c r="M342" s="81" t="s">
        <v>44</v>
      </c>
      <c r="N342" s="75" t="s">
        <v>72</v>
      </c>
      <c r="O342" s="75" t="s">
        <v>46</v>
      </c>
      <c r="P342" s="81" t="s">
        <v>485</v>
      </c>
      <c r="Q342" s="81" t="s">
        <v>141</v>
      </c>
      <c r="R342" s="73" t="s">
        <v>623</v>
      </c>
      <c r="S342" s="95">
        <v>644350</v>
      </c>
      <c r="T342" s="97" t="s">
        <v>757</v>
      </c>
      <c r="U342" s="98">
        <v>42038</v>
      </c>
      <c r="V342" s="75" t="s">
        <v>716</v>
      </c>
      <c r="W342" s="80"/>
      <c r="X342" s="76" t="s">
        <v>49</v>
      </c>
      <c r="Y342" s="80"/>
      <c r="Z342" s="80"/>
      <c r="AA342" s="80"/>
      <c r="AB342" s="73" t="s">
        <v>142</v>
      </c>
      <c r="AC342" s="80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x14ac:dyDescent="0.25">
      <c r="A343" s="80"/>
      <c r="B343" s="80"/>
      <c r="C343" s="81" t="s">
        <v>751</v>
      </c>
      <c r="D343" s="82">
        <v>43320588</v>
      </c>
      <c r="E343" s="83">
        <v>3135159078</v>
      </c>
      <c r="F343" s="81" t="s">
        <v>91</v>
      </c>
      <c r="G343" s="73" t="s">
        <v>203</v>
      </c>
      <c r="H343" s="97">
        <v>8</v>
      </c>
      <c r="I343" s="81" t="s">
        <v>139</v>
      </c>
      <c r="J343" s="82">
        <v>52</v>
      </c>
      <c r="K343" s="81" t="s">
        <v>621</v>
      </c>
      <c r="L343" s="81" t="s">
        <v>182</v>
      </c>
      <c r="M343" s="81" t="s">
        <v>44</v>
      </c>
      <c r="N343" s="75" t="s">
        <v>72</v>
      </c>
      <c r="O343" s="75" t="s">
        <v>46</v>
      </c>
      <c r="P343" s="81" t="s">
        <v>678</v>
      </c>
      <c r="Q343" s="81" t="s">
        <v>141</v>
      </c>
      <c r="R343" s="73" t="s">
        <v>623</v>
      </c>
      <c r="S343" s="95">
        <v>644350</v>
      </c>
      <c r="T343" s="97" t="s">
        <v>757</v>
      </c>
      <c r="U343" s="98">
        <v>42038</v>
      </c>
      <c r="V343" s="75" t="s">
        <v>716</v>
      </c>
      <c r="W343" s="80"/>
      <c r="X343" s="76" t="s">
        <v>49</v>
      </c>
      <c r="Y343" s="80"/>
      <c r="Z343" s="80"/>
      <c r="AA343" s="80"/>
      <c r="AB343" s="73" t="s">
        <v>142</v>
      </c>
      <c r="AC343" s="80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x14ac:dyDescent="0.25">
      <c r="A344" s="80"/>
      <c r="B344" s="80"/>
      <c r="C344" s="81" t="s">
        <v>752</v>
      </c>
      <c r="D344" s="82">
        <v>8103097</v>
      </c>
      <c r="E344" s="83">
        <v>3103845406</v>
      </c>
      <c r="F344" s="81" t="s">
        <v>91</v>
      </c>
      <c r="G344" s="73" t="s">
        <v>203</v>
      </c>
      <c r="H344" s="97">
        <v>8</v>
      </c>
      <c r="I344" s="81" t="s">
        <v>139</v>
      </c>
      <c r="J344" s="82">
        <v>31</v>
      </c>
      <c r="K344" s="81" t="s">
        <v>622</v>
      </c>
      <c r="L344" s="81" t="s">
        <v>300</v>
      </c>
      <c r="M344" s="81" t="s">
        <v>44</v>
      </c>
      <c r="N344" s="75" t="s">
        <v>72</v>
      </c>
      <c r="O344" s="75" t="s">
        <v>46</v>
      </c>
      <c r="P344" s="81" t="s">
        <v>485</v>
      </c>
      <c r="Q344" s="81" t="s">
        <v>141</v>
      </c>
      <c r="R344" s="73" t="s">
        <v>623</v>
      </c>
      <c r="S344" s="95">
        <v>644350</v>
      </c>
      <c r="T344" s="97" t="s">
        <v>757</v>
      </c>
      <c r="U344" s="98">
        <v>42038</v>
      </c>
      <c r="V344" s="75" t="s">
        <v>716</v>
      </c>
      <c r="W344" s="80"/>
      <c r="X344" s="76" t="s">
        <v>49</v>
      </c>
      <c r="Y344" s="80"/>
      <c r="Z344" s="80"/>
      <c r="AA344" s="80"/>
      <c r="AB344" s="73" t="s">
        <v>142</v>
      </c>
      <c r="AC344" s="80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x14ac:dyDescent="0.25">
      <c r="A345" s="80"/>
      <c r="B345" s="80"/>
      <c r="C345" s="81" t="s">
        <v>753</v>
      </c>
      <c r="D345" s="82">
        <v>1017243138</v>
      </c>
      <c r="E345" s="83">
        <v>3127710074</v>
      </c>
      <c r="F345" s="81" t="s">
        <v>91</v>
      </c>
      <c r="G345" s="73" t="s">
        <v>228</v>
      </c>
      <c r="H345" s="97">
        <v>8</v>
      </c>
      <c r="I345" s="81" t="s">
        <v>139</v>
      </c>
      <c r="J345" s="82">
        <v>18</v>
      </c>
      <c r="K345" s="81" t="s">
        <v>621</v>
      </c>
      <c r="L345" s="81" t="s">
        <v>71</v>
      </c>
      <c r="M345" s="81" t="s">
        <v>44</v>
      </c>
      <c r="N345" s="75" t="s">
        <v>72</v>
      </c>
      <c r="O345" s="75" t="s">
        <v>46</v>
      </c>
      <c r="P345" s="81" t="s">
        <v>678</v>
      </c>
      <c r="Q345" s="81" t="s">
        <v>141</v>
      </c>
      <c r="R345" s="73" t="s">
        <v>623</v>
      </c>
      <c r="S345" s="95">
        <v>644350</v>
      </c>
      <c r="T345" s="97" t="s">
        <v>757</v>
      </c>
      <c r="U345" s="98">
        <v>42038</v>
      </c>
      <c r="V345" s="75" t="s">
        <v>716</v>
      </c>
      <c r="W345" s="80"/>
      <c r="X345" s="76" t="s">
        <v>49</v>
      </c>
      <c r="Y345" s="80"/>
      <c r="Z345" s="80"/>
      <c r="AA345" s="80"/>
      <c r="AB345" s="73" t="s">
        <v>142</v>
      </c>
      <c r="AC345" s="80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x14ac:dyDescent="0.25">
      <c r="A346" s="80"/>
      <c r="B346" s="80"/>
      <c r="C346" s="81" t="s">
        <v>758</v>
      </c>
      <c r="D346" s="82">
        <v>8418977</v>
      </c>
      <c r="E346" s="83">
        <v>3104198273</v>
      </c>
      <c r="F346" s="81" t="s">
        <v>91</v>
      </c>
      <c r="G346" s="73" t="s">
        <v>203</v>
      </c>
      <c r="H346" s="97">
        <v>8</v>
      </c>
      <c r="I346" s="81" t="s">
        <v>139</v>
      </c>
      <c r="J346" s="82">
        <v>37</v>
      </c>
      <c r="K346" s="81" t="s">
        <v>622</v>
      </c>
      <c r="L346" s="81" t="s">
        <v>140</v>
      </c>
      <c r="M346" s="81" t="s">
        <v>44</v>
      </c>
      <c r="N346" s="75" t="s">
        <v>72</v>
      </c>
      <c r="O346" s="75" t="s">
        <v>46</v>
      </c>
      <c r="P346" s="81" t="s">
        <v>678</v>
      </c>
      <c r="Q346" s="81" t="s">
        <v>141</v>
      </c>
      <c r="R346" s="73" t="s">
        <v>623</v>
      </c>
      <c r="S346" s="95">
        <v>644350</v>
      </c>
      <c r="T346" s="97" t="s">
        <v>757</v>
      </c>
      <c r="U346" s="98">
        <v>42038</v>
      </c>
      <c r="V346" s="75" t="s">
        <v>716</v>
      </c>
      <c r="W346" s="80"/>
      <c r="X346" s="76" t="s">
        <v>49</v>
      </c>
      <c r="Y346" s="80"/>
      <c r="Z346" s="80"/>
      <c r="AA346" s="80"/>
      <c r="AB346" s="73" t="s">
        <v>142</v>
      </c>
      <c r="AC346" s="80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x14ac:dyDescent="0.25">
      <c r="A347" s="80"/>
      <c r="B347" s="80"/>
      <c r="C347" s="81" t="s">
        <v>754</v>
      </c>
      <c r="D347" s="82">
        <v>71942472</v>
      </c>
      <c r="E347" s="83">
        <v>3146836551</v>
      </c>
      <c r="F347" s="81" t="s">
        <v>91</v>
      </c>
      <c r="G347" s="73" t="s">
        <v>228</v>
      </c>
      <c r="H347" s="97">
        <v>8</v>
      </c>
      <c r="I347" s="81" t="s">
        <v>139</v>
      </c>
      <c r="J347" s="82">
        <v>43</v>
      </c>
      <c r="K347" s="81" t="s">
        <v>622</v>
      </c>
      <c r="L347" s="81" t="s">
        <v>255</v>
      </c>
      <c r="M347" s="81" t="s">
        <v>44</v>
      </c>
      <c r="N347" s="75" t="s">
        <v>72</v>
      </c>
      <c r="O347" s="75" t="s">
        <v>46</v>
      </c>
      <c r="P347" s="81" t="s">
        <v>58</v>
      </c>
      <c r="Q347" s="81" t="s">
        <v>141</v>
      </c>
      <c r="R347" s="73" t="s">
        <v>623</v>
      </c>
      <c r="S347" s="95">
        <v>644350</v>
      </c>
      <c r="T347" s="97" t="s">
        <v>757</v>
      </c>
      <c r="U347" s="98">
        <v>42038</v>
      </c>
      <c r="V347" s="75" t="s">
        <v>716</v>
      </c>
      <c r="W347" s="80"/>
      <c r="X347" s="76" t="s">
        <v>49</v>
      </c>
      <c r="Y347" s="80"/>
      <c r="Z347" s="80"/>
      <c r="AA347" s="80"/>
      <c r="AB347" s="73" t="s">
        <v>142</v>
      </c>
      <c r="AC347" s="80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x14ac:dyDescent="0.25">
      <c r="A348" s="80"/>
      <c r="B348" s="80"/>
      <c r="C348" s="81" t="s">
        <v>755</v>
      </c>
      <c r="D348" s="82">
        <v>70351711</v>
      </c>
      <c r="E348" s="83">
        <v>3106271571</v>
      </c>
      <c r="F348" s="81" t="s">
        <v>91</v>
      </c>
      <c r="G348" s="73" t="s">
        <v>251</v>
      </c>
      <c r="H348" s="97">
        <v>8</v>
      </c>
      <c r="I348" s="81" t="s">
        <v>139</v>
      </c>
      <c r="J348" s="82">
        <v>48</v>
      </c>
      <c r="K348" s="81" t="s">
        <v>622</v>
      </c>
      <c r="L348" s="81" t="s">
        <v>140</v>
      </c>
      <c r="M348" s="81" t="s">
        <v>44</v>
      </c>
      <c r="N348" s="75" t="s">
        <v>72</v>
      </c>
      <c r="O348" s="75" t="s">
        <v>46</v>
      </c>
      <c r="P348" s="81" t="s">
        <v>58</v>
      </c>
      <c r="Q348" s="81" t="s">
        <v>194</v>
      </c>
      <c r="R348" s="73" t="s">
        <v>623</v>
      </c>
      <c r="S348" s="95">
        <v>1350000</v>
      </c>
      <c r="T348" s="97" t="s">
        <v>757</v>
      </c>
      <c r="U348" s="98">
        <v>42038</v>
      </c>
      <c r="V348" s="75" t="s">
        <v>716</v>
      </c>
      <c r="W348" s="80"/>
      <c r="X348" s="76" t="s">
        <v>49</v>
      </c>
      <c r="Y348" s="80"/>
      <c r="Z348" s="80"/>
      <c r="AA348" s="80"/>
      <c r="AB348" s="73" t="s">
        <v>142</v>
      </c>
      <c r="AC348" s="80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x14ac:dyDescent="0.25">
      <c r="A349" s="80"/>
      <c r="B349" s="80"/>
      <c r="C349" s="81" t="s">
        <v>756</v>
      </c>
      <c r="D349" s="82">
        <v>70523641</v>
      </c>
      <c r="E349" s="83">
        <v>3194573608</v>
      </c>
      <c r="F349" s="81" t="s">
        <v>91</v>
      </c>
      <c r="G349" s="73" t="s">
        <v>203</v>
      </c>
      <c r="H349" s="97">
        <v>8</v>
      </c>
      <c r="I349" s="81" t="s">
        <v>139</v>
      </c>
      <c r="J349" s="82">
        <v>48</v>
      </c>
      <c r="K349" s="81" t="s">
        <v>622</v>
      </c>
      <c r="L349" s="81" t="s">
        <v>140</v>
      </c>
      <c r="M349" s="81" t="s">
        <v>44</v>
      </c>
      <c r="N349" s="75" t="s">
        <v>72</v>
      </c>
      <c r="O349" s="75" t="s">
        <v>46</v>
      </c>
      <c r="P349" s="81" t="s">
        <v>58</v>
      </c>
      <c r="Q349" s="81" t="s">
        <v>125</v>
      </c>
      <c r="R349" s="73" t="s">
        <v>623</v>
      </c>
      <c r="S349" s="95">
        <v>2000000</v>
      </c>
      <c r="T349" s="97" t="s">
        <v>757</v>
      </c>
      <c r="U349" s="98">
        <v>42038</v>
      </c>
      <c r="V349" s="75" t="s">
        <v>716</v>
      </c>
      <c r="W349" s="80"/>
      <c r="X349" s="76" t="s">
        <v>49</v>
      </c>
      <c r="Y349" s="80"/>
      <c r="Z349" s="80"/>
      <c r="AA349" s="80"/>
      <c r="AB349" s="73" t="s">
        <v>142</v>
      </c>
      <c r="AC349" s="80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x14ac:dyDescent="0.25">
      <c r="A350" s="80"/>
      <c r="B350" s="80"/>
      <c r="C350" s="81" t="s">
        <v>759</v>
      </c>
      <c r="D350" s="82">
        <v>71214091</v>
      </c>
      <c r="E350" s="83">
        <v>3117589968</v>
      </c>
      <c r="F350" s="81" t="s">
        <v>91</v>
      </c>
      <c r="G350" s="73" t="s">
        <v>760</v>
      </c>
      <c r="H350" s="97" t="s">
        <v>128</v>
      </c>
      <c r="I350" s="81" t="s">
        <v>139</v>
      </c>
      <c r="J350" s="82">
        <v>37</v>
      </c>
      <c r="K350" s="81" t="s">
        <v>622</v>
      </c>
      <c r="L350" s="75">
        <v>7</v>
      </c>
      <c r="M350" s="81" t="s">
        <v>44</v>
      </c>
      <c r="N350" s="75" t="s">
        <v>45</v>
      </c>
      <c r="O350" s="75" t="s">
        <v>46</v>
      </c>
      <c r="P350" s="81" t="s">
        <v>58</v>
      </c>
      <c r="Q350" s="81" t="s">
        <v>367</v>
      </c>
      <c r="R350" s="73" t="s">
        <v>623</v>
      </c>
      <c r="S350" s="95">
        <v>644350</v>
      </c>
      <c r="T350" s="145">
        <v>42254</v>
      </c>
      <c r="U350" s="97" t="s">
        <v>625</v>
      </c>
      <c r="V350" s="75" t="s">
        <v>763</v>
      </c>
      <c r="W350" s="80"/>
      <c r="X350" s="76" t="s">
        <v>49</v>
      </c>
      <c r="Y350" s="80"/>
      <c r="Z350" s="80"/>
      <c r="AA350" s="80"/>
      <c r="AB350" s="81" t="s">
        <v>764</v>
      </c>
      <c r="AC350" s="80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x14ac:dyDescent="0.25">
      <c r="A351" s="80"/>
      <c r="B351" s="80"/>
      <c r="C351" s="81" t="s">
        <v>761</v>
      </c>
      <c r="D351" s="82">
        <v>11791301</v>
      </c>
      <c r="E351" s="83">
        <v>3226576976</v>
      </c>
      <c r="F351" s="81" t="s">
        <v>91</v>
      </c>
      <c r="G351" s="73" t="s">
        <v>762</v>
      </c>
      <c r="H351" s="97">
        <v>8</v>
      </c>
      <c r="I351" s="81" t="s">
        <v>139</v>
      </c>
      <c r="J351" s="82">
        <v>49</v>
      </c>
      <c r="K351" s="81" t="s">
        <v>622</v>
      </c>
      <c r="L351" s="75">
        <v>9</v>
      </c>
      <c r="M351" s="81" t="s">
        <v>133</v>
      </c>
      <c r="N351" s="75" t="s">
        <v>72</v>
      </c>
      <c r="O351" s="75" t="s">
        <v>46</v>
      </c>
      <c r="P351" s="81" t="s">
        <v>677</v>
      </c>
      <c r="Q351" s="81" t="s">
        <v>426</v>
      </c>
      <c r="R351" s="73" t="s">
        <v>623</v>
      </c>
      <c r="S351" s="95">
        <v>644350</v>
      </c>
      <c r="T351" s="146">
        <v>42296</v>
      </c>
      <c r="U351" s="97" t="s">
        <v>625</v>
      </c>
      <c r="V351" s="75" t="s">
        <v>763</v>
      </c>
      <c r="W351" s="80"/>
      <c r="X351" s="76" t="s">
        <v>49</v>
      </c>
      <c r="Y351" s="80"/>
      <c r="Z351" s="80"/>
      <c r="AA351" s="80"/>
      <c r="AB351" s="81" t="s">
        <v>765</v>
      </c>
      <c r="AC351" s="80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x14ac:dyDescent="0.25">
      <c r="A352" s="80"/>
      <c r="B352" s="80"/>
      <c r="C352" s="81" t="s">
        <v>766</v>
      </c>
      <c r="D352" s="82">
        <v>71410115</v>
      </c>
      <c r="E352" s="83">
        <v>3117777586</v>
      </c>
      <c r="F352" s="81" t="s">
        <v>91</v>
      </c>
      <c r="G352" s="73" t="s">
        <v>767</v>
      </c>
      <c r="H352" s="97">
        <v>7</v>
      </c>
      <c r="I352" s="81" t="s">
        <v>139</v>
      </c>
      <c r="J352" s="82">
        <v>54</v>
      </c>
      <c r="K352" s="81" t="s">
        <v>622</v>
      </c>
      <c r="L352" s="75">
        <v>3</v>
      </c>
      <c r="M352" s="81" t="s">
        <v>44</v>
      </c>
      <c r="N352" s="75" t="s">
        <v>45</v>
      </c>
      <c r="O352" s="75" t="s">
        <v>46</v>
      </c>
      <c r="P352" s="81" t="s">
        <v>678</v>
      </c>
      <c r="Q352" s="81" t="s">
        <v>367</v>
      </c>
      <c r="R352" s="73" t="s">
        <v>623</v>
      </c>
      <c r="S352" s="95">
        <v>644350</v>
      </c>
      <c r="T352" s="146">
        <v>42254</v>
      </c>
      <c r="U352" s="97" t="s">
        <v>625</v>
      </c>
      <c r="V352" s="75" t="s">
        <v>763</v>
      </c>
      <c r="W352" s="80"/>
      <c r="X352" s="76" t="s">
        <v>49</v>
      </c>
      <c r="Y352" s="80"/>
      <c r="Z352" s="80"/>
      <c r="AA352" s="80"/>
      <c r="AB352" s="81" t="s">
        <v>764</v>
      </c>
      <c r="AC352" s="80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x14ac:dyDescent="0.25">
      <c r="A353" s="80"/>
      <c r="B353" s="80"/>
      <c r="C353" s="81" t="s">
        <v>768</v>
      </c>
      <c r="D353" s="82">
        <v>71411027</v>
      </c>
      <c r="E353" s="83">
        <v>3203413555</v>
      </c>
      <c r="F353" s="81" t="s">
        <v>91</v>
      </c>
      <c r="G353" s="73" t="s">
        <v>769</v>
      </c>
      <c r="H353" s="97" t="s">
        <v>128</v>
      </c>
      <c r="I353" s="81" t="s">
        <v>139</v>
      </c>
      <c r="J353" s="82">
        <v>42</v>
      </c>
      <c r="K353" s="81" t="s">
        <v>622</v>
      </c>
      <c r="L353" s="75">
        <v>1</v>
      </c>
      <c r="M353" s="81" t="s">
        <v>44</v>
      </c>
      <c r="N353" s="75" t="s">
        <v>45</v>
      </c>
      <c r="O353" s="75" t="s">
        <v>46</v>
      </c>
      <c r="P353" s="81" t="s">
        <v>678</v>
      </c>
      <c r="Q353" s="81" t="s">
        <v>367</v>
      </c>
      <c r="R353" s="73" t="s">
        <v>623</v>
      </c>
      <c r="S353" s="95">
        <v>644350</v>
      </c>
      <c r="T353" s="146">
        <v>42254</v>
      </c>
      <c r="U353" s="97" t="s">
        <v>625</v>
      </c>
      <c r="V353" s="75" t="s">
        <v>763</v>
      </c>
      <c r="W353" s="80"/>
      <c r="X353" s="76" t="s">
        <v>49</v>
      </c>
      <c r="Y353" s="80"/>
      <c r="Z353" s="80"/>
      <c r="AA353" s="80"/>
      <c r="AB353" s="81" t="s">
        <v>764</v>
      </c>
      <c r="AC353" s="80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x14ac:dyDescent="0.25">
      <c r="A354" s="80"/>
      <c r="B354" s="80"/>
      <c r="C354" s="81" t="s">
        <v>770</v>
      </c>
      <c r="D354" s="82">
        <v>98704707</v>
      </c>
      <c r="E354" s="83">
        <v>3218011823</v>
      </c>
      <c r="F354" s="81" t="s">
        <v>91</v>
      </c>
      <c r="G354" s="73" t="s">
        <v>128</v>
      </c>
      <c r="H354" s="97" t="s">
        <v>128</v>
      </c>
      <c r="I354" s="81" t="s">
        <v>139</v>
      </c>
      <c r="J354" s="147"/>
      <c r="K354" s="81" t="s">
        <v>622</v>
      </c>
      <c r="L354" s="75">
        <v>11</v>
      </c>
      <c r="M354" s="81" t="s">
        <v>44</v>
      </c>
      <c r="N354" s="75" t="s">
        <v>45</v>
      </c>
      <c r="O354" s="75" t="s">
        <v>46</v>
      </c>
      <c r="P354" s="81" t="s">
        <v>58</v>
      </c>
      <c r="Q354" s="81" t="s">
        <v>367</v>
      </c>
      <c r="R354" s="73" t="s">
        <v>623</v>
      </c>
      <c r="S354" s="95">
        <v>644350</v>
      </c>
      <c r="T354" s="146">
        <v>42262</v>
      </c>
      <c r="U354" s="97" t="s">
        <v>625</v>
      </c>
      <c r="V354" s="75" t="s">
        <v>763</v>
      </c>
      <c r="W354" s="80"/>
      <c r="X354" s="76" t="s">
        <v>49</v>
      </c>
      <c r="Y354" s="80"/>
      <c r="Z354" s="80"/>
      <c r="AA354" s="80"/>
      <c r="AB354" s="81" t="s">
        <v>764</v>
      </c>
      <c r="AC354" s="80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x14ac:dyDescent="0.25">
      <c r="A355" s="80"/>
      <c r="B355" s="80"/>
      <c r="C355" s="81" t="s">
        <v>771</v>
      </c>
      <c r="D355" s="82">
        <v>1152702709</v>
      </c>
      <c r="E355" s="83">
        <v>221300</v>
      </c>
      <c r="F355" s="81" t="s">
        <v>91</v>
      </c>
      <c r="G355" s="73" t="s">
        <v>203</v>
      </c>
      <c r="H355" s="97">
        <v>8</v>
      </c>
      <c r="I355" s="81" t="s">
        <v>139</v>
      </c>
      <c r="J355" s="82">
        <v>19</v>
      </c>
      <c r="K355" s="81" t="s">
        <v>622</v>
      </c>
      <c r="L355" s="75">
        <v>9</v>
      </c>
      <c r="M355" s="81" t="s">
        <v>44</v>
      </c>
      <c r="N355" s="75" t="s">
        <v>72</v>
      </c>
      <c r="O355" s="75" t="s">
        <v>46</v>
      </c>
      <c r="P355" s="81" t="s">
        <v>58</v>
      </c>
      <c r="Q355" s="81" t="s">
        <v>141</v>
      </c>
      <c r="R355" s="73" t="s">
        <v>623</v>
      </c>
      <c r="S355" s="95">
        <v>644350</v>
      </c>
      <c r="T355" s="146">
        <v>42296</v>
      </c>
      <c r="U355" s="97" t="s">
        <v>625</v>
      </c>
      <c r="V355" s="75" t="s">
        <v>763</v>
      </c>
      <c r="W355" s="80"/>
      <c r="X355" s="76" t="s">
        <v>49</v>
      </c>
      <c r="Y355" s="80"/>
      <c r="Z355" s="80"/>
      <c r="AA355" s="80"/>
      <c r="AB355" s="81" t="s">
        <v>142</v>
      </c>
      <c r="AC355" s="80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x14ac:dyDescent="0.25">
      <c r="A356" s="80"/>
      <c r="B356" s="80"/>
      <c r="C356" s="81" t="s">
        <v>772</v>
      </c>
      <c r="D356" s="82">
        <v>15328964</v>
      </c>
      <c r="E356" s="83">
        <v>2148150</v>
      </c>
      <c r="F356" s="81" t="s">
        <v>91</v>
      </c>
      <c r="G356" s="73" t="s">
        <v>75</v>
      </c>
      <c r="H356" s="97">
        <v>3</v>
      </c>
      <c r="I356" s="81" t="s">
        <v>139</v>
      </c>
      <c r="J356" s="82">
        <v>40</v>
      </c>
      <c r="K356" s="81" t="s">
        <v>622</v>
      </c>
      <c r="L356" s="148" t="s">
        <v>773</v>
      </c>
      <c r="M356" s="81" t="s">
        <v>44</v>
      </c>
      <c r="N356" s="75" t="s">
        <v>72</v>
      </c>
      <c r="O356" s="75" t="s">
        <v>46</v>
      </c>
      <c r="P356" s="81" t="s">
        <v>58</v>
      </c>
      <c r="Q356" s="81" t="s">
        <v>426</v>
      </c>
      <c r="R356" s="73" t="s">
        <v>623</v>
      </c>
      <c r="S356" s="95">
        <v>644350</v>
      </c>
      <c r="T356" s="146">
        <v>42257</v>
      </c>
      <c r="U356" s="97" t="s">
        <v>625</v>
      </c>
      <c r="V356" s="75" t="s">
        <v>763</v>
      </c>
      <c r="W356" s="80"/>
      <c r="X356" s="76" t="s">
        <v>49</v>
      </c>
      <c r="Y356" s="80"/>
      <c r="Z356" s="80"/>
      <c r="AA356" s="80"/>
      <c r="AB356" s="81" t="s">
        <v>765</v>
      </c>
      <c r="AC356" s="80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x14ac:dyDescent="0.25">
      <c r="A357" s="80"/>
      <c r="B357" s="80"/>
      <c r="C357" s="81" t="s">
        <v>774</v>
      </c>
      <c r="D357" s="82">
        <v>10077423922</v>
      </c>
      <c r="E357" s="83">
        <v>3115338549</v>
      </c>
      <c r="F357" s="81" t="s">
        <v>91</v>
      </c>
      <c r="G357" s="73" t="s">
        <v>203</v>
      </c>
      <c r="H357" s="97">
        <v>8</v>
      </c>
      <c r="I357" s="81" t="s">
        <v>139</v>
      </c>
      <c r="J357" s="82">
        <v>25</v>
      </c>
      <c r="K357" s="81" t="s">
        <v>622</v>
      </c>
      <c r="L357" s="75">
        <v>11</v>
      </c>
      <c r="M357" s="81" t="s">
        <v>133</v>
      </c>
      <c r="N357" s="75" t="s">
        <v>72</v>
      </c>
      <c r="O357" s="75" t="s">
        <v>46</v>
      </c>
      <c r="P357" s="81" t="s">
        <v>58</v>
      </c>
      <c r="Q357" s="81" t="s">
        <v>426</v>
      </c>
      <c r="R357" s="73" t="s">
        <v>623</v>
      </c>
      <c r="S357" s="95">
        <v>644350</v>
      </c>
      <c r="T357" s="146">
        <v>42276</v>
      </c>
      <c r="U357" s="97" t="s">
        <v>625</v>
      </c>
      <c r="V357" s="75" t="s">
        <v>763</v>
      </c>
      <c r="W357" s="80"/>
      <c r="X357" s="76" t="s">
        <v>49</v>
      </c>
      <c r="Y357" s="80"/>
      <c r="Z357" s="80"/>
      <c r="AA357" s="80"/>
      <c r="AB357" s="81" t="s">
        <v>765</v>
      </c>
      <c r="AC357" s="80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x14ac:dyDescent="0.25">
      <c r="A358" s="80"/>
      <c r="B358" s="80"/>
      <c r="C358" s="81" t="s">
        <v>775</v>
      </c>
      <c r="D358" s="82">
        <v>1036654128</v>
      </c>
      <c r="E358" s="83">
        <v>3005133721</v>
      </c>
      <c r="F358" s="81" t="s">
        <v>91</v>
      </c>
      <c r="G358" s="73" t="s">
        <v>137</v>
      </c>
      <c r="H358" s="97">
        <v>8</v>
      </c>
      <c r="I358" s="81" t="s">
        <v>139</v>
      </c>
      <c r="J358" s="82">
        <v>21</v>
      </c>
      <c r="K358" s="81" t="s">
        <v>622</v>
      </c>
      <c r="L358" s="75">
        <v>11</v>
      </c>
      <c r="M358" s="81" t="s">
        <v>44</v>
      </c>
      <c r="N358" s="75" t="s">
        <v>72</v>
      </c>
      <c r="O358" s="75" t="s">
        <v>46</v>
      </c>
      <c r="P358" s="81" t="s">
        <v>58</v>
      </c>
      <c r="Q358" s="81" t="s">
        <v>426</v>
      </c>
      <c r="R358" s="73" t="s">
        <v>623</v>
      </c>
      <c r="S358" s="95">
        <v>644350</v>
      </c>
      <c r="T358" s="146">
        <v>42270</v>
      </c>
      <c r="U358" s="97" t="s">
        <v>625</v>
      </c>
      <c r="V358" s="75" t="s">
        <v>763</v>
      </c>
      <c r="W358" s="80"/>
      <c r="X358" s="76" t="s">
        <v>49</v>
      </c>
      <c r="Y358" s="80"/>
      <c r="Z358" s="80"/>
      <c r="AA358" s="80"/>
      <c r="AB358" s="81" t="s">
        <v>765</v>
      </c>
      <c r="AC358" s="80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x14ac:dyDescent="0.25">
      <c r="A359" s="80"/>
      <c r="B359" s="80"/>
      <c r="C359" s="81" t="s">
        <v>776</v>
      </c>
      <c r="D359" s="82">
        <v>1128473150</v>
      </c>
      <c r="E359" s="83">
        <v>3122036122</v>
      </c>
      <c r="F359" s="81" t="s">
        <v>91</v>
      </c>
      <c r="G359" s="73" t="s">
        <v>430</v>
      </c>
      <c r="H359" s="97">
        <v>10</v>
      </c>
      <c r="I359" s="81" t="s">
        <v>139</v>
      </c>
      <c r="J359" s="82">
        <v>25</v>
      </c>
      <c r="K359" s="81" t="s">
        <v>622</v>
      </c>
      <c r="L359" s="75">
        <v>11</v>
      </c>
      <c r="M359" s="81" t="s">
        <v>133</v>
      </c>
      <c r="N359" s="75" t="s">
        <v>72</v>
      </c>
      <c r="O359" s="75" t="s">
        <v>46</v>
      </c>
      <c r="P359" s="81" t="s">
        <v>678</v>
      </c>
      <c r="Q359" s="81" t="s">
        <v>787</v>
      </c>
      <c r="R359" s="73" t="s">
        <v>623</v>
      </c>
      <c r="S359" s="95">
        <v>644350</v>
      </c>
      <c r="T359" s="146">
        <v>42247</v>
      </c>
      <c r="U359" s="97" t="s">
        <v>625</v>
      </c>
      <c r="V359" s="75" t="s">
        <v>763</v>
      </c>
      <c r="W359" s="80"/>
      <c r="X359" s="76" t="s">
        <v>49</v>
      </c>
      <c r="Y359" s="80"/>
      <c r="Z359" s="80"/>
      <c r="AA359" s="80"/>
      <c r="AB359" s="81" t="s">
        <v>765</v>
      </c>
      <c r="AC359" s="80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x14ac:dyDescent="0.25">
      <c r="A360" s="80"/>
      <c r="B360" s="80"/>
      <c r="C360" s="81" t="s">
        <v>777</v>
      </c>
      <c r="D360" s="82">
        <v>1020451800</v>
      </c>
      <c r="E360" s="83">
        <v>3209658503</v>
      </c>
      <c r="F360" s="81" t="s">
        <v>91</v>
      </c>
      <c r="G360" s="73" t="s">
        <v>629</v>
      </c>
      <c r="H360" s="97">
        <v>13</v>
      </c>
      <c r="I360" s="81" t="s">
        <v>139</v>
      </c>
      <c r="J360" s="82">
        <v>23</v>
      </c>
      <c r="K360" s="81" t="s">
        <v>622</v>
      </c>
      <c r="L360" s="148" t="s">
        <v>773</v>
      </c>
      <c r="M360" s="81" t="s">
        <v>44</v>
      </c>
      <c r="N360" s="75" t="s">
        <v>72</v>
      </c>
      <c r="O360" s="75" t="s">
        <v>46</v>
      </c>
      <c r="P360" s="81" t="s">
        <v>58</v>
      </c>
      <c r="Q360" s="81" t="s">
        <v>426</v>
      </c>
      <c r="R360" s="73" t="s">
        <v>623</v>
      </c>
      <c r="S360" s="95">
        <v>644350</v>
      </c>
      <c r="T360" s="146">
        <v>42262</v>
      </c>
      <c r="U360" s="97" t="s">
        <v>625</v>
      </c>
      <c r="V360" s="75" t="s">
        <v>763</v>
      </c>
      <c r="W360" s="80"/>
      <c r="X360" s="76" t="s">
        <v>49</v>
      </c>
      <c r="Y360" s="80"/>
      <c r="Z360" s="80"/>
      <c r="AA360" s="80"/>
      <c r="AB360" s="81" t="s">
        <v>765</v>
      </c>
      <c r="AC360" s="80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x14ac:dyDescent="0.25">
      <c r="A361" s="80"/>
      <c r="B361" s="80"/>
      <c r="C361" s="81" t="s">
        <v>778</v>
      </c>
      <c r="D361" s="82">
        <v>128482409</v>
      </c>
      <c r="E361" s="83">
        <v>4264009</v>
      </c>
      <c r="F361" s="81" t="s">
        <v>91</v>
      </c>
      <c r="G361" s="73" t="s">
        <v>642</v>
      </c>
      <c r="H361" s="97">
        <v>8</v>
      </c>
      <c r="I361" s="81" t="s">
        <v>139</v>
      </c>
      <c r="J361" s="82">
        <v>22</v>
      </c>
      <c r="K361" s="81" t="s">
        <v>622</v>
      </c>
      <c r="L361" s="75">
        <v>9</v>
      </c>
      <c r="M361" s="81" t="s">
        <v>133</v>
      </c>
      <c r="N361" s="75" t="s">
        <v>72</v>
      </c>
      <c r="O361" s="75" t="s">
        <v>46</v>
      </c>
      <c r="P361" s="81" t="s">
        <v>58</v>
      </c>
      <c r="Q361" s="81" t="s">
        <v>426</v>
      </c>
      <c r="R361" s="73" t="s">
        <v>623</v>
      </c>
      <c r="S361" s="95">
        <v>644350</v>
      </c>
      <c r="T361" s="146">
        <v>42262</v>
      </c>
      <c r="U361" s="97" t="s">
        <v>625</v>
      </c>
      <c r="V361" s="75" t="s">
        <v>763</v>
      </c>
      <c r="W361" s="80"/>
      <c r="X361" s="76" t="s">
        <v>49</v>
      </c>
      <c r="Y361" s="80"/>
      <c r="Z361" s="80"/>
      <c r="AA361" s="80"/>
      <c r="AB361" s="81" t="s">
        <v>765</v>
      </c>
      <c r="AC361" s="80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x14ac:dyDescent="0.25">
      <c r="A362" s="80"/>
      <c r="B362" s="80"/>
      <c r="C362" s="81" t="s">
        <v>779</v>
      </c>
      <c r="D362" s="82">
        <v>1038106110</v>
      </c>
      <c r="E362" s="83">
        <v>3012899823</v>
      </c>
      <c r="F362" s="81" t="s">
        <v>91</v>
      </c>
      <c r="G362" s="73" t="s">
        <v>128</v>
      </c>
      <c r="H362" s="97" t="s">
        <v>128</v>
      </c>
      <c r="I362" s="81" t="s">
        <v>139</v>
      </c>
      <c r="J362" s="82">
        <v>28</v>
      </c>
      <c r="K362" s="81" t="s">
        <v>622</v>
      </c>
      <c r="L362" s="75">
        <v>3</v>
      </c>
      <c r="M362" s="81" t="s">
        <v>44</v>
      </c>
      <c r="N362" s="75" t="s">
        <v>72</v>
      </c>
      <c r="O362" s="75" t="s">
        <v>46</v>
      </c>
      <c r="P362" s="81" t="s">
        <v>47</v>
      </c>
      <c r="Q362" s="81" t="s">
        <v>426</v>
      </c>
      <c r="R362" s="73" t="s">
        <v>623</v>
      </c>
      <c r="S362" s="95">
        <v>644350</v>
      </c>
      <c r="T362" s="146">
        <v>42271</v>
      </c>
      <c r="U362" s="97" t="s">
        <v>625</v>
      </c>
      <c r="V362" s="75" t="s">
        <v>763</v>
      </c>
      <c r="W362" s="80"/>
      <c r="X362" s="76" t="s">
        <v>49</v>
      </c>
      <c r="Y362" s="80"/>
      <c r="Z362" s="80"/>
      <c r="AA362" s="80"/>
      <c r="AB362" s="81" t="s">
        <v>765</v>
      </c>
      <c r="AC362" s="80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x14ac:dyDescent="0.25">
      <c r="A363" s="80"/>
      <c r="B363" s="80"/>
      <c r="C363" s="81" t="s">
        <v>780</v>
      </c>
      <c r="D363" s="82">
        <v>1037263115</v>
      </c>
      <c r="E363" s="83">
        <v>3226794610</v>
      </c>
      <c r="F363" s="81" t="s">
        <v>91</v>
      </c>
      <c r="G363" s="73" t="s">
        <v>137</v>
      </c>
      <c r="H363" s="97">
        <v>8</v>
      </c>
      <c r="I363" s="81" t="s">
        <v>139</v>
      </c>
      <c r="J363" s="82">
        <v>28</v>
      </c>
      <c r="K363" s="81" t="s">
        <v>622</v>
      </c>
      <c r="L363" s="75">
        <v>5</v>
      </c>
      <c r="M363" s="81" t="s">
        <v>44</v>
      </c>
      <c r="N363" s="75" t="s">
        <v>72</v>
      </c>
      <c r="O363" s="75" t="s">
        <v>46</v>
      </c>
      <c r="P363" s="81" t="s">
        <v>58</v>
      </c>
      <c r="Q363" s="81" t="s">
        <v>426</v>
      </c>
      <c r="R363" s="73" t="s">
        <v>623</v>
      </c>
      <c r="S363" s="95">
        <v>644350</v>
      </c>
      <c r="T363" s="146">
        <v>42247</v>
      </c>
      <c r="U363" s="97" t="s">
        <v>625</v>
      </c>
      <c r="V363" s="75" t="s">
        <v>763</v>
      </c>
      <c r="W363" s="80"/>
      <c r="X363" s="76" t="s">
        <v>49</v>
      </c>
      <c r="Y363" s="80"/>
      <c r="Z363" s="80"/>
      <c r="AA363" s="80"/>
      <c r="AB363" s="81" t="s">
        <v>765</v>
      </c>
      <c r="AC363" s="80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x14ac:dyDescent="0.25">
      <c r="A364" s="80"/>
      <c r="B364" s="80"/>
      <c r="C364" s="81" t="s">
        <v>781</v>
      </c>
      <c r="D364" s="82">
        <v>61242570</v>
      </c>
      <c r="E364" s="83">
        <v>3117098265</v>
      </c>
      <c r="F364" s="81" t="s">
        <v>91</v>
      </c>
      <c r="G364" s="73" t="s">
        <v>430</v>
      </c>
      <c r="H364" s="97">
        <v>10</v>
      </c>
      <c r="I364" s="81" t="s">
        <v>139</v>
      </c>
      <c r="J364" s="82">
        <v>29</v>
      </c>
      <c r="K364" s="81" t="s">
        <v>622</v>
      </c>
      <c r="L364" s="75">
        <v>11</v>
      </c>
      <c r="M364" s="81" t="s">
        <v>133</v>
      </c>
      <c r="N364" s="75" t="s">
        <v>72</v>
      </c>
      <c r="O364" s="75" t="s">
        <v>46</v>
      </c>
      <c r="P364" s="81" t="s">
        <v>58</v>
      </c>
      <c r="Q364" s="81" t="s">
        <v>426</v>
      </c>
      <c r="R364" s="73" t="s">
        <v>623</v>
      </c>
      <c r="S364" s="95">
        <v>644350</v>
      </c>
      <c r="T364" s="146">
        <v>42247</v>
      </c>
      <c r="U364" s="97" t="s">
        <v>625</v>
      </c>
      <c r="V364" s="75" t="s">
        <v>763</v>
      </c>
      <c r="W364" s="80"/>
      <c r="X364" s="76" t="s">
        <v>49</v>
      </c>
      <c r="Y364" s="80"/>
      <c r="Z364" s="80"/>
      <c r="AA364" s="80"/>
      <c r="AB364" s="81" t="s">
        <v>765</v>
      </c>
      <c r="AC364" s="80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x14ac:dyDescent="0.25">
      <c r="A365" s="80"/>
      <c r="B365" s="80"/>
      <c r="C365" s="81" t="s">
        <v>782</v>
      </c>
      <c r="D365" s="82">
        <v>70254400</v>
      </c>
      <c r="E365" s="83">
        <v>3113371378</v>
      </c>
      <c r="F365" s="81" t="s">
        <v>91</v>
      </c>
      <c r="G365" s="73" t="s">
        <v>137</v>
      </c>
      <c r="H365" s="97">
        <v>8</v>
      </c>
      <c r="I365" s="81" t="s">
        <v>139</v>
      </c>
      <c r="J365" s="82">
        <v>46</v>
      </c>
      <c r="K365" s="81" t="s">
        <v>622</v>
      </c>
      <c r="L365" s="75">
        <v>5</v>
      </c>
      <c r="M365" s="81" t="s">
        <v>44</v>
      </c>
      <c r="N365" s="75"/>
      <c r="O365" s="75" t="s">
        <v>46</v>
      </c>
      <c r="P365" s="81" t="s">
        <v>58</v>
      </c>
      <c r="Q365" s="81"/>
      <c r="R365" s="73" t="s">
        <v>623</v>
      </c>
      <c r="S365" s="95">
        <v>644350</v>
      </c>
      <c r="T365" s="146">
        <v>42247</v>
      </c>
      <c r="U365" s="97" t="s">
        <v>625</v>
      </c>
      <c r="V365" s="75" t="s">
        <v>763</v>
      </c>
      <c r="W365" s="80"/>
      <c r="X365" s="76" t="s">
        <v>49</v>
      </c>
      <c r="Y365" s="80"/>
      <c r="Z365" s="80"/>
      <c r="AA365" s="80"/>
      <c r="AB365" s="81" t="s">
        <v>765</v>
      </c>
      <c r="AC365" s="80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x14ac:dyDescent="0.25">
      <c r="A366" s="80"/>
      <c r="B366" s="80"/>
      <c r="C366" s="81" t="s">
        <v>783</v>
      </c>
      <c r="D366" s="82">
        <v>1037605595</v>
      </c>
      <c r="E366" s="83">
        <v>3105399386</v>
      </c>
      <c r="F366" s="81" t="s">
        <v>91</v>
      </c>
      <c r="G366" s="147"/>
      <c r="H366" s="97"/>
      <c r="I366" s="81" t="s">
        <v>139</v>
      </c>
      <c r="J366" s="147"/>
      <c r="K366" s="81" t="s">
        <v>622</v>
      </c>
      <c r="L366" s="148"/>
      <c r="M366" s="81" t="s">
        <v>133</v>
      </c>
      <c r="N366" s="75" t="s">
        <v>72</v>
      </c>
      <c r="O366" s="75" t="s">
        <v>46</v>
      </c>
      <c r="P366" s="81" t="s">
        <v>65</v>
      </c>
      <c r="Q366" s="81" t="s">
        <v>426</v>
      </c>
      <c r="R366" s="73" t="s">
        <v>623</v>
      </c>
      <c r="S366" s="95">
        <v>644350</v>
      </c>
      <c r="T366" s="146">
        <v>42247</v>
      </c>
      <c r="U366" s="97" t="s">
        <v>625</v>
      </c>
      <c r="V366" s="75" t="s">
        <v>763</v>
      </c>
      <c r="W366" s="80"/>
      <c r="X366" s="76" t="s">
        <v>49</v>
      </c>
      <c r="Y366" s="80"/>
      <c r="Z366" s="80"/>
      <c r="AA366" s="80"/>
      <c r="AB366" s="81" t="s">
        <v>765</v>
      </c>
      <c r="AC366" s="80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x14ac:dyDescent="0.25">
      <c r="A367" s="80"/>
      <c r="B367" s="80"/>
      <c r="C367" s="81" t="s">
        <v>784</v>
      </c>
      <c r="D367" s="82">
        <v>3007200881</v>
      </c>
      <c r="E367" s="83">
        <v>3122066915</v>
      </c>
      <c r="F367" s="81" t="s">
        <v>91</v>
      </c>
      <c r="G367" s="73" t="s">
        <v>203</v>
      </c>
      <c r="H367" s="97">
        <v>8</v>
      </c>
      <c r="I367" s="81" t="s">
        <v>139</v>
      </c>
      <c r="J367" s="82">
        <v>42</v>
      </c>
      <c r="K367" s="81" t="s">
        <v>622</v>
      </c>
      <c r="L367" s="75">
        <v>3</v>
      </c>
      <c r="M367" s="81" t="s">
        <v>44</v>
      </c>
      <c r="N367" s="147"/>
      <c r="O367" s="75" t="s">
        <v>46</v>
      </c>
      <c r="P367" s="81" t="s">
        <v>58</v>
      </c>
      <c r="Q367" s="147"/>
      <c r="R367" s="73" t="s">
        <v>623</v>
      </c>
      <c r="S367" s="95">
        <v>644350</v>
      </c>
      <c r="T367" s="146">
        <v>42255</v>
      </c>
      <c r="U367" s="97" t="s">
        <v>625</v>
      </c>
      <c r="V367" s="75" t="s">
        <v>763</v>
      </c>
      <c r="W367" s="80"/>
      <c r="X367" s="76" t="s">
        <v>49</v>
      </c>
      <c r="Y367" s="80"/>
      <c r="Z367" s="80"/>
      <c r="AA367" s="80"/>
      <c r="AB367" s="81" t="s">
        <v>765</v>
      </c>
      <c r="AC367" s="80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x14ac:dyDescent="0.25">
      <c r="A368" s="80"/>
      <c r="B368" s="80"/>
      <c r="C368" s="81" t="s">
        <v>785</v>
      </c>
      <c r="D368" s="82">
        <v>1124016577</v>
      </c>
      <c r="E368" s="83">
        <v>3014361164</v>
      </c>
      <c r="F368" s="81" t="s">
        <v>91</v>
      </c>
      <c r="G368" s="73" t="s">
        <v>618</v>
      </c>
      <c r="H368" s="97">
        <v>8</v>
      </c>
      <c r="I368" s="81" t="s">
        <v>139</v>
      </c>
      <c r="J368" s="82">
        <v>26</v>
      </c>
      <c r="K368" s="81" t="s">
        <v>622</v>
      </c>
      <c r="L368" s="75">
        <v>6</v>
      </c>
      <c r="M368" s="81" t="s">
        <v>44</v>
      </c>
      <c r="N368" s="75" t="s">
        <v>72</v>
      </c>
      <c r="O368" s="75" t="s">
        <v>46</v>
      </c>
      <c r="P368" s="81" t="s">
        <v>58</v>
      </c>
      <c r="Q368" s="81" t="s">
        <v>426</v>
      </c>
      <c r="R368" s="73" t="s">
        <v>623</v>
      </c>
      <c r="S368" s="95">
        <v>644350</v>
      </c>
      <c r="T368" s="146"/>
      <c r="U368" s="97" t="s">
        <v>625</v>
      </c>
      <c r="V368" s="75" t="s">
        <v>763</v>
      </c>
      <c r="W368" s="80"/>
      <c r="X368" s="76" t="s">
        <v>49</v>
      </c>
      <c r="Y368" s="80"/>
      <c r="Z368" s="80"/>
      <c r="AA368" s="80"/>
      <c r="AB368" s="81" t="s">
        <v>765</v>
      </c>
      <c r="AC368" s="80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x14ac:dyDescent="0.25">
      <c r="A369" s="80"/>
      <c r="B369" s="80"/>
      <c r="C369" s="81" t="s">
        <v>786</v>
      </c>
      <c r="D369" s="82">
        <v>10931133</v>
      </c>
      <c r="E369" s="83">
        <v>3114365140</v>
      </c>
      <c r="F369" s="81" t="s">
        <v>91</v>
      </c>
      <c r="G369" s="73" t="s">
        <v>618</v>
      </c>
      <c r="H369" s="97">
        <v>8</v>
      </c>
      <c r="I369" s="81" t="s">
        <v>139</v>
      </c>
      <c r="J369" s="82">
        <v>38</v>
      </c>
      <c r="K369" s="81" t="s">
        <v>622</v>
      </c>
      <c r="L369" s="75">
        <v>9</v>
      </c>
      <c r="M369" s="81" t="s">
        <v>44</v>
      </c>
      <c r="N369" s="75" t="s">
        <v>72</v>
      </c>
      <c r="O369" s="75" t="s">
        <v>46</v>
      </c>
      <c r="P369" s="81" t="s">
        <v>58</v>
      </c>
      <c r="Q369" s="81" t="s">
        <v>426</v>
      </c>
      <c r="R369" s="73" t="s">
        <v>623</v>
      </c>
      <c r="S369" s="95">
        <v>644350</v>
      </c>
      <c r="T369" s="146"/>
      <c r="U369" s="97" t="s">
        <v>625</v>
      </c>
      <c r="V369" s="75" t="s">
        <v>763</v>
      </c>
      <c r="W369" s="80"/>
      <c r="X369" s="76" t="s">
        <v>49</v>
      </c>
      <c r="Y369" s="80"/>
      <c r="Z369" s="80"/>
      <c r="AA369" s="80"/>
      <c r="AB369" s="81" t="s">
        <v>765</v>
      </c>
      <c r="AC369" s="80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x14ac:dyDescent="0.25">
      <c r="A370" s="80"/>
      <c r="B370" s="80"/>
      <c r="C370" s="81" t="s">
        <v>800</v>
      </c>
      <c r="D370" s="82">
        <v>1037628969</v>
      </c>
      <c r="E370" s="83">
        <v>3194913406</v>
      </c>
      <c r="F370" s="81" t="s">
        <v>91</v>
      </c>
      <c r="G370" s="73" t="s">
        <v>228</v>
      </c>
      <c r="H370" s="97">
        <v>8</v>
      </c>
      <c r="I370" s="81" t="s">
        <v>139</v>
      </c>
      <c r="J370" s="82">
        <v>22</v>
      </c>
      <c r="K370" s="81" t="s">
        <v>622</v>
      </c>
      <c r="L370" s="75">
        <v>9</v>
      </c>
      <c r="M370" s="81" t="s">
        <v>133</v>
      </c>
      <c r="N370" s="75" t="s">
        <v>72</v>
      </c>
      <c r="O370" s="75" t="s">
        <v>46</v>
      </c>
      <c r="P370" s="81" t="s">
        <v>47</v>
      </c>
      <c r="Q370" s="81" t="s">
        <v>173</v>
      </c>
      <c r="R370" s="73" t="s">
        <v>623</v>
      </c>
      <c r="S370" s="149">
        <v>850000</v>
      </c>
      <c r="T370" s="146">
        <v>42298</v>
      </c>
      <c r="U370" s="98">
        <v>42403</v>
      </c>
      <c r="V370" s="75" t="s">
        <v>763</v>
      </c>
      <c r="W370" s="80"/>
      <c r="X370" s="76" t="s">
        <v>49</v>
      </c>
      <c r="Y370" s="80"/>
      <c r="Z370" s="80"/>
      <c r="AA370" s="80"/>
      <c r="AB370" s="81" t="s">
        <v>142</v>
      </c>
      <c r="AC370" s="80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x14ac:dyDescent="0.25">
      <c r="A371" s="80"/>
      <c r="B371" s="80"/>
      <c r="C371" s="75" t="s">
        <v>195</v>
      </c>
      <c r="D371" s="150">
        <v>11807819</v>
      </c>
      <c r="E371" s="75">
        <v>3127099285</v>
      </c>
      <c r="F371" s="75" t="s">
        <v>91</v>
      </c>
      <c r="G371" s="75" t="s">
        <v>75</v>
      </c>
      <c r="H371" s="151">
        <v>3</v>
      </c>
      <c r="I371" s="75" t="s">
        <v>139</v>
      </c>
      <c r="J371" s="75">
        <v>37</v>
      </c>
      <c r="K371" s="152" t="s">
        <v>622</v>
      </c>
      <c r="L371" s="75">
        <v>11</v>
      </c>
      <c r="M371" s="75" t="s">
        <v>133</v>
      </c>
      <c r="N371" s="75" t="s">
        <v>72</v>
      </c>
      <c r="O371" s="75" t="s">
        <v>46</v>
      </c>
      <c r="P371" s="75" t="s">
        <v>73</v>
      </c>
      <c r="Q371" s="81" t="s">
        <v>141</v>
      </c>
      <c r="R371" s="73" t="s">
        <v>623</v>
      </c>
      <c r="S371" s="153">
        <v>644350</v>
      </c>
      <c r="T371" s="146">
        <v>42298</v>
      </c>
      <c r="U371" s="143">
        <v>42403</v>
      </c>
      <c r="V371" s="75" t="s">
        <v>763</v>
      </c>
      <c r="W371" s="80"/>
      <c r="X371" s="76" t="s">
        <v>49</v>
      </c>
      <c r="Y371" s="80"/>
      <c r="Z371" s="80"/>
      <c r="AA371" s="80"/>
      <c r="AB371" s="81" t="s">
        <v>142</v>
      </c>
      <c r="AC371" s="80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x14ac:dyDescent="0.25">
      <c r="A372" s="80"/>
      <c r="B372" s="80"/>
      <c r="C372" s="81" t="s">
        <v>801</v>
      </c>
      <c r="D372" s="82">
        <v>98666001</v>
      </c>
      <c r="E372" s="83">
        <v>3122025618</v>
      </c>
      <c r="F372" s="81" t="s">
        <v>91</v>
      </c>
      <c r="G372" s="73" t="s">
        <v>228</v>
      </c>
      <c r="H372" s="97">
        <v>8</v>
      </c>
      <c r="I372" s="81" t="s">
        <v>139</v>
      </c>
      <c r="J372" s="82">
        <v>37</v>
      </c>
      <c r="K372" s="81" t="s">
        <v>622</v>
      </c>
      <c r="L372" s="75">
        <v>8</v>
      </c>
      <c r="M372" s="81" t="s">
        <v>44</v>
      </c>
      <c r="N372" s="75" t="s">
        <v>72</v>
      </c>
      <c r="O372" s="75" t="s">
        <v>46</v>
      </c>
      <c r="P372" s="81" t="s">
        <v>47</v>
      </c>
      <c r="Q372" s="81" t="s">
        <v>194</v>
      </c>
      <c r="R372" s="73" t="s">
        <v>623</v>
      </c>
      <c r="S372" s="95">
        <v>1350000</v>
      </c>
      <c r="T372" s="146">
        <v>42298</v>
      </c>
      <c r="U372" s="98">
        <v>42403</v>
      </c>
      <c r="V372" s="75" t="s">
        <v>763</v>
      </c>
      <c r="W372" s="80"/>
      <c r="X372" s="76" t="s">
        <v>49</v>
      </c>
      <c r="Y372" s="80"/>
      <c r="Z372" s="80"/>
      <c r="AA372" s="80"/>
      <c r="AB372" s="81" t="s">
        <v>142</v>
      </c>
      <c r="AC372" s="80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x14ac:dyDescent="0.25">
      <c r="A373" s="80"/>
      <c r="B373" s="80"/>
      <c r="C373" s="81" t="s">
        <v>802</v>
      </c>
      <c r="D373" s="82">
        <v>1039451436</v>
      </c>
      <c r="E373" s="83">
        <v>3105430484</v>
      </c>
      <c r="F373" s="81" t="s">
        <v>91</v>
      </c>
      <c r="G373" s="73" t="s">
        <v>310</v>
      </c>
      <c r="H373" s="97">
        <v>8</v>
      </c>
      <c r="I373" s="81" t="s">
        <v>139</v>
      </c>
      <c r="J373" s="82">
        <v>26</v>
      </c>
      <c r="K373" s="81" t="s">
        <v>621</v>
      </c>
      <c r="L373" s="75">
        <v>8</v>
      </c>
      <c r="M373" s="81" t="s">
        <v>44</v>
      </c>
      <c r="N373" s="75" t="s">
        <v>72</v>
      </c>
      <c r="O373" s="75" t="s">
        <v>46</v>
      </c>
      <c r="P373" s="81" t="s">
        <v>73</v>
      </c>
      <c r="Q373" s="81" t="s">
        <v>141</v>
      </c>
      <c r="R373" s="73" t="s">
        <v>623</v>
      </c>
      <c r="S373" s="95">
        <v>644350</v>
      </c>
      <c r="T373" s="146">
        <v>42298</v>
      </c>
      <c r="U373" s="98">
        <v>42403</v>
      </c>
      <c r="V373" s="75" t="s">
        <v>763</v>
      </c>
      <c r="W373" s="80"/>
      <c r="X373" s="76" t="s">
        <v>49</v>
      </c>
      <c r="Y373" s="80"/>
      <c r="Z373" s="80"/>
      <c r="AA373" s="80"/>
      <c r="AB373" s="81" t="s">
        <v>142</v>
      </c>
      <c r="AC373" s="80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x14ac:dyDescent="0.25">
      <c r="A374" s="80"/>
      <c r="B374" s="80"/>
      <c r="C374" s="81" t="s">
        <v>803</v>
      </c>
      <c r="D374" s="82">
        <v>8129744</v>
      </c>
      <c r="E374" s="83">
        <v>2694810</v>
      </c>
      <c r="F374" s="81" t="s">
        <v>91</v>
      </c>
      <c r="G374" s="73" t="s">
        <v>203</v>
      </c>
      <c r="H374" s="97">
        <v>8</v>
      </c>
      <c r="I374" s="81" t="s">
        <v>139</v>
      </c>
      <c r="J374" s="82">
        <v>31</v>
      </c>
      <c r="K374" s="81" t="s">
        <v>622</v>
      </c>
      <c r="L374" s="75">
        <v>5</v>
      </c>
      <c r="M374" s="81" t="s">
        <v>44</v>
      </c>
      <c r="N374" s="75" t="s">
        <v>72</v>
      </c>
      <c r="O374" s="75" t="s">
        <v>46</v>
      </c>
      <c r="P374" s="81" t="s">
        <v>73</v>
      </c>
      <c r="Q374" s="81" t="s">
        <v>173</v>
      </c>
      <c r="R374" s="73" t="s">
        <v>623</v>
      </c>
      <c r="S374" s="149">
        <v>850000</v>
      </c>
      <c r="T374" s="146">
        <v>42298</v>
      </c>
      <c r="U374" s="98">
        <v>42403</v>
      </c>
      <c r="V374" s="75" t="s">
        <v>763</v>
      </c>
      <c r="W374" s="80"/>
      <c r="X374" s="76" t="s">
        <v>49</v>
      </c>
      <c r="Y374" s="80"/>
      <c r="Z374" s="80"/>
      <c r="AA374" s="80"/>
      <c r="AB374" s="81" t="s">
        <v>142</v>
      </c>
      <c r="AC374" s="80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x14ac:dyDescent="0.25">
      <c r="A375" s="80"/>
      <c r="B375" s="80"/>
      <c r="C375" s="81" t="s">
        <v>804</v>
      </c>
      <c r="D375" s="82">
        <v>1037628283</v>
      </c>
      <c r="E375" s="83">
        <v>2220028</v>
      </c>
      <c r="F375" s="81" t="s">
        <v>91</v>
      </c>
      <c r="G375" s="73" t="s">
        <v>310</v>
      </c>
      <c r="H375" s="97">
        <v>8</v>
      </c>
      <c r="I375" s="81" t="s">
        <v>139</v>
      </c>
      <c r="J375" s="82">
        <v>22</v>
      </c>
      <c r="K375" s="81" t="s">
        <v>622</v>
      </c>
      <c r="L375" s="75">
        <v>11</v>
      </c>
      <c r="M375" s="81" t="s">
        <v>44</v>
      </c>
      <c r="N375" s="75" t="s">
        <v>72</v>
      </c>
      <c r="O375" s="75" t="s">
        <v>46</v>
      </c>
      <c r="P375" s="81" t="s">
        <v>485</v>
      </c>
      <c r="Q375" s="81" t="s">
        <v>141</v>
      </c>
      <c r="R375" s="73" t="s">
        <v>623</v>
      </c>
      <c r="S375" s="95">
        <v>644350</v>
      </c>
      <c r="T375" s="146">
        <v>42298</v>
      </c>
      <c r="U375" s="98">
        <v>42403</v>
      </c>
      <c r="V375" s="75" t="s">
        <v>763</v>
      </c>
      <c r="W375" s="80"/>
      <c r="X375" s="76" t="s">
        <v>49</v>
      </c>
      <c r="Y375" s="80"/>
      <c r="Z375" s="80"/>
      <c r="AA375" s="80"/>
      <c r="AB375" s="81" t="s">
        <v>142</v>
      </c>
      <c r="AC375" s="80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x14ac:dyDescent="0.25">
      <c r="A376" s="80"/>
      <c r="B376" s="80"/>
      <c r="C376" s="81" t="s">
        <v>805</v>
      </c>
      <c r="D376" s="82">
        <v>6705165</v>
      </c>
      <c r="E376" s="83">
        <v>3218399545</v>
      </c>
      <c r="F376" s="81" t="s">
        <v>91</v>
      </c>
      <c r="G376" s="73" t="s">
        <v>177</v>
      </c>
      <c r="H376" s="97">
        <v>8</v>
      </c>
      <c r="I376" s="81" t="s">
        <v>139</v>
      </c>
      <c r="J376" s="82">
        <v>56</v>
      </c>
      <c r="K376" s="81" t="s">
        <v>622</v>
      </c>
      <c r="L376" s="75">
        <v>5</v>
      </c>
      <c r="M376" s="81" t="s">
        <v>44</v>
      </c>
      <c r="N376" s="75" t="s">
        <v>72</v>
      </c>
      <c r="O376" s="75" t="s">
        <v>46</v>
      </c>
      <c r="P376" s="81" t="s">
        <v>73</v>
      </c>
      <c r="Q376" s="81" t="s">
        <v>194</v>
      </c>
      <c r="R376" s="73" t="s">
        <v>623</v>
      </c>
      <c r="S376" s="95">
        <v>1350000</v>
      </c>
      <c r="T376" s="146">
        <v>42298</v>
      </c>
      <c r="U376" s="98">
        <v>42403</v>
      </c>
      <c r="V376" s="75" t="s">
        <v>763</v>
      </c>
      <c r="W376" s="80"/>
      <c r="X376" s="76" t="s">
        <v>49</v>
      </c>
      <c r="Y376" s="80"/>
      <c r="Z376" s="80"/>
      <c r="AA376" s="80"/>
      <c r="AB376" s="81" t="s">
        <v>142</v>
      </c>
      <c r="AC376" s="80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x14ac:dyDescent="0.25">
      <c r="A377" s="80"/>
      <c r="B377" s="80"/>
      <c r="C377" s="81" t="s">
        <v>806</v>
      </c>
      <c r="D377" s="82">
        <v>1216715108</v>
      </c>
      <c r="E377" s="83">
        <v>3225777255</v>
      </c>
      <c r="F377" s="81" t="s">
        <v>91</v>
      </c>
      <c r="G377" s="73" t="s">
        <v>203</v>
      </c>
      <c r="H377" s="97">
        <v>8</v>
      </c>
      <c r="I377" s="81" t="s">
        <v>139</v>
      </c>
      <c r="J377" s="82">
        <v>21</v>
      </c>
      <c r="K377" s="81" t="s">
        <v>621</v>
      </c>
      <c r="L377" s="75">
        <v>11</v>
      </c>
      <c r="M377" s="81" t="s">
        <v>133</v>
      </c>
      <c r="N377" s="75" t="s">
        <v>72</v>
      </c>
      <c r="O377" s="75" t="s">
        <v>46</v>
      </c>
      <c r="P377" s="81" t="s">
        <v>47</v>
      </c>
      <c r="Q377" s="81" t="s">
        <v>141</v>
      </c>
      <c r="R377" s="73" t="s">
        <v>623</v>
      </c>
      <c r="S377" s="95">
        <v>644350</v>
      </c>
      <c r="T377" s="146">
        <v>42298</v>
      </c>
      <c r="U377" s="98">
        <v>42403</v>
      </c>
      <c r="V377" s="75" t="s">
        <v>763</v>
      </c>
      <c r="W377" s="80"/>
      <c r="X377" s="76" t="s">
        <v>49</v>
      </c>
      <c r="Y377" s="80"/>
      <c r="Z377" s="80"/>
      <c r="AA377" s="80"/>
      <c r="AB377" s="81" t="s">
        <v>142</v>
      </c>
      <c r="AC377" s="80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x14ac:dyDescent="0.25">
      <c r="A378" s="80"/>
      <c r="B378" s="80"/>
      <c r="C378" s="81" t="s">
        <v>807</v>
      </c>
      <c r="D378" s="82">
        <v>1038439387</v>
      </c>
      <c r="E378" s="83">
        <v>3137290291</v>
      </c>
      <c r="F378" s="81" t="s">
        <v>91</v>
      </c>
      <c r="G378" s="73" t="s">
        <v>203</v>
      </c>
      <c r="H378" s="97">
        <v>8</v>
      </c>
      <c r="I378" s="81" t="s">
        <v>139</v>
      </c>
      <c r="J378" s="82">
        <v>26</v>
      </c>
      <c r="K378" s="81" t="s">
        <v>622</v>
      </c>
      <c r="L378" s="75">
        <v>5</v>
      </c>
      <c r="M378" s="81" t="s">
        <v>44</v>
      </c>
      <c r="N378" s="75" t="s">
        <v>72</v>
      </c>
      <c r="O378" s="75" t="s">
        <v>46</v>
      </c>
      <c r="P378" s="81" t="s">
        <v>58</v>
      </c>
      <c r="Q378" s="81" t="s">
        <v>141</v>
      </c>
      <c r="R378" s="73" t="s">
        <v>623</v>
      </c>
      <c r="S378" s="95">
        <v>644350</v>
      </c>
      <c r="T378" s="146">
        <v>42298</v>
      </c>
      <c r="U378" s="98">
        <v>42403</v>
      </c>
      <c r="V378" s="75" t="s">
        <v>763</v>
      </c>
      <c r="W378" s="80"/>
      <c r="X378" s="76" t="s">
        <v>49</v>
      </c>
      <c r="Y378" s="80"/>
      <c r="Z378" s="80"/>
      <c r="AA378" s="80"/>
      <c r="AB378" s="81" t="s">
        <v>142</v>
      </c>
      <c r="AC378" s="80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x14ac:dyDescent="0.25">
      <c r="A379" s="80"/>
      <c r="B379" s="80"/>
      <c r="C379" s="81" t="s">
        <v>808</v>
      </c>
      <c r="D379" s="82">
        <v>1047994652</v>
      </c>
      <c r="E379" s="83">
        <v>3122621976</v>
      </c>
      <c r="F379" s="81" t="s">
        <v>91</v>
      </c>
      <c r="G379" s="73" t="s">
        <v>203</v>
      </c>
      <c r="H379" s="97">
        <v>8</v>
      </c>
      <c r="I379" s="81" t="s">
        <v>139</v>
      </c>
      <c r="J379" s="82">
        <v>27</v>
      </c>
      <c r="K379" s="81" t="s">
        <v>622</v>
      </c>
      <c r="L379" s="75">
        <v>8</v>
      </c>
      <c r="M379" s="81" t="s">
        <v>44</v>
      </c>
      <c r="N379" s="75" t="s">
        <v>72</v>
      </c>
      <c r="O379" s="75" t="s">
        <v>46</v>
      </c>
      <c r="P379" s="81" t="s">
        <v>532</v>
      </c>
      <c r="Q379" s="81" t="s">
        <v>141</v>
      </c>
      <c r="R379" s="73" t="s">
        <v>623</v>
      </c>
      <c r="S379" s="95">
        <v>644350</v>
      </c>
      <c r="T379" s="146">
        <v>42298</v>
      </c>
      <c r="U379" s="98">
        <v>42403</v>
      </c>
      <c r="V379" s="75" t="s">
        <v>763</v>
      </c>
      <c r="W379" s="80"/>
      <c r="X379" s="76" t="s">
        <v>49</v>
      </c>
      <c r="Y379" s="80"/>
      <c r="Z379" s="80"/>
      <c r="AA379" s="80"/>
      <c r="AB379" s="81" t="s">
        <v>142</v>
      </c>
      <c r="AC379" s="80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x14ac:dyDescent="0.25">
      <c r="A380" s="80"/>
      <c r="B380" s="80"/>
      <c r="C380" s="81" t="s">
        <v>809</v>
      </c>
      <c r="D380" s="82">
        <v>43323698</v>
      </c>
      <c r="E380" s="83">
        <v>2227809</v>
      </c>
      <c r="F380" s="81" t="s">
        <v>91</v>
      </c>
      <c r="G380" s="73" t="s">
        <v>228</v>
      </c>
      <c r="H380" s="97">
        <v>8</v>
      </c>
      <c r="I380" s="81" t="s">
        <v>139</v>
      </c>
      <c r="J380" s="82">
        <v>31</v>
      </c>
      <c r="K380" s="81" t="s">
        <v>621</v>
      </c>
      <c r="L380" s="75">
        <v>7</v>
      </c>
      <c r="M380" s="81" t="s">
        <v>44</v>
      </c>
      <c r="N380" s="75" t="s">
        <v>72</v>
      </c>
      <c r="O380" s="75" t="s">
        <v>46</v>
      </c>
      <c r="P380" s="81" t="s">
        <v>73</v>
      </c>
      <c r="Q380" s="81" t="s">
        <v>141</v>
      </c>
      <c r="R380" s="73" t="s">
        <v>623</v>
      </c>
      <c r="S380" s="95">
        <v>644350</v>
      </c>
      <c r="T380" s="146">
        <v>42298</v>
      </c>
      <c r="U380" s="98">
        <v>42403</v>
      </c>
      <c r="V380" s="75" t="s">
        <v>763</v>
      </c>
      <c r="W380" s="80"/>
      <c r="X380" s="76" t="s">
        <v>49</v>
      </c>
      <c r="Y380" s="80"/>
      <c r="Z380" s="80"/>
      <c r="AA380" s="80"/>
      <c r="AB380" s="81" t="s">
        <v>142</v>
      </c>
      <c r="AC380" s="80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x14ac:dyDescent="0.25">
      <c r="A381" s="80"/>
      <c r="B381" s="80"/>
      <c r="C381" s="81" t="s">
        <v>810</v>
      </c>
      <c r="D381" s="82">
        <v>1001404907</v>
      </c>
      <c r="E381" s="83">
        <v>3206137269</v>
      </c>
      <c r="F381" s="81" t="s">
        <v>91</v>
      </c>
      <c r="G381" s="73" t="s">
        <v>228</v>
      </c>
      <c r="H381" s="97">
        <v>8</v>
      </c>
      <c r="I381" s="81" t="s">
        <v>139</v>
      </c>
      <c r="J381" s="82">
        <v>21</v>
      </c>
      <c r="K381" s="81" t="s">
        <v>621</v>
      </c>
      <c r="L381" s="75">
        <v>10</v>
      </c>
      <c r="M381" s="81" t="s">
        <v>44</v>
      </c>
      <c r="N381" s="75" t="s">
        <v>72</v>
      </c>
      <c r="O381" s="75" t="s">
        <v>46</v>
      </c>
      <c r="P381" s="81" t="s">
        <v>485</v>
      </c>
      <c r="Q381" s="81" t="s">
        <v>141</v>
      </c>
      <c r="R381" s="73" t="s">
        <v>623</v>
      </c>
      <c r="S381" s="95">
        <v>644350</v>
      </c>
      <c r="T381" s="146">
        <v>42298</v>
      </c>
      <c r="U381" s="98">
        <v>42403</v>
      </c>
      <c r="V381" s="75" t="s">
        <v>763</v>
      </c>
      <c r="W381" s="80"/>
      <c r="X381" s="76" t="s">
        <v>49</v>
      </c>
      <c r="Y381" s="80"/>
      <c r="Z381" s="80"/>
      <c r="AA381" s="80"/>
      <c r="AB381" s="81" t="s">
        <v>142</v>
      </c>
      <c r="AC381" s="80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x14ac:dyDescent="0.25">
      <c r="A382" s="80"/>
      <c r="B382" s="80"/>
      <c r="C382" s="81" t="s">
        <v>811</v>
      </c>
      <c r="D382" s="82">
        <v>44003739</v>
      </c>
      <c r="E382" s="83">
        <v>3206105101</v>
      </c>
      <c r="F382" s="81" t="s">
        <v>91</v>
      </c>
      <c r="G382" s="73" t="s">
        <v>228</v>
      </c>
      <c r="H382" s="97">
        <v>8</v>
      </c>
      <c r="I382" s="81" t="s">
        <v>139</v>
      </c>
      <c r="J382" s="82">
        <v>30</v>
      </c>
      <c r="K382" s="81" t="s">
        <v>621</v>
      </c>
      <c r="L382" s="75">
        <v>11</v>
      </c>
      <c r="M382" s="81" t="s">
        <v>44</v>
      </c>
      <c r="N382" s="75" t="s">
        <v>72</v>
      </c>
      <c r="O382" s="75" t="s">
        <v>46</v>
      </c>
      <c r="P382" s="81" t="s">
        <v>485</v>
      </c>
      <c r="Q382" s="81" t="s">
        <v>141</v>
      </c>
      <c r="R382" s="73" t="s">
        <v>623</v>
      </c>
      <c r="S382" s="95">
        <v>644350</v>
      </c>
      <c r="T382" s="146">
        <v>42298</v>
      </c>
      <c r="U382" s="98">
        <v>42403</v>
      </c>
      <c r="V382" s="75" t="s">
        <v>763</v>
      </c>
      <c r="W382" s="80"/>
      <c r="X382" s="76" t="s">
        <v>49</v>
      </c>
      <c r="Y382" s="80"/>
      <c r="Z382" s="80"/>
      <c r="AA382" s="80"/>
      <c r="AB382" s="81" t="s">
        <v>142</v>
      </c>
      <c r="AC382" s="80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x14ac:dyDescent="0.25">
      <c r="A383" s="80"/>
      <c r="B383" s="80"/>
      <c r="C383" s="81" t="s">
        <v>812</v>
      </c>
      <c r="D383" s="82">
        <v>43261251</v>
      </c>
      <c r="E383" s="83">
        <v>3137230045</v>
      </c>
      <c r="F383" s="81" t="s">
        <v>91</v>
      </c>
      <c r="G383" s="73" t="s">
        <v>228</v>
      </c>
      <c r="H383" s="97">
        <v>8</v>
      </c>
      <c r="I383" s="81" t="s">
        <v>139</v>
      </c>
      <c r="J383" s="82">
        <v>36</v>
      </c>
      <c r="K383" s="81" t="s">
        <v>621</v>
      </c>
      <c r="L383" s="75">
        <v>6</v>
      </c>
      <c r="M383" s="81" t="s">
        <v>44</v>
      </c>
      <c r="N383" s="75" t="s">
        <v>72</v>
      </c>
      <c r="O383" s="75" t="s">
        <v>46</v>
      </c>
      <c r="P383" s="81" t="s">
        <v>485</v>
      </c>
      <c r="Q383" s="81" t="s">
        <v>141</v>
      </c>
      <c r="R383" s="73" t="s">
        <v>623</v>
      </c>
      <c r="S383" s="95">
        <v>644350</v>
      </c>
      <c r="T383" s="146">
        <v>42298</v>
      </c>
      <c r="U383" s="98">
        <v>42403</v>
      </c>
      <c r="V383" s="75" t="s">
        <v>763</v>
      </c>
      <c r="W383" s="80"/>
      <c r="X383" s="76" t="s">
        <v>49</v>
      </c>
      <c r="Y383" s="80"/>
      <c r="Z383" s="80"/>
      <c r="AA383" s="80"/>
      <c r="AB383" s="81" t="s">
        <v>50</v>
      </c>
      <c r="AC383" s="80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x14ac:dyDescent="0.25">
      <c r="A384" s="80"/>
      <c r="B384" s="80"/>
      <c r="C384" s="81" t="s">
        <v>813</v>
      </c>
      <c r="D384" s="82">
        <v>1045433122</v>
      </c>
      <c r="E384" s="83">
        <v>3015651370</v>
      </c>
      <c r="F384" s="81" t="s">
        <v>91</v>
      </c>
      <c r="G384" s="73" t="s">
        <v>203</v>
      </c>
      <c r="H384" s="97">
        <v>8</v>
      </c>
      <c r="I384" s="81" t="s">
        <v>139</v>
      </c>
      <c r="J384" s="82">
        <v>24</v>
      </c>
      <c r="K384" s="81" t="s">
        <v>622</v>
      </c>
      <c r="L384" s="75">
        <v>7</v>
      </c>
      <c r="M384" s="81" t="s">
        <v>44</v>
      </c>
      <c r="N384" s="75" t="s">
        <v>72</v>
      </c>
      <c r="O384" s="75" t="s">
        <v>46</v>
      </c>
      <c r="P384" s="81" t="s">
        <v>485</v>
      </c>
      <c r="Q384" s="81" t="s">
        <v>173</v>
      </c>
      <c r="R384" s="73" t="s">
        <v>623</v>
      </c>
      <c r="S384" s="149">
        <v>850000</v>
      </c>
      <c r="T384" s="146">
        <v>42298</v>
      </c>
      <c r="U384" s="98">
        <v>42403</v>
      </c>
      <c r="V384" s="75" t="s">
        <v>763</v>
      </c>
      <c r="W384" s="80"/>
      <c r="X384" s="76" t="s">
        <v>49</v>
      </c>
      <c r="Y384" s="80"/>
      <c r="Z384" s="80"/>
      <c r="AA384" s="80"/>
      <c r="AB384" s="81" t="s">
        <v>142</v>
      </c>
      <c r="AC384" s="80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x14ac:dyDescent="0.25">
      <c r="A385" s="80"/>
      <c r="B385" s="80"/>
      <c r="C385" s="81" t="s">
        <v>814</v>
      </c>
      <c r="D385" s="82">
        <v>1152691107</v>
      </c>
      <c r="E385" s="83">
        <v>3008419418</v>
      </c>
      <c r="F385" s="81" t="s">
        <v>91</v>
      </c>
      <c r="G385" s="73" t="s">
        <v>637</v>
      </c>
      <c r="H385" s="97">
        <v>6</v>
      </c>
      <c r="I385" s="81" t="s">
        <v>139</v>
      </c>
      <c r="J385" s="82">
        <v>22</v>
      </c>
      <c r="K385" s="81" t="s">
        <v>622</v>
      </c>
      <c r="L385" s="148" t="s">
        <v>108</v>
      </c>
      <c r="M385" s="81" t="s">
        <v>44</v>
      </c>
      <c r="N385" s="75" t="s">
        <v>72</v>
      </c>
      <c r="O385" s="75" t="s">
        <v>46</v>
      </c>
      <c r="P385" s="81" t="s">
        <v>58</v>
      </c>
      <c r="Q385" s="81" t="s">
        <v>173</v>
      </c>
      <c r="R385" s="73" t="s">
        <v>623</v>
      </c>
      <c r="S385" s="149">
        <v>850000</v>
      </c>
      <c r="T385" s="146">
        <v>42298</v>
      </c>
      <c r="U385" s="98">
        <v>42403</v>
      </c>
      <c r="V385" s="75" t="s">
        <v>763</v>
      </c>
      <c r="W385" s="80"/>
      <c r="X385" s="76" t="s">
        <v>49</v>
      </c>
      <c r="Y385" s="80"/>
      <c r="Z385" s="80"/>
      <c r="AA385" s="80"/>
      <c r="AB385" s="81" t="s">
        <v>142</v>
      </c>
      <c r="AC385" s="80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x14ac:dyDescent="0.25">
      <c r="A386" s="80"/>
      <c r="B386" s="80"/>
      <c r="C386" s="81" t="s">
        <v>815</v>
      </c>
      <c r="D386" s="82">
        <v>1020768628</v>
      </c>
      <c r="E386" s="83">
        <v>3123024891</v>
      </c>
      <c r="F386" s="81" t="s">
        <v>91</v>
      </c>
      <c r="G386" s="73" t="s">
        <v>310</v>
      </c>
      <c r="H386" s="97">
        <v>8</v>
      </c>
      <c r="I386" s="81" t="s">
        <v>139</v>
      </c>
      <c r="J386" s="82">
        <v>24</v>
      </c>
      <c r="K386" s="81" t="s">
        <v>622</v>
      </c>
      <c r="L386" s="75">
        <v>11</v>
      </c>
      <c r="M386" s="81" t="s">
        <v>44</v>
      </c>
      <c r="N386" s="75" t="s">
        <v>72</v>
      </c>
      <c r="O386" s="75" t="s">
        <v>46</v>
      </c>
      <c r="P386" s="81" t="s">
        <v>58</v>
      </c>
      <c r="Q386" s="81" t="s">
        <v>173</v>
      </c>
      <c r="R386" s="73" t="s">
        <v>623</v>
      </c>
      <c r="S386" s="149">
        <v>850000</v>
      </c>
      <c r="T386" s="146">
        <v>42298</v>
      </c>
      <c r="U386" s="98">
        <v>42403</v>
      </c>
      <c r="V386" s="75" t="s">
        <v>763</v>
      </c>
      <c r="W386" s="80"/>
      <c r="X386" s="76" t="s">
        <v>49</v>
      </c>
      <c r="Y386" s="80"/>
      <c r="Z386" s="80"/>
      <c r="AA386" s="80"/>
      <c r="AB386" s="81" t="s">
        <v>142</v>
      </c>
      <c r="AC386" s="80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x14ac:dyDescent="0.25">
      <c r="A387" s="80"/>
      <c r="B387" s="80"/>
      <c r="C387" s="81" t="s">
        <v>816</v>
      </c>
      <c r="D387" s="82">
        <v>1148205663</v>
      </c>
      <c r="E387" s="83">
        <v>3156652178</v>
      </c>
      <c r="F387" s="81" t="s">
        <v>91</v>
      </c>
      <c r="G387" s="73" t="s">
        <v>203</v>
      </c>
      <c r="H387" s="97">
        <v>8</v>
      </c>
      <c r="I387" s="81" t="s">
        <v>139</v>
      </c>
      <c r="J387" s="82">
        <v>20</v>
      </c>
      <c r="K387" s="81" t="s">
        <v>622</v>
      </c>
      <c r="L387" s="75">
        <v>7</v>
      </c>
      <c r="M387" s="81" t="s">
        <v>44</v>
      </c>
      <c r="N387" s="75" t="s">
        <v>72</v>
      </c>
      <c r="O387" s="75" t="s">
        <v>46</v>
      </c>
      <c r="P387" s="81" t="s">
        <v>65</v>
      </c>
      <c r="Q387" s="81" t="s">
        <v>173</v>
      </c>
      <c r="R387" s="73" t="s">
        <v>623</v>
      </c>
      <c r="S387" s="149">
        <v>850000</v>
      </c>
      <c r="T387" s="146">
        <v>42298</v>
      </c>
      <c r="U387" s="98">
        <v>42403</v>
      </c>
      <c r="V387" s="75" t="s">
        <v>763</v>
      </c>
      <c r="W387" s="80"/>
      <c r="X387" s="76" t="s">
        <v>49</v>
      </c>
      <c r="Y387" s="80"/>
      <c r="Z387" s="80"/>
      <c r="AA387" s="80"/>
      <c r="AB387" s="81" t="s">
        <v>142</v>
      </c>
      <c r="AC387" s="80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x14ac:dyDescent="0.25">
      <c r="A388" s="80"/>
      <c r="B388" s="80"/>
      <c r="C388" s="81" t="s">
        <v>817</v>
      </c>
      <c r="D388" s="82">
        <v>42976722</v>
      </c>
      <c r="E388" s="83">
        <v>2261246</v>
      </c>
      <c r="F388" s="81" t="s">
        <v>91</v>
      </c>
      <c r="G388" s="73" t="s">
        <v>818</v>
      </c>
      <c r="H388" s="97">
        <v>8</v>
      </c>
      <c r="I388" s="81" t="s">
        <v>139</v>
      </c>
      <c r="J388" s="82">
        <v>55</v>
      </c>
      <c r="K388" s="81" t="s">
        <v>622</v>
      </c>
      <c r="L388" s="75">
        <v>1</v>
      </c>
      <c r="M388" s="81" t="s">
        <v>44</v>
      </c>
      <c r="N388" s="75" t="s">
        <v>72</v>
      </c>
      <c r="O388" s="75" t="s">
        <v>46</v>
      </c>
      <c r="P388" s="81" t="s">
        <v>485</v>
      </c>
      <c r="Q388" s="81" t="s">
        <v>141</v>
      </c>
      <c r="R388" s="73" t="s">
        <v>623</v>
      </c>
      <c r="S388" s="95">
        <v>644350</v>
      </c>
      <c r="T388" s="146">
        <v>42298</v>
      </c>
      <c r="U388" s="98">
        <v>42403</v>
      </c>
      <c r="V388" s="75" t="s">
        <v>763</v>
      </c>
      <c r="W388" s="80"/>
      <c r="X388" s="76" t="s">
        <v>49</v>
      </c>
      <c r="Y388" s="80"/>
      <c r="Z388" s="80"/>
      <c r="AA388" s="80"/>
      <c r="AB388" s="81" t="s">
        <v>142</v>
      </c>
      <c r="AC388" s="80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x14ac:dyDescent="0.25">
      <c r="A389" s="80"/>
      <c r="B389" s="80"/>
      <c r="C389" s="81" t="s">
        <v>819</v>
      </c>
      <c r="D389" s="82">
        <v>1025645514</v>
      </c>
      <c r="E389" s="83">
        <v>2210079</v>
      </c>
      <c r="F389" s="81" t="s">
        <v>91</v>
      </c>
      <c r="G389" s="73" t="s">
        <v>137</v>
      </c>
      <c r="H389" s="97">
        <v>8</v>
      </c>
      <c r="I389" s="81" t="s">
        <v>139</v>
      </c>
      <c r="J389" s="82">
        <v>27</v>
      </c>
      <c r="K389" s="81" t="s">
        <v>621</v>
      </c>
      <c r="L389" s="75">
        <v>5</v>
      </c>
      <c r="M389" s="81" t="s">
        <v>133</v>
      </c>
      <c r="N389" s="75" t="s">
        <v>72</v>
      </c>
      <c r="O389" s="75" t="s">
        <v>46</v>
      </c>
      <c r="P389" s="81" t="s">
        <v>485</v>
      </c>
      <c r="Q389" s="81" t="s">
        <v>141</v>
      </c>
      <c r="R389" s="73" t="s">
        <v>623</v>
      </c>
      <c r="S389" s="95">
        <v>644350</v>
      </c>
      <c r="T389" s="146">
        <v>42298</v>
      </c>
      <c r="U389" s="98">
        <v>42403</v>
      </c>
      <c r="V389" s="75" t="s">
        <v>763</v>
      </c>
      <c r="W389" s="80"/>
      <c r="X389" s="76" t="s">
        <v>49</v>
      </c>
      <c r="Y389" s="80"/>
      <c r="Z389" s="80"/>
      <c r="AA389" s="80"/>
      <c r="AB389" s="81" t="s">
        <v>142</v>
      </c>
      <c r="AC389" s="80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x14ac:dyDescent="0.25">
      <c r="A390" s="80"/>
      <c r="B390" s="80"/>
      <c r="C390" s="81" t="s">
        <v>820</v>
      </c>
      <c r="D390" s="82">
        <v>9736115</v>
      </c>
      <c r="E390" s="83">
        <v>3186965357</v>
      </c>
      <c r="F390" s="81" t="s">
        <v>91</v>
      </c>
      <c r="G390" s="73" t="s">
        <v>637</v>
      </c>
      <c r="H390" s="97">
        <v>8</v>
      </c>
      <c r="I390" s="81" t="s">
        <v>139</v>
      </c>
      <c r="J390" s="82">
        <v>32</v>
      </c>
      <c r="K390" s="81" t="s">
        <v>622</v>
      </c>
      <c r="L390" s="75">
        <v>10</v>
      </c>
      <c r="M390" s="81" t="s">
        <v>44</v>
      </c>
      <c r="N390" s="75" t="s">
        <v>72</v>
      </c>
      <c r="O390" s="75" t="s">
        <v>46</v>
      </c>
      <c r="P390" s="81" t="s">
        <v>58</v>
      </c>
      <c r="Q390" s="81" t="s">
        <v>173</v>
      </c>
      <c r="R390" s="73" t="s">
        <v>623</v>
      </c>
      <c r="S390" s="149">
        <v>850000</v>
      </c>
      <c r="T390" s="146">
        <v>42298</v>
      </c>
      <c r="U390" s="98">
        <v>42403</v>
      </c>
      <c r="V390" s="75" t="s">
        <v>763</v>
      </c>
      <c r="W390" s="80"/>
      <c r="X390" s="76" t="s">
        <v>49</v>
      </c>
      <c r="Y390" s="80"/>
      <c r="Z390" s="80"/>
      <c r="AA390" s="80"/>
      <c r="AB390" s="81" t="s">
        <v>142</v>
      </c>
      <c r="AC390" s="80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x14ac:dyDescent="0.25">
      <c r="A391" s="80"/>
      <c r="B391" s="80"/>
      <c r="C391" s="81" t="s">
        <v>821</v>
      </c>
      <c r="D391" s="82">
        <v>1017233900</v>
      </c>
      <c r="E391" s="83">
        <v>3137343701</v>
      </c>
      <c r="F391" s="81" t="s">
        <v>91</v>
      </c>
      <c r="G391" s="73" t="s">
        <v>203</v>
      </c>
      <c r="H391" s="97">
        <v>8</v>
      </c>
      <c r="I391" s="81" t="s">
        <v>139</v>
      </c>
      <c r="J391" s="82">
        <v>20</v>
      </c>
      <c r="K391" s="81" t="s">
        <v>621</v>
      </c>
      <c r="L391" s="148" t="s">
        <v>108</v>
      </c>
      <c r="M391" s="81" t="s">
        <v>133</v>
      </c>
      <c r="N391" s="75" t="s">
        <v>72</v>
      </c>
      <c r="O391" s="75" t="s">
        <v>46</v>
      </c>
      <c r="P391" s="81" t="s">
        <v>58</v>
      </c>
      <c r="Q391" s="81" t="s">
        <v>173</v>
      </c>
      <c r="R391" s="73" t="s">
        <v>623</v>
      </c>
      <c r="S391" s="149">
        <v>850000</v>
      </c>
      <c r="T391" s="146">
        <v>42299</v>
      </c>
      <c r="U391" s="98">
        <v>42403</v>
      </c>
      <c r="V391" s="75" t="s">
        <v>763</v>
      </c>
      <c r="W391" s="80"/>
      <c r="X391" s="76" t="s">
        <v>49</v>
      </c>
      <c r="Y391" s="80"/>
      <c r="Z391" s="80"/>
      <c r="AA391" s="80"/>
      <c r="AB391" s="81" t="s">
        <v>142</v>
      </c>
      <c r="AC391" s="80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x14ac:dyDescent="0.25">
      <c r="A392" s="80"/>
      <c r="B392" s="80"/>
      <c r="C392" s="81" t="s">
        <v>822</v>
      </c>
      <c r="D392" s="82">
        <v>1003080389</v>
      </c>
      <c r="E392" s="83">
        <v>3128533817</v>
      </c>
      <c r="F392" s="81" t="s">
        <v>91</v>
      </c>
      <c r="G392" s="73" t="s">
        <v>310</v>
      </c>
      <c r="H392" s="97">
        <v>8</v>
      </c>
      <c r="I392" s="81" t="s">
        <v>139</v>
      </c>
      <c r="J392" s="82">
        <v>26</v>
      </c>
      <c r="K392" s="81" t="s">
        <v>621</v>
      </c>
      <c r="L392" s="75">
        <v>5</v>
      </c>
      <c r="M392" s="81" t="s">
        <v>44</v>
      </c>
      <c r="N392" s="75" t="s">
        <v>72</v>
      </c>
      <c r="O392" s="75" t="s">
        <v>46</v>
      </c>
      <c r="P392" s="81" t="s">
        <v>485</v>
      </c>
      <c r="Q392" s="81" t="s">
        <v>141</v>
      </c>
      <c r="R392" s="73" t="s">
        <v>623</v>
      </c>
      <c r="S392" s="95">
        <v>644350</v>
      </c>
      <c r="T392" s="146">
        <v>42299</v>
      </c>
      <c r="U392" s="98">
        <v>42403</v>
      </c>
      <c r="V392" s="75" t="s">
        <v>763</v>
      </c>
      <c r="W392" s="80"/>
      <c r="X392" s="76" t="s">
        <v>49</v>
      </c>
      <c r="Y392" s="80"/>
      <c r="Z392" s="80"/>
      <c r="AA392" s="80"/>
      <c r="AB392" s="81" t="s">
        <v>142</v>
      </c>
      <c r="AC392" s="80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x14ac:dyDescent="0.25">
      <c r="A393" s="2"/>
      <c r="B393" s="2"/>
      <c r="C393" s="81" t="s">
        <v>825</v>
      </c>
      <c r="D393" s="82">
        <v>71713372</v>
      </c>
      <c r="E393" s="83">
        <v>3116112573</v>
      </c>
      <c r="F393" s="81" t="s">
        <v>91</v>
      </c>
      <c r="G393" s="73" t="s">
        <v>637</v>
      </c>
      <c r="H393" s="97">
        <v>6</v>
      </c>
      <c r="I393" s="81" t="s">
        <v>139</v>
      </c>
      <c r="J393" s="82">
        <v>45</v>
      </c>
      <c r="K393" s="81" t="s">
        <v>622</v>
      </c>
      <c r="L393" s="75">
        <v>11</v>
      </c>
      <c r="M393" s="81" t="s">
        <v>44</v>
      </c>
      <c r="N393" s="75" t="s">
        <v>72</v>
      </c>
      <c r="O393" s="75" t="s">
        <v>46</v>
      </c>
      <c r="P393" s="81" t="s">
        <v>826</v>
      </c>
      <c r="Q393" s="81" t="s">
        <v>186</v>
      </c>
      <c r="R393" s="73" t="s">
        <v>623</v>
      </c>
      <c r="S393" s="95">
        <v>644350</v>
      </c>
      <c r="T393" s="145">
        <v>42296</v>
      </c>
      <c r="U393" s="98">
        <v>42038</v>
      </c>
      <c r="V393" s="75" t="s">
        <v>763</v>
      </c>
      <c r="W393" s="80"/>
      <c r="X393" s="76" t="s">
        <v>49</v>
      </c>
      <c r="Y393" s="80"/>
      <c r="Z393" s="80"/>
      <c r="AA393" s="80"/>
      <c r="AB393" s="81" t="s">
        <v>50</v>
      </c>
      <c r="AC393" s="80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x14ac:dyDescent="0.25">
      <c r="A394" s="2"/>
      <c r="B394" s="2"/>
      <c r="C394" s="154" t="s">
        <v>827</v>
      </c>
      <c r="D394" s="155">
        <v>98638294</v>
      </c>
      <c r="E394" s="156">
        <v>3126121385</v>
      </c>
      <c r="F394" s="154" t="s">
        <v>91</v>
      </c>
      <c r="G394" s="157" t="s">
        <v>828</v>
      </c>
      <c r="H394" s="158">
        <v>12</v>
      </c>
      <c r="I394" s="154" t="s">
        <v>139</v>
      </c>
      <c r="J394" s="155">
        <v>36</v>
      </c>
      <c r="K394" s="154" t="s">
        <v>622</v>
      </c>
      <c r="L394" s="159" t="s">
        <v>43</v>
      </c>
      <c r="M394" s="154" t="s">
        <v>44</v>
      </c>
      <c r="N394" s="75" t="s">
        <v>72</v>
      </c>
      <c r="O394" s="75" t="s">
        <v>46</v>
      </c>
      <c r="P394" s="154" t="s">
        <v>47</v>
      </c>
      <c r="Q394" s="154" t="s">
        <v>320</v>
      </c>
      <c r="R394" s="73" t="s">
        <v>623</v>
      </c>
      <c r="S394" s="160">
        <v>3500000</v>
      </c>
      <c r="T394" s="146">
        <v>42303</v>
      </c>
      <c r="U394" s="98">
        <v>42403</v>
      </c>
      <c r="V394" s="75" t="s">
        <v>763</v>
      </c>
      <c r="W394" s="80"/>
      <c r="X394" s="76" t="s">
        <v>49</v>
      </c>
      <c r="Y394" s="80"/>
      <c r="Z394" s="80"/>
      <c r="AA394" s="80"/>
      <c r="AB394" s="81" t="s">
        <v>50</v>
      </c>
      <c r="AC394" s="80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x14ac:dyDescent="0.25">
      <c r="A395" s="2"/>
      <c r="B395" s="2"/>
      <c r="C395" s="2"/>
      <c r="D395" s="4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T395" s="140"/>
      <c r="U395" s="140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x14ac:dyDescent="0.25">
      <c r="A396" s="2"/>
      <c r="B396" s="2"/>
      <c r="C396" s="2"/>
      <c r="D396" s="4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T396" s="140"/>
      <c r="U396" s="140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x14ac:dyDescent="0.25">
      <c r="A397" s="2"/>
      <c r="B397" s="2"/>
      <c r="C397" s="2"/>
      <c r="D397" s="4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T397" s="140"/>
      <c r="U397" s="140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x14ac:dyDescent="0.25">
      <c r="A398" s="2"/>
      <c r="B398" s="2"/>
      <c r="C398" s="2"/>
      <c r="D398" s="4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T398" s="140"/>
      <c r="U398" s="140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x14ac:dyDescent="0.25">
      <c r="A399" s="2"/>
      <c r="B399" s="2"/>
      <c r="C399" s="2"/>
      <c r="D399" s="4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T399" s="140"/>
      <c r="U399" s="140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x14ac:dyDescent="0.25">
      <c r="A400" s="2"/>
      <c r="B400" s="2"/>
      <c r="C400" s="2"/>
      <c r="D400" s="4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T400" s="140"/>
      <c r="U400" s="140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x14ac:dyDescent="0.25">
      <c r="A401" s="2"/>
      <c r="B401" s="2"/>
      <c r="C401" s="2"/>
      <c r="D401" s="4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T401" s="140"/>
      <c r="U401" s="140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x14ac:dyDescent="0.25">
      <c r="A402" s="2"/>
      <c r="B402" s="2"/>
      <c r="C402" s="2"/>
      <c r="D402" s="4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T402" s="140"/>
      <c r="U402" s="140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x14ac:dyDescent="0.25">
      <c r="A403" s="2"/>
      <c r="B403" s="2"/>
      <c r="C403" s="2"/>
      <c r="D403" s="4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T403" s="140"/>
      <c r="U403" s="140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x14ac:dyDescent="0.25">
      <c r="A404" s="2"/>
      <c r="B404" s="2"/>
      <c r="C404" s="2"/>
      <c r="D404" s="4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T404" s="140"/>
      <c r="U404" s="140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x14ac:dyDescent="0.25">
      <c r="A405" s="2"/>
      <c r="B405" s="2"/>
      <c r="C405" s="2"/>
      <c r="D405" s="4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T405" s="140"/>
      <c r="U405" s="140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x14ac:dyDescent="0.25">
      <c r="A406" s="2"/>
      <c r="B406" s="2"/>
      <c r="C406" s="2"/>
      <c r="D406" s="4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T406" s="140"/>
      <c r="U406" s="140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x14ac:dyDescent="0.25">
      <c r="A407" s="2"/>
      <c r="B407" s="2"/>
      <c r="C407" s="2"/>
      <c r="D407" s="4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T407" s="140"/>
      <c r="U407" s="140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x14ac:dyDescent="0.25">
      <c r="A408" s="2"/>
      <c r="B408" s="2"/>
      <c r="C408" s="2"/>
      <c r="D408" s="4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T408" s="140"/>
      <c r="U408" s="140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x14ac:dyDescent="0.25">
      <c r="A409" s="2"/>
      <c r="B409" s="2"/>
      <c r="C409" s="2"/>
      <c r="D409" s="4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T409" s="140"/>
      <c r="U409" s="140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x14ac:dyDescent="0.25">
      <c r="A410" s="2"/>
      <c r="B410" s="2"/>
      <c r="C410" s="2"/>
      <c r="D410" s="4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T410" s="140"/>
      <c r="U410" s="140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x14ac:dyDescent="0.25">
      <c r="A411" s="2"/>
      <c r="B411" s="2"/>
      <c r="C411" s="2"/>
      <c r="D411" s="4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T411" s="140"/>
      <c r="U411" s="140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x14ac:dyDescent="0.25">
      <c r="A412" s="2"/>
      <c r="B412" s="2"/>
      <c r="C412" s="2"/>
      <c r="D412" s="4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T412" s="140"/>
      <c r="U412" s="140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x14ac:dyDescent="0.25">
      <c r="A413" s="2"/>
      <c r="B413" s="2"/>
      <c r="C413" s="2"/>
      <c r="D413" s="4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T413" s="140"/>
      <c r="U413" s="140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x14ac:dyDescent="0.25">
      <c r="A414" s="2"/>
      <c r="B414" s="2"/>
      <c r="C414" s="2"/>
      <c r="D414" s="4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T414" s="140"/>
      <c r="U414" s="140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x14ac:dyDescent="0.25">
      <c r="A415" s="2"/>
      <c r="B415" s="2"/>
      <c r="C415" s="2"/>
      <c r="D415" s="4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T415" s="140"/>
      <c r="U415" s="140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x14ac:dyDescent="0.25">
      <c r="A416" s="2"/>
      <c r="B416" s="2"/>
      <c r="C416" s="2"/>
      <c r="D416" s="4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T416" s="140"/>
      <c r="U416" s="140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x14ac:dyDescent="0.25">
      <c r="A417" s="2"/>
      <c r="B417" s="2"/>
      <c r="C417" s="2"/>
      <c r="D417" s="4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T417" s="140"/>
      <c r="U417" s="140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x14ac:dyDescent="0.25">
      <c r="A418" s="2"/>
      <c r="B418" s="2"/>
      <c r="C418" s="2"/>
      <c r="D418" s="4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T418" s="140"/>
      <c r="U418" s="140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x14ac:dyDescent="0.25">
      <c r="A419" s="2"/>
      <c r="B419" s="2"/>
      <c r="C419" s="2"/>
      <c r="D419" s="4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T419" s="140"/>
      <c r="U419" s="140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x14ac:dyDescent="0.25">
      <c r="A420" s="2"/>
      <c r="B420" s="2"/>
      <c r="C420" s="2"/>
      <c r="D420" s="4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T420" s="140"/>
      <c r="U420" s="140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x14ac:dyDescent="0.25">
      <c r="A421" s="2"/>
      <c r="B421" s="2"/>
      <c r="C421" s="2"/>
      <c r="D421" s="4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T421" s="140"/>
      <c r="U421" s="140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x14ac:dyDescent="0.25">
      <c r="A422" s="2"/>
      <c r="B422" s="2"/>
      <c r="C422" s="2"/>
      <c r="D422" s="4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T422" s="140"/>
      <c r="U422" s="140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x14ac:dyDescent="0.25">
      <c r="A423" s="2"/>
      <c r="B423" s="2"/>
      <c r="C423" s="2"/>
      <c r="D423" s="4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T423" s="140"/>
      <c r="U423" s="140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x14ac:dyDescent="0.25">
      <c r="A424" s="2"/>
      <c r="B424" s="2"/>
      <c r="C424" s="2"/>
      <c r="D424" s="4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T424" s="140"/>
      <c r="U424" s="140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x14ac:dyDescent="0.25">
      <c r="A425" s="2"/>
      <c r="B425" s="2"/>
      <c r="C425" s="2"/>
      <c r="D425" s="4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T425" s="140"/>
      <c r="U425" s="140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x14ac:dyDescent="0.25">
      <c r="A426" s="2"/>
      <c r="B426" s="2"/>
      <c r="C426" s="2"/>
      <c r="D426" s="4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T426" s="140"/>
      <c r="U426" s="140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x14ac:dyDescent="0.25">
      <c r="A427" s="2"/>
      <c r="B427" s="2"/>
      <c r="C427" s="2"/>
      <c r="D427" s="4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T427" s="140"/>
      <c r="U427" s="140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x14ac:dyDescent="0.25">
      <c r="A428" s="2"/>
      <c r="B428" s="2"/>
      <c r="C428" s="2"/>
      <c r="D428" s="4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T428" s="140"/>
      <c r="U428" s="140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x14ac:dyDescent="0.25">
      <c r="A429" s="2"/>
      <c r="B429" s="2"/>
      <c r="C429" s="2"/>
      <c r="D429" s="4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T429" s="140"/>
      <c r="U429" s="140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x14ac:dyDescent="0.25">
      <c r="A430" s="2"/>
      <c r="B430" s="2"/>
      <c r="C430" s="2"/>
      <c r="D430" s="4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T430" s="140"/>
      <c r="U430" s="140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x14ac:dyDescent="0.25">
      <c r="A431" s="2"/>
      <c r="B431" s="2"/>
      <c r="C431" s="2"/>
      <c r="D431" s="4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T431" s="140"/>
      <c r="U431" s="140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x14ac:dyDescent="0.25">
      <c r="A432" s="2"/>
      <c r="B432" s="2"/>
      <c r="C432" s="2"/>
      <c r="D432" s="4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T432" s="140"/>
      <c r="U432" s="140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x14ac:dyDescent="0.25">
      <c r="A433" s="2"/>
      <c r="B433" s="2"/>
      <c r="C433" s="2"/>
      <c r="D433" s="4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T433" s="140"/>
      <c r="U433" s="140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x14ac:dyDescent="0.25">
      <c r="A434" s="2"/>
      <c r="B434" s="2"/>
      <c r="C434" s="2"/>
      <c r="D434" s="4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T434" s="140"/>
      <c r="U434" s="140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x14ac:dyDescent="0.25">
      <c r="A435" s="2"/>
      <c r="B435" s="2"/>
      <c r="C435" s="2"/>
      <c r="D435" s="4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T435" s="140"/>
      <c r="U435" s="140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x14ac:dyDescent="0.25">
      <c r="A436" s="2"/>
      <c r="B436" s="2"/>
      <c r="C436" s="2"/>
      <c r="D436" s="4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T436" s="140"/>
      <c r="U436" s="140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x14ac:dyDescent="0.25">
      <c r="A437" s="2"/>
      <c r="B437" s="2"/>
      <c r="C437" s="2"/>
      <c r="D437" s="4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T437" s="140"/>
      <c r="U437" s="140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x14ac:dyDescent="0.25">
      <c r="A438" s="2"/>
      <c r="B438" s="2"/>
      <c r="C438" s="2"/>
      <c r="D438" s="4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T438" s="140"/>
      <c r="U438" s="140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x14ac:dyDescent="0.25">
      <c r="A439" s="2"/>
      <c r="B439" s="2"/>
      <c r="C439" s="2"/>
      <c r="D439" s="4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T439" s="140"/>
      <c r="U439" s="140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x14ac:dyDescent="0.25">
      <c r="A440" s="2"/>
      <c r="B440" s="2"/>
      <c r="C440" s="2"/>
      <c r="D440" s="4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T440" s="140"/>
      <c r="U440" s="140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x14ac:dyDescent="0.25">
      <c r="A441" s="2"/>
      <c r="B441" s="2"/>
      <c r="C441" s="2"/>
      <c r="D441" s="4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T441" s="140"/>
      <c r="U441" s="140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x14ac:dyDescent="0.25">
      <c r="A442" s="2"/>
      <c r="B442" s="2"/>
      <c r="C442" s="2"/>
      <c r="D442" s="4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T442" s="140"/>
      <c r="U442" s="140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x14ac:dyDescent="0.25">
      <c r="A443" s="2"/>
      <c r="B443" s="2"/>
      <c r="C443" s="2"/>
      <c r="D443" s="4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T443" s="140"/>
      <c r="U443" s="140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x14ac:dyDescent="0.25">
      <c r="A444" s="2"/>
      <c r="B444" s="2"/>
      <c r="C444" s="2"/>
      <c r="D444" s="4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T444" s="140"/>
      <c r="U444" s="140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x14ac:dyDescent="0.25">
      <c r="A445" s="2"/>
      <c r="B445" s="2"/>
      <c r="C445" s="2"/>
      <c r="D445" s="4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T445" s="140"/>
      <c r="U445" s="140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x14ac:dyDescent="0.25">
      <c r="A446" s="2"/>
      <c r="B446" s="2"/>
      <c r="C446" s="2"/>
      <c r="D446" s="4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T446" s="140"/>
      <c r="U446" s="140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x14ac:dyDescent="0.25">
      <c r="A447" s="2"/>
      <c r="B447" s="2"/>
      <c r="C447" s="2"/>
      <c r="D447" s="4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T447" s="140"/>
      <c r="U447" s="140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x14ac:dyDescent="0.25">
      <c r="A448" s="2"/>
      <c r="B448" s="2"/>
      <c r="C448" s="2"/>
      <c r="D448" s="4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T448" s="140"/>
      <c r="U448" s="140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x14ac:dyDescent="0.25">
      <c r="A449" s="2"/>
      <c r="B449" s="2"/>
      <c r="C449" s="2"/>
      <c r="D449" s="4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T449" s="140"/>
      <c r="U449" s="140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x14ac:dyDescent="0.25">
      <c r="A450" s="2"/>
      <c r="B450" s="2"/>
      <c r="C450" s="2"/>
      <c r="D450" s="4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T450" s="140"/>
      <c r="U450" s="140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x14ac:dyDescent="0.25">
      <c r="A451" s="2"/>
      <c r="B451" s="2"/>
      <c r="C451" s="2"/>
      <c r="D451" s="4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T451" s="140"/>
      <c r="U451" s="140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x14ac:dyDescent="0.25">
      <c r="A452" s="2"/>
      <c r="B452" s="2"/>
      <c r="C452" s="2"/>
      <c r="D452" s="4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T452" s="140"/>
      <c r="U452" s="140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x14ac:dyDescent="0.25">
      <c r="A453" s="2"/>
      <c r="B453" s="2"/>
      <c r="C453" s="2"/>
      <c r="D453" s="4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T453" s="140"/>
      <c r="U453" s="140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x14ac:dyDescent="0.25">
      <c r="A454" s="2"/>
      <c r="B454" s="2"/>
      <c r="C454" s="2"/>
      <c r="D454" s="4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T454" s="140"/>
      <c r="U454" s="140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x14ac:dyDescent="0.25">
      <c r="A455" s="2"/>
      <c r="B455" s="2"/>
      <c r="C455" s="2"/>
      <c r="D455" s="4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T455" s="140"/>
      <c r="U455" s="140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x14ac:dyDescent="0.25">
      <c r="A456" s="2"/>
      <c r="B456" s="2"/>
      <c r="C456" s="2"/>
      <c r="D456" s="4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T456" s="140"/>
      <c r="U456" s="140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x14ac:dyDescent="0.25">
      <c r="A457" s="2"/>
      <c r="B457" s="2"/>
      <c r="C457" s="2"/>
      <c r="D457" s="4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T457" s="140"/>
      <c r="U457" s="140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x14ac:dyDescent="0.25">
      <c r="A458" s="2"/>
      <c r="B458" s="2"/>
      <c r="C458" s="2"/>
      <c r="D458" s="4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T458" s="140"/>
      <c r="U458" s="140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x14ac:dyDescent="0.25">
      <c r="A459" s="2"/>
      <c r="B459" s="2"/>
      <c r="C459" s="2"/>
      <c r="D459" s="4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T459" s="140"/>
      <c r="U459" s="140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x14ac:dyDescent="0.25">
      <c r="A460" s="2"/>
      <c r="B460" s="2"/>
      <c r="C460" s="2"/>
      <c r="D460" s="4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T460" s="140"/>
      <c r="U460" s="140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x14ac:dyDescent="0.25">
      <c r="A461" s="2"/>
      <c r="B461" s="2"/>
      <c r="C461" s="2"/>
      <c r="D461" s="4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T461" s="140"/>
      <c r="U461" s="140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x14ac:dyDescent="0.25">
      <c r="A462" s="2"/>
      <c r="B462" s="2"/>
      <c r="C462" s="2"/>
      <c r="D462" s="4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T462" s="140"/>
      <c r="U462" s="140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x14ac:dyDescent="0.25">
      <c r="A463" s="2"/>
      <c r="B463" s="2"/>
      <c r="C463" s="2"/>
      <c r="D463" s="4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T463" s="140"/>
      <c r="U463" s="140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x14ac:dyDescent="0.25">
      <c r="A464" s="2"/>
      <c r="B464" s="2"/>
      <c r="C464" s="2"/>
      <c r="D464" s="4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T464" s="140"/>
      <c r="U464" s="140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x14ac:dyDescent="0.25">
      <c r="A465" s="2"/>
      <c r="B465" s="2"/>
      <c r="C465" s="2"/>
      <c r="D465" s="4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T465" s="140"/>
      <c r="U465" s="140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x14ac:dyDescent="0.25">
      <c r="A466" s="2"/>
      <c r="B466" s="2"/>
      <c r="C466" s="2"/>
      <c r="D466" s="4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T466" s="140"/>
      <c r="U466" s="140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x14ac:dyDescent="0.25">
      <c r="A467" s="2"/>
      <c r="B467" s="2"/>
      <c r="C467" s="2"/>
      <c r="D467" s="4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T467" s="140"/>
      <c r="U467" s="140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x14ac:dyDescent="0.25">
      <c r="A468" s="2"/>
      <c r="B468" s="2"/>
      <c r="C468" s="2"/>
      <c r="D468" s="4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T468" s="140"/>
      <c r="U468" s="140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x14ac:dyDescent="0.25">
      <c r="A469" s="2"/>
      <c r="B469" s="2"/>
      <c r="C469" s="2"/>
      <c r="D469" s="4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T469" s="140"/>
      <c r="U469" s="140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x14ac:dyDescent="0.25">
      <c r="A470" s="2"/>
      <c r="B470" s="2"/>
      <c r="C470" s="2"/>
      <c r="D470" s="4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T470" s="140"/>
      <c r="U470" s="14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x14ac:dyDescent="0.25">
      <c r="A471" s="2"/>
      <c r="B471" s="2"/>
      <c r="C471" s="2"/>
      <c r="D471" s="4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T471" s="140"/>
      <c r="U471" s="14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x14ac:dyDescent="0.25">
      <c r="A472" s="2"/>
      <c r="B472" s="2"/>
      <c r="C472" s="2"/>
      <c r="D472" s="4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T472" s="140"/>
      <c r="U472" s="14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x14ac:dyDescent="0.25">
      <c r="A473" s="2"/>
      <c r="B473" s="2"/>
      <c r="C473" s="2"/>
      <c r="D473" s="4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T473" s="140"/>
      <c r="U473" s="14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x14ac:dyDescent="0.25">
      <c r="A474" s="2"/>
      <c r="B474" s="2"/>
      <c r="C474" s="2"/>
      <c r="D474" s="4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T474" s="140"/>
      <c r="U474" s="140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x14ac:dyDescent="0.25">
      <c r="A475" s="2"/>
      <c r="B475" s="2"/>
      <c r="C475" s="2"/>
      <c r="D475" s="4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T475" s="140"/>
      <c r="U475" s="140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x14ac:dyDescent="0.25">
      <c r="A476" s="2"/>
      <c r="B476" s="2"/>
      <c r="C476" s="2"/>
      <c r="D476" s="4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T476" s="140"/>
      <c r="U476" s="140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x14ac:dyDescent="0.25">
      <c r="A477" s="2"/>
      <c r="B477" s="2"/>
      <c r="C477" s="2"/>
      <c r="D477" s="4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T477" s="140"/>
      <c r="U477" s="140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x14ac:dyDescent="0.25">
      <c r="A478" s="2"/>
      <c r="B478" s="2"/>
      <c r="C478" s="2"/>
      <c r="D478" s="4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T478" s="140"/>
      <c r="U478" s="140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x14ac:dyDescent="0.25">
      <c r="A479" s="2"/>
      <c r="B479" s="2"/>
      <c r="C479" s="2"/>
      <c r="D479" s="4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T479" s="140"/>
      <c r="U479" s="140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x14ac:dyDescent="0.25">
      <c r="A480" s="2"/>
      <c r="B480" s="2"/>
      <c r="C480" s="2"/>
      <c r="D480" s="4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T480" s="140"/>
      <c r="U480" s="140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x14ac:dyDescent="0.25">
      <c r="A481" s="2"/>
      <c r="B481" s="2"/>
      <c r="C481" s="2"/>
      <c r="D481" s="4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T481" s="140"/>
      <c r="U481" s="140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x14ac:dyDescent="0.25">
      <c r="A482" s="2"/>
      <c r="B482" s="2"/>
      <c r="C482" s="2"/>
      <c r="D482" s="4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T482" s="140"/>
      <c r="U482" s="14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x14ac:dyDescent="0.25">
      <c r="A483" s="2"/>
      <c r="B483" s="2"/>
      <c r="C483" s="2"/>
      <c r="D483" s="4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T483" s="140"/>
      <c r="U483" s="14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x14ac:dyDescent="0.25">
      <c r="A484" s="2"/>
      <c r="B484" s="2"/>
      <c r="C484" s="2"/>
      <c r="D484" s="4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T484" s="140"/>
      <c r="U484" s="14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x14ac:dyDescent="0.25">
      <c r="A485" s="2"/>
      <c r="B485" s="2"/>
      <c r="C485" s="2"/>
      <c r="D485" s="4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T485" s="140"/>
      <c r="U485" s="14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x14ac:dyDescent="0.25">
      <c r="A486" s="2"/>
      <c r="B486" s="2"/>
      <c r="C486" s="2"/>
      <c r="D486" s="4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T486" s="140"/>
      <c r="U486" s="140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x14ac:dyDescent="0.25">
      <c r="A487" s="2"/>
      <c r="B487" s="2"/>
      <c r="C487" s="2"/>
      <c r="D487" s="4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T487" s="140"/>
      <c r="U487" s="140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x14ac:dyDescent="0.25">
      <c r="A488" s="2"/>
      <c r="B488" s="2"/>
      <c r="C488" s="2"/>
      <c r="D488" s="4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T488" s="140"/>
      <c r="U488" s="14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x14ac:dyDescent="0.25">
      <c r="A489" s="2"/>
      <c r="B489" s="2"/>
      <c r="C489" s="2"/>
      <c r="D489" s="4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T489" s="140"/>
      <c r="U489" s="14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x14ac:dyDescent="0.25">
      <c r="A490" s="2"/>
      <c r="B490" s="2"/>
      <c r="C490" s="2"/>
      <c r="D490" s="4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T490" s="140"/>
      <c r="U490" s="14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x14ac:dyDescent="0.25">
      <c r="A491" s="2"/>
      <c r="B491" s="2"/>
      <c r="C491" s="2"/>
      <c r="D491" s="4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T491" s="140"/>
      <c r="U491" s="14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x14ac:dyDescent="0.25">
      <c r="A492" s="2"/>
      <c r="B492" s="2"/>
      <c r="C492" s="2"/>
      <c r="D492" s="4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T492" s="140"/>
      <c r="U492" s="140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x14ac:dyDescent="0.25">
      <c r="A493" s="2"/>
      <c r="B493" s="2"/>
      <c r="C493" s="2"/>
      <c r="D493" s="4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T493" s="140"/>
      <c r="U493" s="140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x14ac:dyDescent="0.25">
      <c r="A494" s="2"/>
      <c r="B494" s="2"/>
      <c r="C494" s="2"/>
      <c r="D494" s="4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T494" s="140"/>
      <c r="U494" s="140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x14ac:dyDescent="0.25">
      <c r="A495" s="2"/>
      <c r="B495" s="2"/>
      <c r="C495" s="2"/>
      <c r="D495" s="4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T495" s="140"/>
      <c r="U495" s="140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x14ac:dyDescent="0.25">
      <c r="A496" s="2"/>
      <c r="B496" s="2"/>
      <c r="C496" s="2"/>
      <c r="D496" s="4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T496" s="140"/>
      <c r="U496" s="140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x14ac:dyDescent="0.25">
      <c r="A497" s="2"/>
      <c r="B497" s="2"/>
      <c r="C497" s="2"/>
      <c r="D497" s="4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T497" s="140"/>
      <c r="U497" s="140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x14ac:dyDescent="0.25">
      <c r="A498" s="2"/>
      <c r="B498" s="2"/>
      <c r="C498" s="2"/>
      <c r="D498" s="4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T498" s="140"/>
      <c r="U498" s="140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x14ac:dyDescent="0.25">
      <c r="A499" s="2"/>
      <c r="B499" s="2"/>
      <c r="C499" s="2"/>
      <c r="D499" s="4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T499" s="140"/>
      <c r="U499" s="140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x14ac:dyDescent="0.25">
      <c r="A500" s="2"/>
      <c r="B500" s="2"/>
      <c r="C500" s="2"/>
      <c r="D500" s="4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T500" s="140"/>
      <c r="U500" s="140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x14ac:dyDescent="0.25">
      <c r="A501" s="2"/>
      <c r="B501" s="2"/>
      <c r="C501" s="2"/>
      <c r="D501" s="4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T501" s="140"/>
      <c r="U501" s="14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x14ac:dyDescent="0.25">
      <c r="A502" s="2"/>
      <c r="B502" s="2"/>
      <c r="C502" s="2"/>
      <c r="D502" s="4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T502" s="140"/>
      <c r="U502" s="14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x14ac:dyDescent="0.25">
      <c r="A503" s="2"/>
      <c r="B503" s="2"/>
      <c r="C503" s="2"/>
      <c r="D503" s="4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T503" s="140"/>
      <c r="U503" s="14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x14ac:dyDescent="0.25">
      <c r="A504" s="2"/>
      <c r="B504" s="2"/>
      <c r="C504" s="2"/>
      <c r="D504" s="4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T504" s="140"/>
      <c r="U504" s="140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x14ac:dyDescent="0.25">
      <c r="A505" s="2"/>
      <c r="B505" s="2"/>
      <c r="C505" s="2"/>
      <c r="D505" s="4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T505" s="140"/>
      <c r="U505" s="140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x14ac:dyDescent="0.25">
      <c r="A506" s="2"/>
      <c r="B506" s="2"/>
      <c r="C506" s="2"/>
      <c r="D506" s="4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T506" s="140"/>
      <c r="U506" s="140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x14ac:dyDescent="0.25">
      <c r="A507" s="2"/>
      <c r="B507" s="2"/>
      <c r="C507" s="2"/>
      <c r="D507" s="4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T507" s="140"/>
      <c r="U507" s="140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x14ac:dyDescent="0.25">
      <c r="A508" s="2"/>
      <c r="B508" s="2"/>
      <c r="C508" s="2"/>
      <c r="D508" s="4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T508" s="140"/>
      <c r="U508" s="140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x14ac:dyDescent="0.25">
      <c r="A509" s="2"/>
      <c r="B509" s="2"/>
      <c r="C509" s="2"/>
      <c r="D509" s="4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T509" s="140"/>
      <c r="U509" s="140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x14ac:dyDescent="0.25">
      <c r="A510" s="2"/>
      <c r="B510" s="2"/>
      <c r="C510" s="2"/>
      <c r="D510" s="4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T510" s="140"/>
      <c r="U510" s="140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x14ac:dyDescent="0.25">
      <c r="A511" s="2"/>
      <c r="B511" s="2"/>
      <c r="C511" s="2"/>
      <c r="D511" s="4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T511" s="140"/>
      <c r="U511" s="140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x14ac:dyDescent="0.25">
      <c r="A512" s="2"/>
      <c r="B512" s="2"/>
      <c r="C512" s="2"/>
      <c r="D512" s="4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T512" s="140"/>
      <c r="U512" s="140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x14ac:dyDescent="0.25">
      <c r="A513" s="2"/>
      <c r="B513" s="2"/>
      <c r="C513" s="2"/>
      <c r="D513" s="4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T513" s="140"/>
      <c r="U513" s="140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x14ac:dyDescent="0.25">
      <c r="A514" s="2"/>
      <c r="B514" s="2"/>
      <c r="C514" s="2"/>
      <c r="D514" s="4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T514" s="140"/>
      <c r="U514" s="140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x14ac:dyDescent="0.25">
      <c r="A515" s="2"/>
      <c r="B515" s="2"/>
      <c r="C515" s="2"/>
      <c r="D515" s="4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T515" s="140"/>
      <c r="U515" s="140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x14ac:dyDescent="0.25">
      <c r="A516" s="2"/>
      <c r="B516" s="2"/>
      <c r="C516" s="2"/>
      <c r="D516" s="4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T516" s="140"/>
      <c r="U516" s="140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x14ac:dyDescent="0.25">
      <c r="A517" s="2"/>
      <c r="B517" s="2"/>
      <c r="C517" s="2"/>
      <c r="D517" s="4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T517" s="140"/>
      <c r="U517" s="140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x14ac:dyDescent="0.25">
      <c r="A518" s="2"/>
      <c r="B518" s="2"/>
      <c r="C518" s="2"/>
      <c r="D518" s="4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T518" s="140"/>
      <c r="U518" s="140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x14ac:dyDescent="0.25">
      <c r="A519" s="2"/>
      <c r="B519" s="2"/>
      <c r="C519" s="2"/>
      <c r="D519" s="4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T519" s="140"/>
      <c r="U519" s="140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x14ac:dyDescent="0.25">
      <c r="A520" s="2"/>
      <c r="B520" s="2"/>
      <c r="C520" s="2"/>
      <c r="D520" s="4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T520" s="140"/>
      <c r="U520" s="140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x14ac:dyDescent="0.25">
      <c r="A521" s="2"/>
      <c r="B521" s="2"/>
      <c r="C521" s="2"/>
      <c r="D521" s="4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T521" s="140"/>
      <c r="U521" s="140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x14ac:dyDescent="0.25">
      <c r="A522" s="2"/>
      <c r="B522" s="2"/>
      <c r="C522" s="2"/>
      <c r="D522" s="4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T522" s="140"/>
      <c r="U522" s="140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x14ac:dyDescent="0.25">
      <c r="A523" s="2"/>
      <c r="B523" s="2"/>
      <c r="C523" s="2"/>
      <c r="D523" s="4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T523" s="140"/>
      <c r="U523" s="140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x14ac:dyDescent="0.25">
      <c r="A524" s="2"/>
      <c r="B524" s="2"/>
      <c r="C524" s="2"/>
      <c r="D524" s="4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T524" s="140"/>
      <c r="U524" s="140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x14ac:dyDescent="0.25">
      <c r="A525" s="2"/>
      <c r="B525" s="2"/>
      <c r="C525" s="2"/>
      <c r="D525" s="4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T525" s="140"/>
      <c r="U525" s="140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x14ac:dyDescent="0.25">
      <c r="A526" s="2"/>
      <c r="B526" s="2"/>
      <c r="C526" s="2"/>
      <c r="D526" s="4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T526" s="140"/>
      <c r="U526" s="140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x14ac:dyDescent="0.25">
      <c r="A527" s="2"/>
      <c r="B527" s="2"/>
      <c r="C527" s="2"/>
      <c r="D527" s="4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T527" s="140"/>
      <c r="U527" s="140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x14ac:dyDescent="0.25">
      <c r="A528" s="2"/>
      <c r="B528" s="2"/>
      <c r="C528" s="2"/>
      <c r="D528" s="4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T528" s="140"/>
      <c r="U528" s="140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x14ac:dyDescent="0.25">
      <c r="A529" s="2"/>
      <c r="B529" s="2"/>
      <c r="C529" s="2"/>
      <c r="D529" s="4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T529" s="140"/>
      <c r="U529" s="140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x14ac:dyDescent="0.25">
      <c r="A530" s="2"/>
      <c r="B530" s="2"/>
      <c r="C530" s="2"/>
      <c r="D530" s="4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T530" s="140"/>
      <c r="U530" s="140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x14ac:dyDescent="0.25">
      <c r="A531" s="2"/>
      <c r="B531" s="2"/>
      <c r="C531" s="2"/>
      <c r="D531" s="4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T531" s="140"/>
      <c r="U531" s="140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x14ac:dyDescent="0.25">
      <c r="A532" s="2"/>
      <c r="B532" s="2"/>
      <c r="C532" s="2"/>
      <c r="D532" s="4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T532" s="140"/>
      <c r="U532" s="140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x14ac:dyDescent="0.25">
      <c r="A533" s="2"/>
      <c r="B533" s="2"/>
      <c r="C533" s="2"/>
      <c r="D533" s="4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T533" s="140"/>
      <c r="U533" s="140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x14ac:dyDescent="0.25">
      <c r="A534" s="2"/>
      <c r="B534" s="2"/>
      <c r="C534" s="2"/>
      <c r="D534" s="4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T534" s="140"/>
      <c r="U534" s="140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x14ac:dyDescent="0.25">
      <c r="A535" s="2"/>
      <c r="B535" s="2"/>
      <c r="C535" s="2"/>
      <c r="D535" s="4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T535" s="140"/>
      <c r="U535" s="140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x14ac:dyDescent="0.25">
      <c r="A536" s="2"/>
      <c r="B536" s="2"/>
      <c r="C536" s="2"/>
      <c r="D536" s="4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T536" s="140"/>
      <c r="U536" s="140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x14ac:dyDescent="0.25">
      <c r="A537" s="2"/>
      <c r="B537" s="2"/>
      <c r="C537" s="2"/>
      <c r="D537" s="4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T537" s="140"/>
      <c r="U537" s="140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x14ac:dyDescent="0.25">
      <c r="A538" s="2"/>
      <c r="B538" s="2"/>
      <c r="C538" s="2"/>
      <c r="D538" s="4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T538" s="140"/>
      <c r="U538" s="140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x14ac:dyDescent="0.25">
      <c r="A539" s="2"/>
      <c r="B539" s="2"/>
      <c r="C539" s="2"/>
      <c r="D539" s="4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T539" s="140"/>
      <c r="U539" s="140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x14ac:dyDescent="0.25">
      <c r="A540" s="2"/>
      <c r="B540" s="2"/>
      <c r="C540" s="2"/>
      <c r="D540" s="4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T540" s="140"/>
      <c r="U540" s="140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x14ac:dyDescent="0.25">
      <c r="A541" s="2"/>
      <c r="B541" s="2"/>
      <c r="C541" s="2"/>
      <c r="D541" s="4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T541" s="140"/>
      <c r="U541" s="140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x14ac:dyDescent="0.25">
      <c r="A542" s="2"/>
      <c r="B542" s="2"/>
      <c r="C542" s="2"/>
      <c r="D542" s="4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T542" s="140"/>
      <c r="U542" s="14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x14ac:dyDescent="0.25">
      <c r="A543" s="2"/>
      <c r="B543" s="2"/>
      <c r="C543" s="2"/>
      <c r="D543" s="4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T543" s="140"/>
      <c r="U543" s="14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x14ac:dyDescent="0.25">
      <c r="A544" s="2"/>
      <c r="B544" s="2"/>
      <c r="C544" s="2"/>
      <c r="D544" s="4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T544" s="140"/>
      <c r="U544" s="14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x14ac:dyDescent="0.25">
      <c r="A545" s="2"/>
      <c r="B545" s="2"/>
      <c r="C545" s="2"/>
      <c r="D545" s="4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T545" s="140"/>
      <c r="U545" s="14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x14ac:dyDescent="0.25">
      <c r="A546" s="2"/>
      <c r="B546" s="2"/>
      <c r="C546" s="2"/>
      <c r="D546" s="4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T546" s="140"/>
      <c r="U546" s="14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x14ac:dyDescent="0.25">
      <c r="A547" s="2"/>
      <c r="B547" s="2"/>
      <c r="C547" s="2"/>
      <c r="D547" s="4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T547" s="140"/>
      <c r="U547" s="14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x14ac:dyDescent="0.25">
      <c r="A548" s="2"/>
      <c r="B548" s="2"/>
      <c r="C548" s="2"/>
      <c r="D548" s="4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T548" s="140"/>
      <c r="U548" s="14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x14ac:dyDescent="0.25">
      <c r="A549" s="2"/>
      <c r="B549" s="2"/>
      <c r="C549" s="2"/>
      <c r="D549" s="4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T549" s="140"/>
      <c r="U549" s="14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x14ac:dyDescent="0.25">
      <c r="A550" s="2"/>
      <c r="B550" s="2"/>
      <c r="C550" s="2"/>
      <c r="D550" s="4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T550" s="140"/>
      <c r="U550" s="14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x14ac:dyDescent="0.25">
      <c r="A551" s="2"/>
      <c r="B551" s="2"/>
      <c r="C551" s="2"/>
      <c r="D551" s="4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T551" s="140"/>
      <c r="U551" s="14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x14ac:dyDescent="0.25">
      <c r="A552" s="2"/>
      <c r="B552" s="2"/>
      <c r="C552" s="2"/>
      <c r="D552" s="4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T552" s="140"/>
      <c r="U552" s="14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x14ac:dyDescent="0.25">
      <c r="A553" s="2"/>
      <c r="B553" s="2"/>
      <c r="C553" s="2"/>
      <c r="D553" s="4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T553" s="140"/>
      <c r="U553" s="14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x14ac:dyDescent="0.25">
      <c r="A554" s="2"/>
      <c r="B554" s="2"/>
      <c r="C554" s="2"/>
      <c r="D554" s="4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T554" s="140"/>
      <c r="U554" s="14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x14ac:dyDescent="0.25">
      <c r="A555" s="2"/>
      <c r="B555" s="2"/>
      <c r="C555" s="2"/>
      <c r="D555" s="4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T555" s="140"/>
      <c r="U555" s="14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x14ac:dyDescent="0.25">
      <c r="A556" s="2"/>
      <c r="B556" s="2"/>
      <c r="C556" s="2"/>
      <c r="D556" s="4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T556" s="140"/>
      <c r="U556" s="14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x14ac:dyDescent="0.25">
      <c r="A557" s="2"/>
      <c r="B557" s="2"/>
      <c r="C557" s="2"/>
      <c r="D557" s="4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T557" s="140"/>
      <c r="U557" s="14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x14ac:dyDescent="0.25">
      <c r="A558" s="2"/>
      <c r="B558" s="2"/>
      <c r="C558" s="2"/>
      <c r="D558" s="4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T558" s="140"/>
      <c r="U558" s="140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x14ac:dyDescent="0.25">
      <c r="A559" s="2"/>
      <c r="B559" s="2"/>
      <c r="C559" s="2"/>
      <c r="D559" s="4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T559" s="140"/>
      <c r="U559" s="140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x14ac:dyDescent="0.25">
      <c r="A560" s="2"/>
      <c r="B560" s="2"/>
      <c r="C560" s="2"/>
      <c r="D560" s="4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T560" s="140"/>
      <c r="U560" s="14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x14ac:dyDescent="0.25">
      <c r="A561" s="2"/>
      <c r="B561" s="2"/>
      <c r="C561" s="2"/>
      <c r="D561" s="4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T561" s="140"/>
      <c r="U561" s="14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x14ac:dyDescent="0.25">
      <c r="A562" s="2"/>
      <c r="B562" s="2"/>
      <c r="C562" s="2"/>
      <c r="D562" s="4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T562" s="140"/>
      <c r="U562" s="14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x14ac:dyDescent="0.25">
      <c r="A563" s="2"/>
      <c r="B563" s="2"/>
      <c r="C563" s="2"/>
      <c r="D563" s="4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T563" s="140"/>
      <c r="U563" s="14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x14ac:dyDescent="0.25">
      <c r="A564" s="2"/>
      <c r="B564" s="2"/>
      <c r="C564" s="2"/>
      <c r="D564" s="4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T564" s="140"/>
      <c r="U564" s="14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x14ac:dyDescent="0.25">
      <c r="A565" s="2"/>
      <c r="B565" s="2"/>
      <c r="C565" s="2"/>
      <c r="D565" s="4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T565" s="140"/>
      <c r="U565" s="14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x14ac:dyDescent="0.25">
      <c r="A566" s="2"/>
      <c r="B566" s="2"/>
      <c r="C566" s="2"/>
      <c r="D566" s="4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T566" s="140"/>
      <c r="U566" s="14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x14ac:dyDescent="0.25">
      <c r="A567" s="2"/>
      <c r="B567" s="2"/>
      <c r="C567" s="2"/>
      <c r="D567" s="4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T567" s="140"/>
      <c r="U567" s="14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x14ac:dyDescent="0.25">
      <c r="A568" s="2"/>
      <c r="B568" s="2"/>
      <c r="C568" s="2"/>
      <c r="D568" s="4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T568" s="140"/>
      <c r="U568" s="14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x14ac:dyDescent="0.25">
      <c r="A569" s="2"/>
      <c r="B569" s="2"/>
      <c r="C569" s="2"/>
      <c r="D569" s="4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T569" s="140"/>
      <c r="U569" s="14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x14ac:dyDescent="0.25">
      <c r="A570" s="2"/>
      <c r="B570" s="2"/>
      <c r="C570" s="2"/>
      <c r="D570" s="4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T570" s="140"/>
      <c r="U570" s="14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x14ac:dyDescent="0.25">
      <c r="A571" s="2"/>
      <c r="B571" s="2"/>
      <c r="C571" s="2"/>
      <c r="D571" s="4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T571" s="140"/>
      <c r="U571" s="14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x14ac:dyDescent="0.25">
      <c r="A572" s="2"/>
      <c r="B572" s="2"/>
      <c r="C572" s="2"/>
      <c r="D572" s="4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T572" s="140"/>
      <c r="U572" s="140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x14ac:dyDescent="0.25">
      <c r="A573" s="2"/>
      <c r="B573" s="2"/>
      <c r="C573" s="2"/>
      <c r="D573" s="4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T573" s="140"/>
      <c r="U573" s="14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x14ac:dyDescent="0.25">
      <c r="A574" s="2"/>
      <c r="B574" s="2"/>
      <c r="C574" s="2"/>
      <c r="D574" s="4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T574" s="140"/>
      <c r="U574" s="14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x14ac:dyDescent="0.25">
      <c r="A575" s="2"/>
      <c r="B575" s="2"/>
      <c r="C575" s="2"/>
      <c r="D575" s="4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T575" s="140"/>
      <c r="U575" s="14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x14ac:dyDescent="0.25">
      <c r="A576" s="2"/>
      <c r="B576" s="2"/>
      <c r="C576" s="2"/>
      <c r="D576" s="4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T576" s="140"/>
      <c r="U576" s="140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x14ac:dyDescent="0.25">
      <c r="A577" s="2"/>
      <c r="B577" s="2"/>
      <c r="C577" s="2"/>
      <c r="D577" s="4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T577" s="140"/>
      <c r="U577" s="140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x14ac:dyDescent="0.25">
      <c r="A578" s="2"/>
      <c r="B578" s="2"/>
      <c r="C578" s="2"/>
      <c r="D578" s="4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T578" s="140"/>
      <c r="U578" s="14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x14ac:dyDescent="0.25">
      <c r="A579" s="2"/>
      <c r="B579" s="2"/>
      <c r="C579" s="2"/>
      <c r="D579" s="4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T579" s="140"/>
      <c r="U579" s="14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x14ac:dyDescent="0.25">
      <c r="A580" s="2"/>
      <c r="B580" s="2"/>
      <c r="C580" s="2"/>
      <c r="D580" s="4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T580" s="140"/>
      <c r="U580" s="14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x14ac:dyDescent="0.25">
      <c r="A581" s="2"/>
      <c r="B581" s="2"/>
      <c r="C581" s="2"/>
      <c r="D581" s="4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T581" s="140"/>
      <c r="U581" s="14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x14ac:dyDescent="0.25">
      <c r="A582" s="2"/>
      <c r="B582" s="2"/>
      <c r="C582" s="2"/>
      <c r="D582" s="4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T582" s="140"/>
      <c r="U582" s="140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x14ac:dyDescent="0.25">
      <c r="A583" s="2"/>
      <c r="B583" s="2"/>
      <c r="C583" s="2"/>
      <c r="D583" s="4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T583" s="140"/>
      <c r="U583" s="140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x14ac:dyDescent="0.25">
      <c r="A584" s="2"/>
      <c r="B584" s="2"/>
      <c r="C584" s="2"/>
      <c r="D584" s="4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T584" s="140"/>
      <c r="U584" s="140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x14ac:dyDescent="0.25">
      <c r="A585" s="2"/>
      <c r="B585" s="2"/>
      <c r="C585" s="2"/>
      <c r="D585" s="4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T585" s="140"/>
      <c r="U585" s="140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x14ac:dyDescent="0.25">
      <c r="A586" s="2"/>
      <c r="B586" s="2"/>
      <c r="C586" s="2"/>
      <c r="D586" s="4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T586" s="140"/>
      <c r="U586" s="140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x14ac:dyDescent="0.25">
      <c r="A587" s="2"/>
      <c r="B587" s="2"/>
      <c r="C587" s="2"/>
      <c r="D587" s="4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T587" s="140"/>
      <c r="U587" s="140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x14ac:dyDescent="0.25">
      <c r="A588" s="2"/>
      <c r="B588" s="2"/>
      <c r="C588" s="2"/>
      <c r="D588" s="4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T588" s="140"/>
      <c r="U588" s="140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x14ac:dyDescent="0.25">
      <c r="A589" s="2"/>
      <c r="B589" s="2"/>
      <c r="C589" s="2"/>
      <c r="D589" s="4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T589" s="140"/>
      <c r="U589" s="140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x14ac:dyDescent="0.25">
      <c r="A590" s="2"/>
      <c r="B590" s="2"/>
      <c r="C590" s="2"/>
      <c r="D590" s="4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T590" s="140"/>
      <c r="U590" s="14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x14ac:dyDescent="0.25">
      <c r="A591" s="2"/>
      <c r="B591" s="2"/>
      <c r="C591" s="2"/>
      <c r="D591" s="4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T591" s="140"/>
      <c r="U591" s="14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x14ac:dyDescent="0.25">
      <c r="A592" s="2"/>
      <c r="B592" s="2"/>
      <c r="C592" s="2"/>
      <c r="D592" s="4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T592" s="140"/>
      <c r="U592" s="14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x14ac:dyDescent="0.25">
      <c r="A593" s="2"/>
      <c r="B593" s="2"/>
      <c r="C593" s="2"/>
      <c r="D593" s="4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T593" s="140"/>
      <c r="U593" s="14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x14ac:dyDescent="0.25">
      <c r="A594" s="2"/>
      <c r="B594" s="2"/>
      <c r="C594" s="2"/>
      <c r="D594" s="4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T594" s="140"/>
      <c r="U594" s="140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x14ac:dyDescent="0.25">
      <c r="A595" s="2"/>
      <c r="B595" s="2"/>
      <c r="C595" s="2"/>
      <c r="D595" s="4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T595" s="140"/>
      <c r="U595" s="140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x14ac:dyDescent="0.25">
      <c r="A596" s="2"/>
      <c r="B596" s="2"/>
      <c r="C596" s="2"/>
      <c r="D596" s="4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T596" s="140"/>
      <c r="U596" s="14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x14ac:dyDescent="0.25">
      <c r="A597" s="2"/>
      <c r="B597" s="2"/>
      <c r="C597" s="2"/>
      <c r="D597" s="4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T597" s="140"/>
      <c r="U597" s="14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x14ac:dyDescent="0.25">
      <c r="A598" s="2"/>
      <c r="B598" s="2"/>
      <c r="C598" s="2"/>
      <c r="D598" s="4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T598" s="140"/>
      <c r="U598" s="14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x14ac:dyDescent="0.25">
      <c r="A599" s="2"/>
      <c r="B599" s="2"/>
      <c r="C599" s="2"/>
      <c r="D599" s="4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T599" s="140"/>
      <c r="U599" s="14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x14ac:dyDescent="0.25">
      <c r="A600" s="2"/>
      <c r="B600" s="2"/>
      <c r="C600" s="2"/>
      <c r="D600" s="4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T600" s="140"/>
      <c r="U600" s="140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x14ac:dyDescent="0.25">
      <c r="A601" s="2"/>
      <c r="B601" s="2"/>
      <c r="C601" s="2"/>
      <c r="D601" s="4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T601" s="140"/>
      <c r="U601" s="140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x14ac:dyDescent="0.25">
      <c r="A602" s="2"/>
      <c r="B602" s="2"/>
      <c r="C602" s="2"/>
      <c r="D602" s="4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T602" s="140"/>
      <c r="U602" s="140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x14ac:dyDescent="0.25">
      <c r="A603" s="2"/>
      <c r="B603" s="2"/>
      <c r="C603" s="2"/>
      <c r="D603" s="4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T603" s="140"/>
      <c r="U603" s="140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x14ac:dyDescent="0.25">
      <c r="A604" s="2"/>
      <c r="B604" s="2"/>
      <c r="C604" s="2"/>
      <c r="D604" s="4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T604" s="140"/>
      <c r="U604" s="140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x14ac:dyDescent="0.25">
      <c r="A605" s="2"/>
      <c r="B605" s="2"/>
      <c r="C605" s="2"/>
      <c r="D605" s="4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T605" s="140"/>
      <c r="U605" s="140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x14ac:dyDescent="0.25">
      <c r="A606" s="2"/>
      <c r="B606" s="2"/>
      <c r="C606" s="2"/>
      <c r="D606" s="4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T606" s="140"/>
      <c r="U606" s="140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x14ac:dyDescent="0.25">
      <c r="A607" s="2"/>
      <c r="B607" s="2"/>
      <c r="C607" s="2"/>
      <c r="D607" s="4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T607" s="140"/>
      <c r="U607" s="140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x14ac:dyDescent="0.25">
      <c r="A608" s="2"/>
      <c r="B608" s="2"/>
      <c r="C608" s="2"/>
      <c r="D608" s="4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T608" s="140"/>
      <c r="U608" s="140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x14ac:dyDescent="0.25">
      <c r="A609" s="2"/>
      <c r="B609" s="2"/>
      <c r="C609" s="2"/>
      <c r="D609" s="4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T609" s="140"/>
      <c r="U609" s="14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x14ac:dyDescent="0.25">
      <c r="A610" s="2"/>
      <c r="B610" s="2"/>
      <c r="C610" s="2"/>
      <c r="D610" s="4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T610" s="140"/>
      <c r="U610" s="14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x14ac:dyDescent="0.25">
      <c r="A611" s="2"/>
      <c r="B611" s="2"/>
      <c r="C611" s="2"/>
      <c r="D611" s="4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T611" s="140"/>
      <c r="U611" s="14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x14ac:dyDescent="0.25">
      <c r="A612" s="2"/>
      <c r="B612" s="2"/>
      <c r="C612" s="2"/>
      <c r="D612" s="4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T612" s="140"/>
      <c r="U612" s="140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x14ac:dyDescent="0.25">
      <c r="A613" s="2"/>
      <c r="B613" s="2"/>
      <c r="C613" s="2"/>
      <c r="D613" s="4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T613" s="140"/>
      <c r="U613" s="140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x14ac:dyDescent="0.25">
      <c r="A614" s="2"/>
      <c r="B614" s="2"/>
      <c r="C614" s="2"/>
      <c r="D614" s="4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T614" s="140"/>
      <c r="U614" s="140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x14ac:dyDescent="0.25">
      <c r="A615" s="2"/>
      <c r="B615" s="2"/>
      <c r="C615" s="2"/>
      <c r="D615" s="4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T615" s="140"/>
      <c r="U615" s="140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x14ac:dyDescent="0.25">
      <c r="A616" s="2"/>
      <c r="B616" s="2"/>
      <c r="C616" s="2"/>
      <c r="D616" s="4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T616" s="140"/>
      <c r="U616" s="140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x14ac:dyDescent="0.25">
      <c r="A617" s="2"/>
      <c r="B617" s="2"/>
      <c r="C617" s="2"/>
      <c r="D617" s="4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T617" s="140"/>
      <c r="U617" s="140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x14ac:dyDescent="0.25">
      <c r="A618" s="2"/>
      <c r="B618" s="2"/>
      <c r="C618" s="2"/>
      <c r="D618" s="4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T618" s="140"/>
      <c r="U618" s="140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x14ac:dyDescent="0.25">
      <c r="A619" s="2"/>
      <c r="B619" s="2"/>
      <c r="C619" s="2"/>
      <c r="D619" s="4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T619" s="140"/>
      <c r="U619" s="140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x14ac:dyDescent="0.25">
      <c r="A620" s="2"/>
      <c r="B620" s="2"/>
      <c r="C620" s="2"/>
      <c r="D620" s="4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T620" s="140"/>
      <c r="U620" s="140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x14ac:dyDescent="0.25">
      <c r="A621" s="2"/>
      <c r="B621" s="2"/>
      <c r="C621" s="2"/>
      <c r="D621" s="4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T621" s="140"/>
      <c r="U621" s="140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x14ac:dyDescent="0.25">
      <c r="A622" s="2"/>
      <c r="B622" s="2"/>
      <c r="C622" s="2"/>
      <c r="D622" s="4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T622" s="140"/>
      <c r="U622" s="140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x14ac:dyDescent="0.25">
      <c r="A623" s="2"/>
      <c r="B623" s="2"/>
      <c r="C623" s="2"/>
      <c r="D623" s="4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T623" s="140"/>
      <c r="U623" s="140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x14ac:dyDescent="0.25">
      <c r="A624" s="2"/>
      <c r="B624" s="2"/>
      <c r="C624" s="2"/>
      <c r="D624" s="4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T624" s="140"/>
      <c r="U624" s="140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x14ac:dyDescent="0.25">
      <c r="A625" s="2"/>
      <c r="B625" s="2"/>
      <c r="C625" s="2"/>
      <c r="D625" s="4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T625" s="140"/>
      <c r="U625" s="140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x14ac:dyDescent="0.25">
      <c r="A626" s="2"/>
      <c r="B626" s="2"/>
      <c r="C626" s="2"/>
      <c r="D626" s="4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T626" s="140"/>
      <c r="U626" s="140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x14ac:dyDescent="0.25">
      <c r="A627" s="2"/>
      <c r="B627" s="2"/>
      <c r="C627" s="2"/>
      <c r="D627" s="4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T627" s="140"/>
      <c r="U627" s="140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x14ac:dyDescent="0.25">
      <c r="A628" s="2"/>
      <c r="B628" s="2"/>
      <c r="C628" s="2"/>
      <c r="D628" s="4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T628" s="140"/>
      <c r="U628" s="140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x14ac:dyDescent="0.25">
      <c r="A629" s="2"/>
      <c r="B629" s="2"/>
      <c r="C629" s="2"/>
      <c r="D629" s="4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T629" s="140"/>
      <c r="U629" s="140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x14ac:dyDescent="0.25">
      <c r="A630" s="2"/>
      <c r="B630" s="2"/>
      <c r="C630" s="2"/>
      <c r="D630" s="4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T630" s="140"/>
      <c r="U630" s="140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x14ac:dyDescent="0.25">
      <c r="A631" s="2"/>
      <c r="B631" s="2"/>
      <c r="C631" s="2"/>
      <c r="D631" s="4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T631" s="140"/>
      <c r="U631" s="140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x14ac:dyDescent="0.25">
      <c r="A632" s="2"/>
      <c r="B632" s="2"/>
      <c r="C632" s="2"/>
      <c r="D632" s="4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T632" s="140"/>
      <c r="U632" s="140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x14ac:dyDescent="0.25">
      <c r="A633" s="2"/>
      <c r="B633" s="2"/>
      <c r="C633" s="2"/>
      <c r="D633" s="4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T633" s="140"/>
      <c r="U633" s="140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x14ac:dyDescent="0.25">
      <c r="A634" s="2"/>
      <c r="B634" s="2"/>
      <c r="C634" s="2"/>
      <c r="D634" s="4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T634" s="140"/>
      <c r="U634" s="140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x14ac:dyDescent="0.25">
      <c r="A635" s="2"/>
      <c r="B635" s="2"/>
      <c r="C635" s="2"/>
      <c r="D635" s="4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T635" s="140"/>
      <c r="U635" s="140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x14ac:dyDescent="0.25">
      <c r="A636" s="2"/>
      <c r="B636" s="2"/>
      <c r="C636" s="2"/>
      <c r="D636" s="4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T636" s="140"/>
      <c r="U636" s="140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x14ac:dyDescent="0.25">
      <c r="A637" s="2"/>
      <c r="B637" s="2"/>
      <c r="C637" s="2"/>
      <c r="D637" s="4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T637" s="140"/>
      <c r="U637" s="140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x14ac:dyDescent="0.25">
      <c r="A638" s="2"/>
      <c r="B638" s="2"/>
      <c r="C638" s="2"/>
      <c r="D638" s="4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T638" s="140"/>
      <c r="U638" s="140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x14ac:dyDescent="0.25">
      <c r="A639" s="2"/>
      <c r="B639" s="2"/>
      <c r="C639" s="2"/>
      <c r="D639" s="4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T639" s="140"/>
      <c r="U639" s="140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x14ac:dyDescent="0.25">
      <c r="A640" s="2"/>
      <c r="B640" s="2"/>
      <c r="C640" s="2"/>
      <c r="D640" s="4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T640" s="140"/>
      <c r="U640" s="140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x14ac:dyDescent="0.25">
      <c r="A641" s="2"/>
      <c r="B641" s="2"/>
      <c r="C641" s="2"/>
      <c r="D641" s="4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T641" s="140"/>
      <c r="U641" s="140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x14ac:dyDescent="0.25">
      <c r="A642" s="2"/>
      <c r="B642" s="2"/>
      <c r="C642" s="2"/>
      <c r="D642" s="4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T642" s="140"/>
      <c r="U642" s="140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x14ac:dyDescent="0.25">
      <c r="A643" s="2"/>
      <c r="B643" s="2"/>
      <c r="C643" s="2"/>
      <c r="D643" s="4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T643" s="140"/>
      <c r="U643" s="140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x14ac:dyDescent="0.25">
      <c r="A644" s="2"/>
      <c r="B644" s="2"/>
      <c r="C644" s="2"/>
      <c r="D644" s="4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T644" s="140"/>
      <c r="U644" s="140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x14ac:dyDescent="0.25">
      <c r="A645" s="2"/>
      <c r="B645" s="2"/>
      <c r="C645" s="2"/>
      <c r="D645" s="4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T645" s="140"/>
      <c r="U645" s="140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x14ac:dyDescent="0.25">
      <c r="A646" s="2"/>
      <c r="B646" s="2"/>
      <c r="C646" s="2"/>
      <c r="D646" s="4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T646" s="140"/>
      <c r="U646" s="140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x14ac:dyDescent="0.25">
      <c r="A647" s="2"/>
      <c r="B647" s="2"/>
      <c r="C647" s="2"/>
      <c r="D647" s="4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T647" s="140"/>
      <c r="U647" s="140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x14ac:dyDescent="0.25">
      <c r="A648" s="2"/>
      <c r="B648" s="2"/>
      <c r="C648" s="2"/>
      <c r="D648" s="4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T648" s="140"/>
      <c r="U648" s="140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x14ac:dyDescent="0.25">
      <c r="A649" s="2"/>
      <c r="B649" s="2"/>
      <c r="C649" s="2"/>
      <c r="D649" s="4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T649" s="140"/>
      <c r="U649" s="140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x14ac:dyDescent="0.25">
      <c r="A650" s="2"/>
      <c r="B650" s="2"/>
      <c r="C650" s="2"/>
      <c r="D650" s="4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T650" s="140"/>
      <c r="U650" s="14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x14ac:dyDescent="0.25">
      <c r="A651" s="2"/>
      <c r="B651" s="2"/>
      <c r="C651" s="2"/>
      <c r="D651" s="4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T651" s="140"/>
      <c r="U651" s="14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x14ac:dyDescent="0.25">
      <c r="A652" s="2"/>
      <c r="B652" s="2"/>
      <c r="C652" s="2"/>
      <c r="D652" s="4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T652" s="140"/>
      <c r="U652" s="14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x14ac:dyDescent="0.25">
      <c r="A653" s="2"/>
      <c r="B653" s="2"/>
      <c r="C653" s="2"/>
      <c r="D653" s="4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T653" s="140"/>
      <c r="U653" s="14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x14ac:dyDescent="0.25">
      <c r="A654" s="2"/>
      <c r="B654" s="2"/>
      <c r="C654" s="2"/>
      <c r="D654" s="4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T654" s="140"/>
      <c r="U654" s="140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x14ac:dyDescent="0.25">
      <c r="A655" s="2"/>
      <c r="B655" s="2"/>
      <c r="C655" s="2"/>
      <c r="D655" s="4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T655" s="140"/>
      <c r="U655" s="140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x14ac:dyDescent="0.25">
      <c r="A656" s="2"/>
      <c r="B656" s="2"/>
      <c r="C656" s="2"/>
      <c r="D656" s="4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T656" s="140"/>
      <c r="U656" s="140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x14ac:dyDescent="0.25">
      <c r="A657" s="2"/>
      <c r="B657" s="2"/>
      <c r="C657" s="2"/>
      <c r="D657" s="4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T657" s="140"/>
      <c r="U657" s="140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x14ac:dyDescent="0.25">
      <c r="A658" s="2"/>
      <c r="B658" s="2"/>
      <c r="C658" s="2"/>
      <c r="D658" s="4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T658" s="140"/>
      <c r="U658" s="140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x14ac:dyDescent="0.25">
      <c r="A659" s="2"/>
      <c r="B659" s="2"/>
      <c r="C659" s="2"/>
      <c r="D659" s="4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T659" s="140"/>
      <c r="U659" s="140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x14ac:dyDescent="0.25">
      <c r="A660" s="2"/>
      <c r="B660" s="2"/>
      <c r="C660" s="2"/>
      <c r="D660" s="4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T660" s="140"/>
      <c r="U660" s="140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x14ac:dyDescent="0.25">
      <c r="A661" s="2"/>
      <c r="B661" s="2"/>
      <c r="C661" s="2"/>
      <c r="D661" s="4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T661" s="140"/>
      <c r="U661" s="140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x14ac:dyDescent="0.25">
      <c r="A662" s="2"/>
      <c r="B662" s="2"/>
      <c r="C662" s="2"/>
      <c r="D662" s="4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T662" s="140"/>
      <c r="U662" s="140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x14ac:dyDescent="0.25">
      <c r="A663" s="2"/>
      <c r="B663" s="2"/>
      <c r="C663" s="2"/>
      <c r="D663" s="4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T663" s="140"/>
      <c r="U663" s="14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x14ac:dyDescent="0.25">
      <c r="A664" s="2"/>
      <c r="B664" s="2"/>
      <c r="C664" s="2"/>
      <c r="D664" s="4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T664" s="140"/>
      <c r="U664" s="14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x14ac:dyDescent="0.25">
      <c r="A665" s="2"/>
      <c r="B665" s="2"/>
      <c r="C665" s="2"/>
      <c r="D665" s="4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T665" s="140"/>
      <c r="U665" s="14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x14ac:dyDescent="0.25">
      <c r="A666" s="2"/>
      <c r="B666" s="2"/>
      <c r="C666" s="2"/>
      <c r="D666" s="4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T666" s="140"/>
      <c r="U666" s="140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x14ac:dyDescent="0.25">
      <c r="A667" s="2"/>
      <c r="B667" s="2"/>
      <c r="C667" s="2"/>
      <c r="D667" s="4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T667" s="140"/>
      <c r="U667" s="140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x14ac:dyDescent="0.25">
      <c r="A668" s="2"/>
      <c r="B668" s="2"/>
      <c r="C668" s="2"/>
      <c r="D668" s="4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T668" s="140"/>
      <c r="U668" s="140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x14ac:dyDescent="0.25">
      <c r="A669" s="2"/>
      <c r="B669" s="2"/>
      <c r="C669" s="2"/>
      <c r="D669" s="4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T669" s="140"/>
      <c r="U669" s="140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x14ac:dyDescent="0.25">
      <c r="A670" s="2"/>
      <c r="B670" s="2"/>
      <c r="C670" s="2"/>
      <c r="D670" s="4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T670" s="140"/>
      <c r="U670" s="140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x14ac:dyDescent="0.25">
      <c r="A671" s="2"/>
      <c r="B671" s="2"/>
      <c r="C671" s="2"/>
      <c r="D671" s="4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T671" s="140"/>
      <c r="U671" s="140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x14ac:dyDescent="0.25">
      <c r="A672" s="2"/>
      <c r="B672" s="2"/>
      <c r="C672" s="2"/>
      <c r="D672" s="4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T672" s="140"/>
      <c r="U672" s="140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x14ac:dyDescent="0.25">
      <c r="A673" s="2"/>
      <c r="B673" s="2"/>
      <c r="C673" s="2"/>
      <c r="D673" s="4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T673" s="140"/>
      <c r="U673" s="140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x14ac:dyDescent="0.25">
      <c r="A674" s="2"/>
      <c r="B674" s="2"/>
      <c r="C674" s="2"/>
      <c r="D674" s="4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T674" s="140"/>
      <c r="U674" s="140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x14ac:dyDescent="0.25">
      <c r="A675" s="2"/>
      <c r="B675" s="2"/>
      <c r="C675" s="2"/>
      <c r="D675" s="4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T675" s="140"/>
      <c r="U675" s="140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x14ac:dyDescent="0.25">
      <c r="A676" s="2"/>
      <c r="B676" s="2"/>
      <c r="C676" s="2"/>
      <c r="D676" s="4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T676" s="140"/>
      <c r="U676" s="140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x14ac:dyDescent="0.25">
      <c r="A677" s="2"/>
      <c r="B677" s="2"/>
      <c r="C677" s="2"/>
      <c r="D677" s="4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T677" s="140"/>
      <c r="U677" s="140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x14ac:dyDescent="0.25">
      <c r="A678" s="2"/>
      <c r="B678" s="2"/>
      <c r="C678" s="2"/>
      <c r="D678" s="4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T678" s="140"/>
      <c r="U678" s="140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x14ac:dyDescent="0.25">
      <c r="A679" s="2"/>
      <c r="B679" s="2"/>
      <c r="C679" s="2"/>
      <c r="D679" s="4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T679" s="140"/>
      <c r="U679" s="140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x14ac:dyDescent="0.25">
      <c r="A680" s="2"/>
      <c r="B680" s="2"/>
      <c r="C680" s="2"/>
      <c r="D680" s="4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T680" s="140"/>
      <c r="U680" s="140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x14ac:dyDescent="0.25">
      <c r="A681" s="2"/>
      <c r="B681" s="2"/>
      <c r="C681" s="2"/>
      <c r="D681" s="4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T681" s="140"/>
      <c r="U681" s="140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x14ac:dyDescent="0.25">
      <c r="A682" s="2"/>
      <c r="B682" s="2"/>
      <c r="C682" s="2"/>
      <c r="D682" s="4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T682" s="140"/>
      <c r="U682" s="140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x14ac:dyDescent="0.25">
      <c r="A683" s="2"/>
      <c r="B683" s="2"/>
      <c r="C683" s="2"/>
      <c r="D683" s="4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T683" s="140"/>
      <c r="U683" s="140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x14ac:dyDescent="0.25">
      <c r="A684" s="2"/>
      <c r="B684" s="2"/>
      <c r="C684" s="2"/>
      <c r="D684" s="4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T684" s="140"/>
      <c r="U684" s="140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x14ac:dyDescent="0.25">
      <c r="A685" s="2"/>
      <c r="B685" s="2"/>
      <c r="C685" s="2"/>
      <c r="D685" s="4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T685" s="140"/>
      <c r="U685" s="140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x14ac:dyDescent="0.25">
      <c r="A686" s="2"/>
      <c r="B686" s="2"/>
      <c r="C686" s="2"/>
      <c r="D686" s="4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T686" s="140"/>
      <c r="U686" s="140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x14ac:dyDescent="0.25">
      <c r="A687" s="2"/>
      <c r="B687" s="2"/>
      <c r="C687" s="2"/>
      <c r="D687" s="4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T687" s="140"/>
      <c r="U687" s="140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x14ac:dyDescent="0.25">
      <c r="A688" s="2"/>
      <c r="B688" s="2"/>
      <c r="C688" s="2"/>
      <c r="D688" s="4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T688" s="140"/>
      <c r="U688" s="140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x14ac:dyDescent="0.25">
      <c r="A689" s="2"/>
      <c r="B689" s="2"/>
      <c r="C689" s="2"/>
      <c r="D689" s="4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T689" s="140"/>
      <c r="U689" s="140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x14ac:dyDescent="0.25">
      <c r="A690" s="2"/>
      <c r="B690" s="2"/>
      <c r="C690" s="2"/>
      <c r="D690" s="4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T690" s="140"/>
      <c r="U690" s="140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x14ac:dyDescent="0.25">
      <c r="A691" s="2"/>
      <c r="B691" s="2"/>
      <c r="C691" s="2"/>
      <c r="D691" s="4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T691" s="140"/>
      <c r="U691" s="140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x14ac:dyDescent="0.25">
      <c r="A692" s="2"/>
      <c r="B692" s="2"/>
      <c r="C692" s="2"/>
      <c r="D692" s="4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T692" s="140"/>
      <c r="U692" s="140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x14ac:dyDescent="0.25">
      <c r="A693" s="2"/>
      <c r="B693" s="2"/>
      <c r="C693" s="2"/>
      <c r="D693" s="4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T693" s="140"/>
      <c r="U693" s="140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x14ac:dyDescent="0.25">
      <c r="A694" s="2"/>
      <c r="B694" s="2"/>
      <c r="C694" s="2"/>
      <c r="D694" s="4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T694" s="140"/>
      <c r="U694" s="140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x14ac:dyDescent="0.25">
      <c r="A695" s="2"/>
      <c r="B695" s="2"/>
      <c r="C695" s="2"/>
      <c r="D695" s="4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T695" s="140"/>
      <c r="U695" s="140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x14ac:dyDescent="0.25">
      <c r="A696" s="2"/>
      <c r="B696" s="2"/>
      <c r="C696" s="2"/>
      <c r="D696" s="4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T696" s="140"/>
      <c r="U696" s="140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x14ac:dyDescent="0.25">
      <c r="A697" s="2"/>
      <c r="B697" s="2"/>
      <c r="C697" s="2"/>
      <c r="D697" s="4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T697" s="140"/>
      <c r="U697" s="140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x14ac:dyDescent="0.25">
      <c r="A698" s="2"/>
      <c r="B698" s="2"/>
      <c r="C698" s="2"/>
      <c r="D698" s="4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T698" s="140"/>
      <c r="U698" s="140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x14ac:dyDescent="0.25">
      <c r="A699" s="2"/>
      <c r="B699" s="2"/>
      <c r="C699" s="2"/>
      <c r="D699" s="4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T699" s="140"/>
      <c r="U699" s="140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x14ac:dyDescent="0.25">
      <c r="A700" s="2"/>
      <c r="B700" s="2"/>
      <c r="C700" s="2"/>
      <c r="D700" s="4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T700" s="140"/>
      <c r="U700" s="140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x14ac:dyDescent="0.25">
      <c r="A701" s="2"/>
      <c r="B701" s="2"/>
      <c r="C701" s="2"/>
      <c r="D701" s="4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T701" s="140"/>
      <c r="U701" s="140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x14ac:dyDescent="0.25">
      <c r="A702" s="2"/>
      <c r="B702" s="2"/>
      <c r="C702" s="2"/>
      <c r="D702" s="4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T702" s="140"/>
      <c r="U702" s="140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x14ac:dyDescent="0.25">
      <c r="A703" s="2"/>
      <c r="B703" s="2"/>
      <c r="C703" s="2"/>
      <c r="D703" s="4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T703" s="140"/>
      <c r="U703" s="140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x14ac:dyDescent="0.25">
      <c r="A704" s="2"/>
      <c r="B704" s="2"/>
      <c r="C704" s="2"/>
      <c r="D704" s="4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T704" s="140"/>
      <c r="U704" s="140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x14ac:dyDescent="0.25">
      <c r="A705" s="2"/>
      <c r="B705" s="2"/>
      <c r="C705" s="2"/>
      <c r="D705" s="4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T705" s="140"/>
      <c r="U705" s="140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x14ac:dyDescent="0.25">
      <c r="A706" s="2"/>
      <c r="B706" s="2"/>
      <c r="C706" s="2"/>
      <c r="D706" s="4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T706" s="140"/>
      <c r="U706" s="140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x14ac:dyDescent="0.25">
      <c r="A707" s="2"/>
      <c r="B707" s="2"/>
      <c r="C707" s="2"/>
      <c r="D707" s="4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T707" s="140"/>
      <c r="U707" s="140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x14ac:dyDescent="0.25">
      <c r="A708" s="2"/>
      <c r="B708" s="2"/>
      <c r="C708" s="2"/>
      <c r="D708" s="4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T708" s="140"/>
      <c r="U708" s="140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x14ac:dyDescent="0.25">
      <c r="A709" s="2"/>
      <c r="B709" s="2"/>
      <c r="C709" s="2"/>
      <c r="D709" s="4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T709" s="140"/>
      <c r="U709" s="140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x14ac:dyDescent="0.25">
      <c r="A710" s="2"/>
      <c r="B710" s="2"/>
      <c r="C710" s="2"/>
      <c r="D710" s="4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T710" s="140"/>
      <c r="U710" s="140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x14ac:dyDescent="0.25">
      <c r="A711" s="2"/>
      <c r="B711" s="2"/>
      <c r="C711" s="2"/>
      <c r="D711" s="4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T711" s="140"/>
      <c r="U711" s="140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x14ac:dyDescent="0.25">
      <c r="A712" s="2"/>
      <c r="B712" s="2"/>
      <c r="C712" s="2"/>
      <c r="D712" s="4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T712" s="140"/>
      <c r="U712" s="140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x14ac:dyDescent="0.25">
      <c r="A713" s="2"/>
      <c r="B713" s="2"/>
      <c r="C713" s="2"/>
      <c r="D713" s="4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T713" s="140"/>
      <c r="U713" s="140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x14ac:dyDescent="0.25">
      <c r="A714" s="2"/>
      <c r="B714" s="2"/>
      <c r="C714" s="2"/>
      <c r="D714" s="4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T714" s="140"/>
      <c r="U714" s="140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x14ac:dyDescent="0.25">
      <c r="A715" s="2"/>
      <c r="B715" s="2"/>
      <c r="C715" s="2"/>
      <c r="D715" s="4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T715" s="140"/>
      <c r="U715" s="140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x14ac:dyDescent="0.25">
      <c r="A716" s="2"/>
      <c r="B716" s="2"/>
      <c r="C716" s="2"/>
      <c r="D716" s="4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T716" s="140"/>
      <c r="U716" s="140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x14ac:dyDescent="0.25">
      <c r="A717" s="2"/>
      <c r="B717" s="2"/>
      <c r="C717" s="2"/>
      <c r="D717" s="4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T717" s="140"/>
      <c r="U717" s="140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x14ac:dyDescent="0.25">
      <c r="A718" s="2"/>
      <c r="B718" s="2"/>
      <c r="C718" s="2"/>
      <c r="D718" s="4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T718" s="140"/>
      <c r="U718" s="140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x14ac:dyDescent="0.25">
      <c r="A719" s="2"/>
      <c r="B719" s="2"/>
      <c r="C719" s="2"/>
      <c r="D719" s="4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T719" s="140"/>
      <c r="U719" s="140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x14ac:dyDescent="0.25">
      <c r="A720" s="2"/>
      <c r="B720" s="2"/>
      <c r="C720" s="2"/>
      <c r="D720" s="4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T720" s="140"/>
      <c r="U720" s="140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x14ac:dyDescent="0.25">
      <c r="A721" s="2"/>
      <c r="B721" s="2"/>
      <c r="C721" s="2"/>
      <c r="D721" s="4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T721" s="140"/>
      <c r="U721" s="140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x14ac:dyDescent="0.25">
      <c r="A722" s="2"/>
      <c r="B722" s="2"/>
      <c r="C722" s="2"/>
      <c r="D722" s="4"/>
      <c r="E722" s="2"/>
      <c r="F722" s="2"/>
      <c r="G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T722" s="140"/>
      <c r="U722" s="140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x14ac:dyDescent="0.25">
      <c r="A723" s="2"/>
      <c r="B723" s="2"/>
      <c r="C723" s="2"/>
      <c r="D723" s="4"/>
      <c r="E723" s="2"/>
      <c r="F723" s="2"/>
      <c r="G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T723" s="140"/>
      <c r="U723" s="140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x14ac:dyDescent="0.25">
      <c r="A724" s="2"/>
      <c r="B724" s="2"/>
      <c r="C724" s="2"/>
      <c r="D724" s="4"/>
      <c r="E724" s="2"/>
      <c r="F724" s="2"/>
      <c r="G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T724" s="140"/>
      <c r="U724" s="140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x14ac:dyDescent="0.25">
      <c r="A725" s="2"/>
      <c r="B725" s="2"/>
      <c r="C725" s="2"/>
      <c r="D725" s="4"/>
      <c r="E725" s="2"/>
      <c r="F725" s="2"/>
      <c r="G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T725" s="140"/>
      <c r="U725" s="140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x14ac:dyDescent="0.25">
      <c r="A726" s="2"/>
      <c r="B726" s="2"/>
      <c r="C726" s="2"/>
      <c r="D726" s="4"/>
      <c r="E726" s="2"/>
      <c r="F726" s="2"/>
      <c r="G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T726" s="140"/>
      <c r="U726" s="140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x14ac:dyDescent="0.25">
      <c r="A727" s="2"/>
      <c r="B727" s="2"/>
      <c r="C727" s="2"/>
      <c r="D727" s="4"/>
      <c r="E727" s="2"/>
      <c r="F727" s="2"/>
      <c r="G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T727" s="140"/>
      <c r="U727" s="140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x14ac:dyDescent="0.25">
      <c r="A728" s="2"/>
      <c r="B728" s="2"/>
      <c r="C728" s="2"/>
      <c r="D728" s="4"/>
      <c r="E728" s="2"/>
      <c r="F728" s="2"/>
      <c r="G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T728" s="140"/>
      <c r="U728" s="140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x14ac:dyDescent="0.25">
      <c r="A729" s="2"/>
      <c r="B729" s="2"/>
      <c r="C729" s="2"/>
      <c r="D729" s="4"/>
      <c r="E729" s="2"/>
      <c r="F729" s="2"/>
      <c r="G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T729" s="140"/>
      <c r="U729" s="140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x14ac:dyDescent="0.25">
      <c r="A730" s="2"/>
      <c r="B730" s="2"/>
      <c r="C730" s="2"/>
      <c r="D730" s="4"/>
      <c r="E730" s="2"/>
      <c r="F730" s="2"/>
      <c r="G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T730" s="140"/>
      <c r="U730" s="140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x14ac:dyDescent="0.25">
      <c r="A731" s="2"/>
      <c r="B731" s="2"/>
      <c r="C731" s="2"/>
      <c r="D731" s="4"/>
      <c r="E731" s="2"/>
      <c r="F731" s="2"/>
      <c r="G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T731" s="140"/>
      <c r="U731" s="140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x14ac:dyDescent="0.25">
      <c r="A732" s="2"/>
      <c r="B732" s="2"/>
      <c r="C732" s="2"/>
      <c r="D732" s="4"/>
      <c r="E732" s="2"/>
      <c r="F732" s="2"/>
      <c r="G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T732" s="140"/>
      <c r="U732" s="140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x14ac:dyDescent="0.25">
      <c r="A733" s="2"/>
      <c r="B733" s="2"/>
      <c r="C733" s="2"/>
      <c r="D733" s="4"/>
      <c r="E733" s="2"/>
      <c r="F733" s="2"/>
      <c r="G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T733" s="140"/>
      <c r="U733" s="140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x14ac:dyDescent="0.25">
      <c r="A734" s="2"/>
      <c r="B734" s="2"/>
      <c r="C734" s="2"/>
      <c r="D734" s="4"/>
      <c r="E734" s="2"/>
      <c r="F734" s="2"/>
      <c r="G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T734" s="140"/>
      <c r="U734" s="140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x14ac:dyDescent="0.25">
      <c r="A735" s="2"/>
      <c r="B735" s="2"/>
      <c r="C735" s="2"/>
      <c r="D735" s="4"/>
      <c r="E735" s="2"/>
      <c r="F735" s="2"/>
      <c r="G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T735" s="140"/>
      <c r="U735" s="140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x14ac:dyDescent="0.25">
      <c r="A736" s="2"/>
      <c r="B736" s="2"/>
      <c r="C736" s="2"/>
      <c r="D736" s="4"/>
      <c r="E736" s="2"/>
      <c r="F736" s="2"/>
      <c r="G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T736" s="140"/>
      <c r="U736" s="140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x14ac:dyDescent="0.25">
      <c r="A737" s="2"/>
      <c r="B737" s="2"/>
      <c r="C737" s="2"/>
      <c r="D737" s="4"/>
      <c r="E737" s="2"/>
      <c r="F737" s="2"/>
      <c r="G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T737" s="140"/>
      <c r="U737" s="140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x14ac:dyDescent="0.25">
      <c r="A738" s="2"/>
      <c r="B738" s="2"/>
      <c r="C738" s="2"/>
      <c r="D738" s="4"/>
      <c r="E738" s="2"/>
      <c r="F738" s="2"/>
      <c r="G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T738" s="140"/>
      <c r="U738" s="140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x14ac:dyDescent="0.25">
      <c r="A739" s="2"/>
      <c r="B739" s="2"/>
      <c r="C739" s="2"/>
      <c r="D739" s="4"/>
      <c r="E739" s="2"/>
      <c r="F739" s="2"/>
      <c r="G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T739" s="140"/>
      <c r="U739" s="140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x14ac:dyDescent="0.25">
      <c r="A740" s="2"/>
      <c r="B740" s="2"/>
      <c r="C740" s="2"/>
      <c r="D740" s="4"/>
      <c r="E740" s="2"/>
      <c r="F740" s="2"/>
      <c r="G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T740" s="140"/>
      <c r="U740" s="140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x14ac:dyDescent="0.25">
      <c r="A741" s="2"/>
      <c r="B741" s="2"/>
      <c r="C741" s="2"/>
      <c r="D741" s="4"/>
      <c r="E741" s="2"/>
      <c r="F741" s="2"/>
      <c r="G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T741" s="140"/>
      <c r="U741" s="140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x14ac:dyDescent="0.25">
      <c r="A742" s="2"/>
      <c r="B742" s="2"/>
      <c r="C742" s="2"/>
      <c r="D742" s="4"/>
      <c r="E742" s="2"/>
      <c r="F742" s="2"/>
      <c r="G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T742" s="140"/>
      <c r="U742" s="140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x14ac:dyDescent="0.25">
      <c r="A743" s="2"/>
      <c r="B743" s="2"/>
      <c r="C743" s="2"/>
      <c r="D743" s="4"/>
      <c r="E743" s="2"/>
      <c r="F743" s="2"/>
      <c r="G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T743" s="140"/>
      <c r="U743" s="140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x14ac:dyDescent="0.25">
      <c r="A744" s="2"/>
      <c r="B744" s="2"/>
      <c r="C744" s="2"/>
      <c r="D744" s="4"/>
      <c r="E744" s="2"/>
      <c r="F744" s="2"/>
      <c r="G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T744" s="140"/>
      <c r="U744" s="140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x14ac:dyDescent="0.25">
      <c r="A745" s="2"/>
      <c r="B745" s="2"/>
      <c r="C745" s="2"/>
      <c r="D745" s="4"/>
      <c r="E745" s="2"/>
      <c r="F745" s="2"/>
      <c r="G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T745" s="140"/>
      <c r="U745" s="140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x14ac:dyDescent="0.25">
      <c r="A746" s="2"/>
      <c r="B746" s="2"/>
      <c r="C746" s="2"/>
      <c r="D746" s="4"/>
      <c r="E746" s="2"/>
      <c r="F746" s="2"/>
      <c r="G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T746" s="140"/>
      <c r="U746" s="140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x14ac:dyDescent="0.25">
      <c r="A747" s="2"/>
      <c r="B747" s="2"/>
      <c r="C747" s="2"/>
      <c r="D747" s="4"/>
      <c r="E747" s="2"/>
      <c r="F747" s="2"/>
      <c r="G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T747" s="140"/>
      <c r="U747" s="140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x14ac:dyDescent="0.25">
      <c r="A748" s="2"/>
      <c r="B748" s="2"/>
      <c r="C748" s="2"/>
      <c r="D748" s="4"/>
      <c r="E748" s="2"/>
      <c r="F748" s="2"/>
      <c r="G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T748" s="140"/>
      <c r="U748" s="140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x14ac:dyDescent="0.25">
      <c r="A749" s="2"/>
      <c r="B749" s="2"/>
      <c r="C749" s="2"/>
      <c r="D749" s="4"/>
      <c r="E749" s="2"/>
      <c r="F749" s="2"/>
      <c r="G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T749" s="140"/>
      <c r="U749" s="140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x14ac:dyDescent="0.25">
      <c r="A750" s="2"/>
      <c r="B750" s="2"/>
      <c r="C750" s="2"/>
      <c r="D750" s="4"/>
      <c r="E750" s="2"/>
      <c r="F750" s="2"/>
      <c r="G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T750" s="140"/>
      <c r="U750" s="140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x14ac:dyDescent="0.25">
      <c r="A751" s="2"/>
      <c r="B751" s="2"/>
      <c r="C751" s="2"/>
      <c r="D751" s="4"/>
      <c r="E751" s="2"/>
      <c r="F751" s="2"/>
      <c r="G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T751" s="140"/>
      <c r="U751" s="140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x14ac:dyDescent="0.25">
      <c r="A752" s="2"/>
      <c r="B752" s="2"/>
      <c r="C752" s="2"/>
      <c r="D752" s="4"/>
      <c r="E752" s="2"/>
      <c r="F752" s="2"/>
      <c r="G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T752" s="140"/>
      <c r="U752" s="140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x14ac:dyDescent="0.25">
      <c r="A753" s="2"/>
      <c r="B753" s="2"/>
      <c r="C753" s="2"/>
      <c r="D753" s="4"/>
      <c r="E753" s="2"/>
      <c r="F753" s="2"/>
      <c r="G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T753" s="140"/>
      <c r="U753" s="140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x14ac:dyDescent="0.25">
      <c r="A754" s="2"/>
      <c r="B754" s="2"/>
      <c r="C754" s="2"/>
      <c r="D754" s="4"/>
      <c r="E754" s="2"/>
      <c r="F754" s="2"/>
      <c r="G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T754" s="140"/>
      <c r="U754" s="140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x14ac:dyDescent="0.25">
      <c r="A755" s="2"/>
      <c r="B755" s="2"/>
      <c r="C755" s="2"/>
      <c r="D755" s="4"/>
      <c r="E755" s="2"/>
      <c r="F755" s="2"/>
      <c r="G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T755" s="140"/>
      <c r="U755" s="140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x14ac:dyDescent="0.25">
      <c r="A756" s="2"/>
      <c r="B756" s="2"/>
      <c r="C756" s="2"/>
      <c r="D756" s="4"/>
      <c r="E756" s="2"/>
      <c r="F756" s="2"/>
      <c r="G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T756" s="140"/>
      <c r="U756" s="140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x14ac:dyDescent="0.25">
      <c r="A757" s="2"/>
      <c r="B757" s="2"/>
      <c r="C757" s="2"/>
      <c r="D757" s="4"/>
      <c r="E757" s="2"/>
      <c r="F757" s="2"/>
      <c r="G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T757" s="140"/>
      <c r="U757" s="140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x14ac:dyDescent="0.25">
      <c r="A758" s="2"/>
      <c r="B758" s="2"/>
      <c r="C758" s="2"/>
      <c r="D758" s="4"/>
      <c r="E758" s="2"/>
      <c r="F758" s="2"/>
      <c r="G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T758" s="140"/>
      <c r="U758" s="140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x14ac:dyDescent="0.25">
      <c r="A759" s="2"/>
      <c r="B759" s="2"/>
      <c r="C759" s="2"/>
      <c r="D759" s="4"/>
      <c r="E759" s="2"/>
      <c r="F759" s="2"/>
      <c r="G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T759" s="140"/>
      <c r="U759" s="140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x14ac:dyDescent="0.25">
      <c r="A760" s="2"/>
      <c r="B760" s="2"/>
      <c r="C760" s="2"/>
      <c r="D760" s="4"/>
      <c r="E760" s="2"/>
      <c r="F760" s="2"/>
      <c r="G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T760" s="140"/>
      <c r="U760" s="140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x14ac:dyDescent="0.25">
      <c r="A761" s="2"/>
      <c r="B761" s="2"/>
      <c r="C761" s="2"/>
      <c r="D761" s="4"/>
      <c r="E761" s="2"/>
      <c r="F761" s="2"/>
      <c r="G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T761" s="140"/>
      <c r="U761" s="140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x14ac:dyDescent="0.25">
      <c r="A762" s="2"/>
      <c r="B762" s="2"/>
      <c r="C762" s="2"/>
      <c r="D762" s="4"/>
      <c r="E762" s="2"/>
      <c r="F762" s="2"/>
      <c r="G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T762" s="140"/>
      <c r="U762" s="140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x14ac:dyDescent="0.25">
      <c r="A763" s="2"/>
      <c r="B763" s="2"/>
      <c r="C763" s="2"/>
      <c r="D763" s="4"/>
      <c r="E763" s="2"/>
      <c r="F763" s="2"/>
      <c r="G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T763" s="140"/>
      <c r="U763" s="140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x14ac:dyDescent="0.25">
      <c r="A764" s="2"/>
      <c r="B764" s="2"/>
      <c r="C764" s="2"/>
      <c r="D764" s="4"/>
      <c r="E764" s="2"/>
      <c r="F764" s="2"/>
      <c r="G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T764" s="140"/>
      <c r="U764" s="140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x14ac:dyDescent="0.25">
      <c r="A765" s="2"/>
      <c r="B765" s="2"/>
      <c r="C765" s="2"/>
      <c r="D765" s="4"/>
      <c r="E765" s="2"/>
      <c r="F765" s="2"/>
      <c r="G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T765" s="140"/>
      <c r="U765" s="140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x14ac:dyDescent="0.25">
      <c r="A766" s="2"/>
      <c r="B766" s="2"/>
      <c r="C766" s="2"/>
      <c r="D766" s="4"/>
      <c r="E766" s="2"/>
      <c r="F766" s="2"/>
      <c r="G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T766" s="140"/>
      <c r="U766" s="140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x14ac:dyDescent="0.25">
      <c r="A767" s="2"/>
      <c r="B767" s="2"/>
      <c r="C767" s="2"/>
      <c r="D767" s="4"/>
      <c r="E767" s="2"/>
      <c r="F767" s="2"/>
      <c r="G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T767" s="140"/>
      <c r="U767" s="140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x14ac:dyDescent="0.25">
      <c r="A768" s="2"/>
      <c r="B768" s="2"/>
      <c r="C768" s="2"/>
      <c r="D768" s="4"/>
      <c r="E768" s="2"/>
      <c r="F768" s="2"/>
      <c r="G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T768" s="140"/>
      <c r="U768" s="140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x14ac:dyDescent="0.25">
      <c r="A769" s="2"/>
      <c r="B769" s="2"/>
      <c r="C769" s="2"/>
      <c r="D769" s="4"/>
      <c r="E769" s="2"/>
      <c r="F769" s="2"/>
      <c r="G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T769" s="140"/>
      <c r="U769" s="140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x14ac:dyDescent="0.25">
      <c r="A770" s="2"/>
      <c r="B770" s="2"/>
      <c r="C770" s="2"/>
      <c r="D770" s="4"/>
      <c r="E770" s="2"/>
      <c r="F770" s="2"/>
      <c r="G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T770" s="140"/>
      <c r="U770" s="140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x14ac:dyDescent="0.25">
      <c r="A771" s="2"/>
      <c r="B771" s="2"/>
      <c r="C771" s="2"/>
      <c r="D771" s="4"/>
      <c r="E771" s="2"/>
      <c r="F771" s="2"/>
      <c r="G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T771" s="140"/>
      <c r="U771" s="140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x14ac:dyDescent="0.25">
      <c r="A772" s="2"/>
      <c r="B772" s="2"/>
      <c r="C772" s="2"/>
      <c r="D772" s="4"/>
      <c r="E772" s="2"/>
      <c r="F772" s="2"/>
      <c r="G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T772" s="140"/>
      <c r="U772" s="140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x14ac:dyDescent="0.25">
      <c r="A773" s="2"/>
      <c r="B773" s="2"/>
      <c r="C773" s="2"/>
      <c r="D773" s="4"/>
      <c r="E773" s="2"/>
      <c r="F773" s="2"/>
      <c r="G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T773" s="140"/>
      <c r="U773" s="140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x14ac:dyDescent="0.25">
      <c r="A774" s="2"/>
      <c r="B774" s="2"/>
      <c r="C774" s="2"/>
      <c r="D774" s="4"/>
      <c r="E774" s="2"/>
      <c r="F774" s="2"/>
      <c r="G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T774" s="140"/>
      <c r="U774" s="140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x14ac:dyDescent="0.25">
      <c r="A775" s="2"/>
      <c r="B775" s="2"/>
      <c r="C775" s="2"/>
      <c r="D775" s="4"/>
      <c r="E775" s="2"/>
      <c r="F775" s="2"/>
      <c r="G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T775" s="140"/>
      <c r="U775" s="140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x14ac:dyDescent="0.25">
      <c r="A776" s="2"/>
      <c r="B776" s="2"/>
      <c r="C776" s="2"/>
      <c r="D776" s="4"/>
      <c r="E776" s="2"/>
      <c r="F776" s="2"/>
      <c r="G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T776" s="140"/>
      <c r="U776" s="140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x14ac:dyDescent="0.25">
      <c r="A777" s="2"/>
      <c r="B777" s="2"/>
      <c r="C777" s="2"/>
      <c r="D777" s="4"/>
      <c r="E777" s="2"/>
      <c r="F777" s="2"/>
      <c r="G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T777" s="140"/>
      <c r="U777" s="140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x14ac:dyDescent="0.25">
      <c r="A778" s="2"/>
      <c r="B778" s="2"/>
      <c r="C778" s="2"/>
      <c r="D778" s="4"/>
      <c r="E778" s="2"/>
      <c r="F778" s="2"/>
      <c r="G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T778" s="140"/>
      <c r="U778" s="140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x14ac:dyDescent="0.25">
      <c r="A779" s="2"/>
      <c r="B779" s="2"/>
      <c r="C779" s="2"/>
      <c r="D779" s="4"/>
      <c r="E779" s="2"/>
      <c r="F779" s="2"/>
      <c r="G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T779" s="140"/>
      <c r="U779" s="140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x14ac:dyDescent="0.25">
      <c r="A780" s="2"/>
      <c r="B780" s="2"/>
      <c r="C780" s="2"/>
      <c r="D780" s="4"/>
      <c r="E780" s="2"/>
      <c r="F780" s="2"/>
      <c r="G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T780" s="140"/>
      <c r="U780" s="140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x14ac:dyDescent="0.25">
      <c r="A781" s="2"/>
      <c r="B781" s="2"/>
      <c r="C781" s="2"/>
      <c r="D781" s="4"/>
      <c r="E781" s="2"/>
      <c r="F781" s="2"/>
      <c r="G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T781" s="140"/>
      <c r="U781" s="140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x14ac:dyDescent="0.25">
      <c r="A782" s="2"/>
      <c r="B782" s="2"/>
      <c r="C782" s="2"/>
      <c r="D782" s="4"/>
      <c r="E782" s="2"/>
      <c r="F782" s="2"/>
      <c r="G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T782" s="140"/>
      <c r="U782" s="140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x14ac:dyDescent="0.25">
      <c r="A783" s="2"/>
      <c r="B783" s="2"/>
      <c r="C783" s="2"/>
      <c r="D783" s="4"/>
      <c r="E783" s="2"/>
      <c r="F783" s="2"/>
      <c r="G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T783" s="140"/>
      <c r="U783" s="140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x14ac:dyDescent="0.25">
      <c r="A784" s="2"/>
      <c r="B784" s="2"/>
      <c r="C784" s="2"/>
      <c r="D784" s="4"/>
      <c r="E784" s="2"/>
      <c r="F784" s="2"/>
      <c r="G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T784" s="140"/>
      <c r="U784" s="140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x14ac:dyDescent="0.25">
      <c r="A785" s="2"/>
      <c r="B785" s="2"/>
      <c r="C785" s="2"/>
      <c r="D785" s="4"/>
      <c r="E785" s="2"/>
      <c r="F785" s="2"/>
      <c r="G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T785" s="140"/>
      <c r="U785" s="140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x14ac:dyDescent="0.25">
      <c r="A786" s="2"/>
      <c r="B786" s="2"/>
      <c r="C786" s="2"/>
      <c r="D786" s="4"/>
      <c r="E786" s="2"/>
      <c r="F786" s="2"/>
      <c r="G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T786" s="140"/>
      <c r="U786" s="140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x14ac:dyDescent="0.25">
      <c r="A787" s="2"/>
      <c r="B787" s="2"/>
      <c r="C787" s="2"/>
      <c r="D787" s="4"/>
      <c r="E787" s="2"/>
      <c r="F787" s="2"/>
      <c r="G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T787" s="140"/>
      <c r="U787" s="140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x14ac:dyDescent="0.25">
      <c r="A788" s="2"/>
      <c r="B788" s="2"/>
      <c r="C788" s="2"/>
      <c r="D788" s="4"/>
      <c r="E788" s="2"/>
      <c r="F788" s="2"/>
      <c r="G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T788" s="140"/>
      <c r="U788" s="140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x14ac:dyDescent="0.25">
      <c r="A789" s="2"/>
      <c r="B789" s="2"/>
      <c r="C789" s="2"/>
      <c r="D789" s="4"/>
      <c r="E789" s="2"/>
      <c r="F789" s="2"/>
      <c r="G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T789" s="140"/>
      <c r="U789" s="140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x14ac:dyDescent="0.25">
      <c r="A790" s="2"/>
      <c r="B790" s="2"/>
      <c r="C790" s="2"/>
      <c r="D790" s="4"/>
      <c r="E790" s="2"/>
      <c r="F790" s="2"/>
      <c r="G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T790" s="140"/>
      <c r="U790" s="140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x14ac:dyDescent="0.25">
      <c r="A791" s="2"/>
      <c r="B791" s="2"/>
      <c r="C791" s="2"/>
      <c r="D791" s="4"/>
      <c r="E791" s="2"/>
      <c r="F791" s="2"/>
      <c r="G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T791" s="140"/>
      <c r="U791" s="140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x14ac:dyDescent="0.25">
      <c r="A792" s="2"/>
      <c r="B792" s="2"/>
      <c r="C792" s="2"/>
      <c r="D792" s="4"/>
      <c r="E792" s="2"/>
      <c r="F792" s="2"/>
      <c r="G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T792" s="140"/>
      <c r="U792" s="140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x14ac:dyDescent="0.25">
      <c r="A793" s="2"/>
      <c r="B793" s="2"/>
      <c r="C793" s="2"/>
      <c r="D793" s="4"/>
      <c r="E793" s="2"/>
      <c r="F793" s="2"/>
      <c r="G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T793" s="140"/>
      <c r="U793" s="140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x14ac:dyDescent="0.25">
      <c r="A794" s="2"/>
      <c r="B794" s="2"/>
      <c r="C794" s="2"/>
      <c r="D794" s="4"/>
      <c r="E794" s="2"/>
      <c r="F794" s="2"/>
      <c r="G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T794" s="140"/>
      <c r="U794" s="14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x14ac:dyDescent="0.25">
      <c r="A795" s="2"/>
      <c r="B795" s="2"/>
      <c r="C795" s="2"/>
      <c r="D795" s="4"/>
      <c r="E795" s="2"/>
      <c r="F795" s="2"/>
      <c r="G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T795" s="140"/>
      <c r="U795" s="14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x14ac:dyDescent="0.25">
      <c r="A796" s="2"/>
      <c r="B796" s="2"/>
      <c r="C796" s="2"/>
      <c r="D796" s="4"/>
      <c r="E796" s="2"/>
      <c r="F796" s="2"/>
      <c r="G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T796" s="140"/>
      <c r="U796" s="14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x14ac:dyDescent="0.25">
      <c r="A797" s="2"/>
      <c r="B797" s="2"/>
      <c r="C797" s="2"/>
      <c r="D797" s="4"/>
      <c r="E797" s="2"/>
      <c r="F797" s="2"/>
      <c r="G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T797" s="140"/>
      <c r="U797" s="14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x14ac:dyDescent="0.25">
      <c r="A798" s="2"/>
      <c r="B798" s="2"/>
      <c r="C798" s="2"/>
      <c r="D798" s="4"/>
      <c r="E798" s="2"/>
      <c r="F798" s="2"/>
      <c r="G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T798" s="140"/>
      <c r="U798" s="140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x14ac:dyDescent="0.25">
      <c r="A799" s="2"/>
      <c r="B799" s="2"/>
      <c r="C799" s="2"/>
      <c r="D799" s="4"/>
      <c r="E799" s="2"/>
      <c r="F799" s="2"/>
      <c r="G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T799" s="140"/>
      <c r="U799" s="140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x14ac:dyDescent="0.25">
      <c r="A800" s="2"/>
      <c r="B800" s="2"/>
      <c r="C800" s="2"/>
      <c r="D800" s="4"/>
      <c r="E800" s="2"/>
      <c r="F800" s="2"/>
      <c r="G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T800" s="140"/>
      <c r="U800" s="140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x14ac:dyDescent="0.25">
      <c r="A801" s="2"/>
      <c r="B801" s="2"/>
      <c r="C801" s="2"/>
      <c r="D801" s="4"/>
      <c r="E801" s="2"/>
      <c r="F801" s="2"/>
      <c r="G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T801" s="140"/>
      <c r="U801" s="140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x14ac:dyDescent="0.25">
      <c r="A802" s="2"/>
      <c r="B802" s="2"/>
      <c r="C802" s="2"/>
      <c r="D802" s="4"/>
      <c r="E802" s="2"/>
      <c r="F802" s="2"/>
      <c r="G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T802" s="140"/>
      <c r="U802" s="140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x14ac:dyDescent="0.25">
      <c r="A803" s="2"/>
      <c r="B803" s="2"/>
      <c r="C803" s="2"/>
      <c r="D803" s="4"/>
      <c r="E803" s="2"/>
      <c r="F803" s="2"/>
      <c r="G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T803" s="140"/>
      <c r="U803" s="140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x14ac:dyDescent="0.25">
      <c r="A804" s="2"/>
      <c r="B804" s="2"/>
      <c r="C804" s="2"/>
      <c r="D804" s="4"/>
      <c r="E804" s="2"/>
      <c r="F804" s="2"/>
      <c r="G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T804" s="140"/>
      <c r="U804" s="140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x14ac:dyDescent="0.25">
      <c r="A805" s="2"/>
      <c r="B805" s="2"/>
      <c r="C805" s="2"/>
      <c r="D805" s="4"/>
      <c r="E805" s="2"/>
      <c r="F805" s="2"/>
      <c r="G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T805" s="140"/>
      <c r="U805" s="140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x14ac:dyDescent="0.25">
      <c r="A806" s="2"/>
      <c r="B806" s="2"/>
      <c r="C806" s="2"/>
      <c r="D806" s="4"/>
      <c r="E806" s="2"/>
      <c r="F806" s="2"/>
      <c r="G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T806" s="140"/>
      <c r="U806" s="140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x14ac:dyDescent="0.25">
      <c r="A807" s="2"/>
      <c r="B807" s="2"/>
      <c r="C807" s="2"/>
      <c r="D807" s="4"/>
      <c r="E807" s="2"/>
      <c r="F807" s="2"/>
      <c r="G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T807" s="140"/>
      <c r="U807" s="14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x14ac:dyDescent="0.25">
      <c r="A808" s="2"/>
      <c r="B808" s="2"/>
      <c r="C808" s="2"/>
      <c r="D808" s="4"/>
      <c r="E808" s="2"/>
      <c r="F808" s="2"/>
      <c r="G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T808" s="140"/>
      <c r="U808" s="14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x14ac:dyDescent="0.25">
      <c r="A809" s="2"/>
      <c r="B809" s="2"/>
      <c r="C809" s="2"/>
      <c r="D809" s="4"/>
      <c r="E809" s="2"/>
      <c r="F809" s="2"/>
      <c r="G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T809" s="140"/>
      <c r="U809" s="14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x14ac:dyDescent="0.25">
      <c r="A810" s="2"/>
      <c r="B810" s="2"/>
      <c r="C810" s="2"/>
      <c r="D810" s="4"/>
      <c r="E810" s="2"/>
      <c r="F810" s="2"/>
      <c r="G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T810" s="140"/>
      <c r="U810" s="140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x14ac:dyDescent="0.25">
      <c r="A811" s="2"/>
      <c r="B811" s="2"/>
      <c r="C811" s="2"/>
      <c r="D811" s="4"/>
      <c r="E811" s="2"/>
      <c r="F811" s="2"/>
      <c r="G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T811" s="140"/>
      <c r="U811" s="140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x14ac:dyDescent="0.25">
      <c r="A812" s="2"/>
      <c r="B812" s="2"/>
      <c r="C812" s="2"/>
      <c r="D812" s="4"/>
      <c r="E812" s="2"/>
      <c r="F812" s="2"/>
      <c r="G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T812" s="140"/>
      <c r="U812" s="14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x14ac:dyDescent="0.25">
      <c r="A813" s="2"/>
      <c r="B813" s="2"/>
      <c r="C813" s="2"/>
      <c r="D813" s="4"/>
      <c r="E813" s="2"/>
      <c r="F813" s="2"/>
      <c r="G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T813" s="140"/>
      <c r="U813" s="14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x14ac:dyDescent="0.25">
      <c r="A814" s="2"/>
      <c r="B814" s="2"/>
      <c r="C814" s="2"/>
      <c r="D814" s="4"/>
      <c r="E814" s="2"/>
      <c r="F814" s="2"/>
      <c r="G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T814" s="140"/>
      <c r="U814" s="14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x14ac:dyDescent="0.25">
      <c r="A815" s="2"/>
      <c r="B815" s="2"/>
      <c r="C815" s="2"/>
      <c r="D815" s="4"/>
      <c r="E815" s="2"/>
      <c r="F815" s="2"/>
      <c r="G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T815" s="140"/>
      <c r="U815" s="14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x14ac:dyDescent="0.25">
      <c r="A816" s="2"/>
      <c r="B816" s="2"/>
      <c r="C816" s="2"/>
      <c r="D816" s="4"/>
      <c r="E816" s="2"/>
      <c r="F816" s="2"/>
      <c r="G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T816" s="140"/>
      <c r="U816" s="140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x14ac:dyDescent="0.25">
      <c r="A817" s="2"/>
      <c r="B817" s="2"/>
      <c r="C817" s="2"/>
      <c r="D817" s="4"/>
      <c r="E817" s="2"/>
      <c r="F817" s="2"/>
      <c r="G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T817" s="140"/>
      <c r="U817" s="140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x14ac:dyDescent="0.25">
      <c r="A818" s="2"/>
      <c r="B818" s="2"/>
      <c r="C818" s="2"/>
      <c r="D818" s="4"/>
      <c r="E818" s="2"/>
      <c r="F818" s="2"/>
      <c r="G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T818" s="140"/>
      <c r="U818" s="140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x14ac:dyDescent="0.25">
      <c r="A819" s="2"/>
      <c r="B819" s="2"/>
      <c r="C819" s="2"/>
      <c r="D819" s="4"/>
      <c r="E819" s="2"/>
      <c r="F819" s="2"/>
      <c r="G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T819" s="140"/>
      <c r="U819" s="140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x14ac:dyDescent="0.25">
      <c r="A820" s="2"/>
      <c r="B820" s="2"/>
      <c r="C820" s="2"/>
      <c r="D820" s="4"/>
      <c r="E820" s="2"/>
      <c r="F820" s="2"/>
      <c r="G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T820" s="140"/>
      <c r="U820" s="14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x14ac:dyDescent="0.25">
      <c r="A821" s="2"/>
      <c r="B821" s="2"/>
      <c r="C821" s="2"/>
      <c r="D821" s="4"/>
      <c r="E821" s="2"/>
      <c r="F821" s="2"/>
      <c r="G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T821" s="140"/>
      <c r="U821" s="140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x14ac:dyDescent="0.25">
      <c r="A822" s="2"/>
      <c r="B822" s="2"/>
      <c r="C822" s="2"/>
      <c r="D822" s="4"/>
      <c r="E822" s="2"/>
      <c r="F822" s="2"/>
      <c r="G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T822" s="140"/>
      <c r="U822" s="140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x14ac:dyDescent="0.25">
      <c r="A823" s="2"/>
      <c r="B823" s="2"/>
      <c r="C823" s="2"/>
      <c r="D823" s="4"/>
      <c r="E823" s="2"/>
      <c r="F823" s="2"/>
      <c r="G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T823" s="140"/>
      <c r="U823" s="140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x14ac:dyDescent="0.25">
      <c r="A824" s="2"/>
      <c r="B824" s="2"/>
      <c r="C824" s="2"/>
      <c r="D824" s="4"/>
      <c r="E824" s="2"/>
      <c r="F824" s="2"/>
      <c r="G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T824" s="140"/>
      <c r="U824" s="14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x14ac:dyDescent="0.25">
      <c r="A825" s="2"/>
      <c r="B825" s="2"/>
      <c r="C825" s="2"/>
      <c r="D825" s="4"/>
      <c r="E825" s="2"/>
      <c r="F825" s="2"/>
      <c r="G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T825" s="140"/>
      <c r="U825" s="14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x14ac:dyDescent="0.25">
      <c r="A826" s="2"/>
      <c r="B826" s="2"/>
      <c r="C826" s="2"/>
      <c r="D826" s="4"/>
      <c r="E826" s="2"/>
      <c r="F826" s="2"/>
      <c r="G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T826" s="140"/>
      <c r="U826" s="14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x14ac:dyDescent="0.25">
      <c r="A827" s="2"/>
      <c r="B827" s="2"/>
      <c r="C827" s="2"/>
      <c r="D827" s="4"/>
      <c r="E827" s="2"/>
      <c r="F827" s="2"/>
      <c r="G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T827" s="140"/>
      <c r="U827" s="14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x14ac:dyDescent="0.25">
      <c r="A828" s="2"/>
      <c r="B828" s="2"/>
      <c r="C828" s="2"/>
      <c r="D828" s="4"/>
      <c r="E828" s="2"/>
      <c r="F828" s="2"/>
      <c r="G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T828" s="140"/>
      <c r="U828" s="140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x14ac:dyDescent="0.25">
      <c r="A829" s="2"/>
      <c r="B829" s="2"/>
      <c r="C829" s="2"/>
      <c r="D829" s="4"/>
      <c r="E829" s="2"/>
      <c r="F829" s="2"/>
      <c r="G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T829" s="140"/>
      <c r="U829" s="140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x14ac:dyDescent="0.25">
      <c r="A830" s="2"/>
      <c r="B830" s="2"/>
      <c r="C830" s="2"/>
      <c r="D830" s="4"/>
      <c r="E830" s="2"/>
      <c r="F830" s="2"/>
      <c r="G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T830" s="140"/>
      <c r="U830" s="140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x14ac:dyDescent="0.25">
      <c r="A831" s="2"/>
      <c r="B831" s="2"/>
      <c r="C831" s="2"/>
      <c r="D831" s="4"/>
      <c r="E831" s="2"/>
      <c r="F831" s="2"/>
      <c r="G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T831" s="140"/>
      <c r="U831" s="140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x14ac:dyDescent="0.25">
      <c r="A832" s="2"/>
      <c r="B832" s="2"/>
      <c r="C832" s="2"/>
      <c r="D832" s="4"/>
      <c r="E832" s="2"/>
      <c r="F832" s="2"/>
      <c r="G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T832" s="140"/>
      <c r="U832" s="140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x14ac:dyDescent="0.25">
      <c r="A833" s="2"/>
      <c r="B833" s="2"/>
      <c r="C833" s="2"/>
      <c r="D833" s="4"/>
      <c r="E833" s="2"/>
      <c r="F833" s="2"/>
      <c r="G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T833" s="140"/>
      <c r="U833" s="140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x14ac:dyDescent="0.25">
      <c r="A834" s="2"/>
      <c r="B834" s="2"/>
      <c r="C834" s="2"/>
      <c r="D834" s="4"/>
      <c r="E834" s="2"/>
      <c r="F834" s="2"/>
      <c r="G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T834" s="140"/>
      <c r="U834" s="140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x14ac:dyDescent="0.25">
      <c r="A835" s="2"/>
      <c r="B835" s="2"/>
      <c r="C835" s="2"/>
      <c r="D835" s="4"/>
      <c r="E835" s="2"/>
      <c r="F835" s="2"/>
      <c r="G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T835" s="140"/>
      <c r="U835" s="140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x14ac:dyDescent="0.25">
      <c r="A836" s="2"/>
      <c r="B836" s="2"/>
      <c r="C836" s="2"/>
      <c r="D836" s="4"/>
      <c r="E836" s="2"/>
      <c r="F836" s="2"/>
      <c r="G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T836" s="140"/>
      <c r="U836" s="140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x14ac:dyDescent="0.25">
      <c r="A837" s="2"/>
      <c r="B837" s="2"/>
      <c r="C837" s="2"/>
      <c r="D837" s="4"/>
      <c r="E837" s="2"/>
      <c r="F837" s="2"/>
      <c r="G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T837" s="140"/>
      <c r="U837" s="140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x14ac:dyDescent="0.25">
      <c r="A838" s="2"/>
      <c r="B838" s="2"/>
      <c r="C838" s="2"/>
      <c r="D838" s="4"/>
      <c r="E838" s="2"/>
      <c r="F838" s="2"/>
      <c r="G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T838" s="140"/>
      <c r="U838" s="140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x14ac:dyDescent="0.25">
      <c r="A839" s="2"/>
      <c r="B839" s="2"/>
      <c r="C839" s="2"/>
      <c r="D839" s="4"/>
      <c r="E839" s="2"/>
      <c r="F839" s="2"/>
      <c r="G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T839" s="140"/>
      <c r="U839" s="140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x14ac:dyDescent="0.25">
      <c r="A840" s="2"/>
      <c r="B840" s="2"/>
      <c r="C840" s="2"/>
      <c r="D840" s="4"/>
      <c r="E840" s="2"/>
      <c r="F840" s="2"/>
      <c r="G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T840" s="140"/>
      <c r="U840" s="140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x14ac:dyDescent="0.25">
      <c r="A841" s="2"/>
      <c r="B841" s="2"/>
      <c r="C841" s="2"/>
      <c r="D841" s="4"/>
      <c r="E841" s="2"/>
      <c r="F841" s="2"/>
      <c r="G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T841" s="140"/>
      <c r="U841" s="140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x14ac:dyDescent="0.25">
      <c r="A842" s="2"/>
      <c r="B842" s="2"/>
      <c r="C842" s="2"/>
      <c r="D842" s="4"/>
      <c r="E842" s="2"/>
      <c r="F842" s="2"/>
      <c r="G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T842" s="140"/>
      <c r="U842" s="140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x14ac:dyDescent="0.25">
      <c r="A843" s="2"/>
      <c r="B843" s="2"/>
      <c r="C843" s="2"/>
      <c r="D843" s="4"/>
      <c r="E843" s="2"/>
      <c r="F843" s="2"/>
      <c r="G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T843" s="140"/>
      <c r="U843" s="140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x14ac:dyDescent="0.25">
      <c r="A844" s="2"/>
      <c r="B844" s="2"/>
      <c r="C844" s="2"/>
      <c r="D844" s="4"/>
      <c r="E844" s="2"/>
      <c r="F844" s="2"/>
      <c r="G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T844" s="140"/>
      <c r="U844" s="140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x14ac:dyDescent="0.25">
      <c r="A845" s="2"/>
      <c r="B845" s="2"/>
      <c r="C845" s="2"/>
      <c r="D845" s="4"/>
      <c r="E845" s="2"/>
      <c r="F845" s="2"/>
      <c r="G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T845" s="140"/>
      <c r="U845" s="140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x14ac:dyDescent="0.25">
      <c r="A846" s="2"/>
      <c r="B846" s="2"/>
      <c r="C846" s="2"/>
      <c r="D846" s="4"/>
      <c r="E846" s="2"/>
      <c r="F846" s="2"/>
      <c r="G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T846" s="140"/>
      <c r="U846" s="140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x14ac:dyDescent="0.25">
      <c r="A847" s="2"/>
      <c r="B847" s="2"/>
      <c r="C847" s="2"/>
      <c r="D847" s="4"/>
      <c r="E847" s="2"/>
      <c r="F847" s="2"/>
      <c r="G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T847" s="140"/>
      <c r="U847" s="140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x14ac:dyDescent="0.25">
      <c r="A848" s="2"/>
      <c r="B848" s="2"/>
      <c r="C848" s="2"/>
      <c r="D848" s="4"/>
      <c r="E848" s="2"/>
      <c r="F848" s="2"/>
      <c r="G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T848" s="140"/>
      <c r="U848" s="140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x14ac:dyDescent="0.25">
      <c r="A849" s="2"/>
      <c r="B849" s="2"/>
      <c r="C849" s="2"/>
      <c r="D849" s="4"/>
      <c r="E849" s="2"/>
      <c r="F849" s="2"/>
      <c r="G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T849" s="140"/>
      <c r="U849" s="140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x14ac:dyDescent="0.25">
      <c r="A850" s="2"/>
      <c r="B850" s="2"/>
      <c r="C850" s="2"/>
      <c r="D850" s="4"/>
      <c r="E850" s="2"/>
      <c r="F850" s="2"/>
      <c r="G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T850" s="140"/>
      <c r="U850" s="140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x14ac:dyDescent="0.25">
      <c r="A851" s="2"/>
      <c r="B851" s="2"/>
      <c r="C851" s="2"/>
      <c r="D851" s="4"/>
      <c r="E851" s="2"/>
      <c r="F851" s="2"/>
      <c r="G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T851" s="140"/>
      <c r="U851" s="140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x14ac:dyDescent="0.25">
      <c r="A852" s="2"/>
      <c r="B852" s="2"/>
      <c r="C852" s="2"/>
      <c r="D852" s="4"/>
      <c r="E852" s="2"/>
      <c r="F852" s="2"/>
      <c r="G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T852" s="140"/>
      <c r="U852" s="140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x14ac:dyDescent="0.25">
      <c r="A853" s="2"/>
      <c r="B853" s="2"/>
      <c r="C853" s="2"/>
      <c r="D853" s="4"/>
      <c r="E853" s="2"/>
      <c r="F853" s="2"/>
      <c r="G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T853" s="140"/>
      <c r="U853" s="140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x14ac:dyDescent="0.25">
      <c r="A854" s="2"/>
      <c r="B854" s="2"/>
      <c r="C854" s="2"/>
      <c r="D854" s="4"/>
      <c r="E854" s="2"/>
      <c r="F854" s="2"/>
      <c r="G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T854" s="140"/>
      <c r="U854" s="140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x14ac:dyDescent="0.25">
      <c r="A855" s="2"/>
      <c r="B855" s="2"/>
      <c r="C855" s="2"/>
      <c r="D855" s="4"/>
      <c r="E855" s="2"/>
      <c r="F855" s="2"/>
      <c r="G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T855" s="140"/>
      <c r="U855" s="140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x14ac:dyDescent="0.25">
      <c r="A856" s="2"/>
      <c r="B856" s="2"/>
      <c r="C856" s="2"/>
      <c r="D856" s="4"/>
      <c r="E856" s="2"/>
      <c r="F856" s="2"/>
      <c r="G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T856" s="140"/>
      <c r="U856" s="140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x14ac:dyDescent="0.25">
      <c r="A857" s="2"/>
      <c r="B857" s="2"/>
      <c r="C857" s="2"/>
      <c r="D857" s="4"/>
      <c r="E857" s="2"/>
      <c r="F857" s="2"/>
      <c r="G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T857" s="140"/>
      <c r="U857" s="140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x14ac:dyDescent="0.25">
      <c r="A858" s="2"/>
      <c r="B858" s="2"/>
      <c r="C858" s="2"/>
      <c r="D858" s="4"/>
      <c r="E858" s="2"/>
      <c r="F858" s="2"/>
      <c r="G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T858" s="140"/>
      <c r="U858" s="140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x14ac:dyDescent="0.25">
      <c r="A859" s="2"/>
      <c r="B859" s="2"/>
      <c r="C859" s="2"/>
      <c r="D859" s="4"/>
      <c r="E859" s="2"/>
      <c r="F859" s="2"/>
      <c r="G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T859" s="140"/>
      <c r="U859" s="140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x14ac:dyDescent="0.25">
      <c r="A860" s="2"/>
      <c r="B860" s="2"/>
      <c r="C860" s="2"/>
      <c r="D860" s="4"/>
      <c r="E860" s="2"/>
      <c r="F860" s="2"/>
      <c r="G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T860" s="140"/>
      <c r="U860" s="140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x14ac:dyDescent="0.25">
      <c r="A861" s="2"/>
      <c r="B861" s="2"/>
      <c r="C861" s="2"/>
      <c r="D861" s="4"/>
      <c r="E861" s="2"/>
      <c r="F861" s="2"/>
      <c r="G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T861" s="140"/>
      <c r="U861" s="140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x14ac:dyDescent="0.25">
      <c r="A862" s="2"/>
      <c r="B862" s="2"/>
      <c r="C862" s="2"/>
      <c r="D862" s="4"/>
      <c r="E862" s="2"/>
      <c r="F862" s="2"/>
      <c r="G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T862" s="140"/>
      <c r="U862" s="140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x14ac:dyDescent="0.25">
      <c r="A863" s="2"/>
      <c r="B863" s="2"/>
      <c r="C863" s="2"/>
      <c r="D863" s="4"/>
      <c r="E863" s="2"/>
      <c r="F863" s="2"/>
      <c r="G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T863" s="140"/>
      <c r="U863" s="140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x14ac:dyDescent="0.25">
      <c r="A864" s="2"/>
      <c r="B864" s="2"/>
      <c r="C864" s="2"/>
      <c r="D864" s="4"/>
      <c r="E864" s="2"/>
      <c r="F864" s="2"/>
      <c r="G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T864" s="140"/>
      <c r="U864" s="140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x14ac:dyDescent="0.25">
      <c r="A865" s="2"/>
      <c r="B865" s="2"/>
      <c r="C865" s="2"/>
      <c r="D865" s="4"/>
      <c r="E865" s="2"/>
      <c r="F865" s="2"/>
      <c r="G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T865" s="140"/>
      <c r="U865" s="140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x14ac:dyDescent="0.25">
      <c r="A866" s="2"/>
      <c r="B866" s="2"/>
      <c r="C866" s="2"/>
      <c r="D866" s="4"/>
      <c r="E866" s="2"/>
      <c r="F866" s="2"/>
      <c r="G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T866" s="140"/>
      <c r="U866" s="14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x14ac:dyDescent="0.25">
      <c r="A867" s="2"/>
      <c r="B867" s="2"/>
      <c r="C867" s="2"/>
      <c r="D867" s="4"/>
      <c r="E867" s="2"/>
      <c r="F867" s="2"/>
      <c r="G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T867" s="140"/>
      <c r="U867" s="14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x14ac:dyDescent="0.25">
      <c r="A868" s="2"/>
      <c r="B868" s="2"/>
      <c r="C868" s="2"/>
      <c r="D868" s="4"/>
      <c r="E868" s="2"/>
      <c r="F868" s="2"/>
      <c r="G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T868" s="140"/>
      <c r="U868" s="14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x14ac:dyDescent="0.25">
      <c r="A869" s="2"/>
      <c r="B869" s="2"/>
      <c r="C869" s="2"/>
      <c r="D869" s="4"/>
      <c r="E869" s="2"/>
      <c r="F869" s="2"/>
      <c r="G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T869" s="140"/>
      <c r="U869" s="14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x14ac:dyDescent="0.25">
      <c r="A870" s="2"/>
      <c r="B870" s="2"/>
      <c r="C870" s="2"/>
      <c r="D870" s="4"/>
      <c r="E870" s="2"/>
      <c r="F870" s="2"/>
      <c r="G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T870" s="140"/>
      <c r="U870" s="14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x14ac:dyDescent="0.25">
      <c r="A871" s="2"/>
      <c r="B871" s="2"/>
      <c r="C871" s="2"/>
      <c r="D871" s="4"/>
      <c r="E871" s="2"/>
      <c r="F871" s="2"/>
      <c r="G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T871" s="140"/>
      <c r="U871" s="14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x14ac:dyDescent="0.25">
      <c r="A872" s="2"/>
      <c r="B872" s="2"/>
      <c r="C872" s="2"/>
      <c r="D872" s="4"/>
      <c r="E872" s="2"/>
      <c r="F872" s="2"/>
      <c r="G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T872" s="140"/>
      <c r="U872" s="14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x14ac:dyDescent="0.25">
      <c r="A873" s="2"/>
      <c r="B873" s="2"/>
      <c r="C873" s="2"/>
      <c r="D873" s="4"/>
      <c r="E873" s="2"/>
      <c r="F873" s="2"/>
      <c r="G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T873" s="140"/>
      <c r="U873" s="14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x14ac:dyDescent="0.25">
      <c r="A874" s="2"/>
      <c r="B874" s="2"/>
      <c r="C874" s="2"/>
      <c r="D874" s="4"/>
      <c r="E874" s="2"/>
      <c r="F874" s="2"/>
      <c r="G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T874" s="140"/>
      <c r="U874" s="14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x14ac:dyDescent="0.25">
      <c r="A875" s="2"/>
      <c r="B875" s="2"/>
      <c r="C875" s="2"/>
      <c r="D875" s="4"/>
      <c r="E875" s="2"/>
      <c r="F875" s="2"/>
      <c r="G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T875" s="140"/>
      <c r="U875" s="14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x14ac:dyDescent="0.25">
      <c r="A876" s="2"/>
      <c r="B876" s="2"/>
      <c r="C876" s="2"/>
      <c r="D876" s="4"/>
      <c r="E876" s="2"/>
      <c r="F876" s="2"/>
      <c r="G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T876" s="140"/>
      <c r="U876" s="14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x14ac:dyDescent="0.25">
      <c r="A877" s="2"/>
      <c r="B877" s="2"/>
      <c r="C877" s="2"/>
      <c r="D877" s="4"/>
      <c r="E877" s="2"/>
      <c r="F877" s="2"/>
      <c r="G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T877" s="140"/>
      <c r="U877" s="14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x14ac:dyDescent="0.25">
      <c r="A878" s="2"/>
      <c r="B878" s="2"/>
      <c r="C878" s="2"/>
      <c r="D878" s="4"/>
      <c r="E878" s="2"/>
      <c r="F878" s="2"/>
      <c r="G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T878" s="140"/>
      <c r="U878" s="140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x14ac:dyDescent="0.25">
      <c r="A879" s="2"/>
      <c r="B879" s="2"/>
      <c r="C879" s="2"/>
      <c r="D879" s="4"/>
      <c r="E879" s="2"/>
      <c r="F879" s="2"/>
      <c r="G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T879" s="140"/>
      <c r="U879" s="14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x14ac:dyDescent="0.25">
      <c r="A880" s="2"/>
      <c r="B880" s="2"/>
      <c r="C880" s="2"/>
      <c r="D880" s="4"/>
      <c r="E880" s="2"/>
      <c r="F880" s="2"/>
      <c r="G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T880" s="140"/>
      <c r="U880" s="14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x14ac:dyDescent="0.25">
      <c r="A881" s="2"/>
      <c r="B881" s="2"/>
      <c r="C881" s="2"/>
      <c r="D881" s="4"/>
      <c r="E881" s="2"/>
      <c r="F881" s="2"/>
      <c r="G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T881" s="140"/>
      <c r="U881" s="14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x14ac:dyDescent="0.25">
      <c r="A882" s="2"/>
      <c r="B882" s="2"/>
      <c r="C882" s="2"/>
      <c r="D882" s="4"/>
      <c r="E882" s="2"/>
      <c r="F882" s="2"/>
      <c r="G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T882" s="140"/>
      <c r="U882" s="140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x14ac:dyDescent="0.25">
      <c r="A883" s="2"/>
      <c r="B883" s="2"/>
      <c r="C883" s="2"/>
      <c r="D883" s="4"/>
      <c r="E883" s="2"/>
      <c r="F883" s="2"/>
      <c r="G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T883" s="140"/>
      <c r="U883" s="140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x14ac:dyDescent="0.25">
      <c r="A884" s="2"/>
      <c r="B884" s="2"/>
      <c r="C884" s="2"/>
      <c r="D884" s="4"/>
      <c r="E884" s="2"/>
      <c r="F884" s="2"/>
      <c r="G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T884" s="140"/>
      <c r="U884" s="140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x14ac:dyDescent="0.25">
      <c r="A885" s="2"/>
      <c r="B885" s="2"/>
      <c r="C885" s="2"/>
      <c r="D885" s="4"/>
      <c r="E885" s="2"/>
      <c r="F885" s="2"/>
      <c r="G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T885" s="140"/>
      <c r="U885" s="140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x14ac:dyDescent="0.25">
      <c r="A886" s="2"/>
      <c r="B886" s="2"/>
      <c r="C886" s="2"/>
      <c r="D886" s="4"/>
      <c r="E886" s="2"/>
      <c r="F886" s="2"/>
      <c r="G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T886" s="140"/>
      <c r="U886" s="140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x14ac:dyDescent="0.25">
      <c r="A887" s="2"/>
      <c r="B887" s="2"/>
      <c r="C887" s="2"/>
      <c r="D887" s="4"/>
      <c r="E887" s="2"/>
      <c r="F887" s="2"/>
      <c r="G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T887" s="140"/>
      <c r="U887" s="140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x14ac:dyDescent="0.25">
      <c r="A888" s="2"/>
      <c r="B888" s="2"/>
      <c r="C888" s="2"/>
      <c r="D888" s="4"/>
      <c r="E888" s="2"/>
      <c r="F888" s="2"/>
      <c r="G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T888" s="140"/>
      <c r="U888" s="140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x14ac:dyDescent="0.25">
      <c r="A889" s="2"/>
      <c r="B889" s="2"/>
      <c r="C889" s="2"/>
      <c r="D889" s="4"/>
      <c r="E889" s="2"/>
      <c r="F889" s="2"/>
      <c r="G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T889" s="140"/>
      <c r="U889" s="140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x14ac:dyDescent="0.25">
      <c r="A890" s="2"/>
      <c r="B890" s="2"/>
      <c r="C890" s="2"/>
      <c r="D890" s="4"/>
      <c r="E890" s="2"/>
      <c r="F890" s="2"/>
      <c r="G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T890" s="140"/>
      <c r="U890" s="140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x14ac:dyDescent="0.25">
      <c r="A891" s="2"/>
      <c r="B891" s="2"/>
      <c r="C891" s="2"/>
      <c r="D891" s="4"/>
      <c r="E891" s="2"/>
      <c r="F891" s="2"/>
      <c r="G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T891" s="140"/>
      <c r="U891" s="140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x14ac:dyDescent="0.25">
      <c r="A892" s="2"/>
      <c r="B892" s="2"/>
      <c r="C892" s="2"/>
      <c r="D892" s="4"/>
      <c r="E892" s="2"/>
      <c r="F892" s="2"/>
      <c r="G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T892" s="140"/>
      <c r="U892" s="140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x14ac:dyDescent="0.25">
      <c r="A893" s="2"/>
      <c r="B893" s="2"/>
      <c r="C893" s="2"/>
      <c r="D893" s="4"/>
      <c r="E893" s="2"/>
      <c r="F893" s="2"/>
      <c r="G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T893" s="140"/>
      <c r="U893" s="140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x14ac:dyDescent="0.25">
      <c r="A894" s="2"/>
      <c r="B894" s="2"/>
      <c r="C894" s="2"/>
      <c r="D894" s="4"/>
      <c r="E894" s="2"/>
      <c r="F894" s="2"/>
      <c r="G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T894" s="140"/>
      <c r="U894" s="140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x14ac:dyDescent="0.25">
      <c r="A895" s="2"/>
      <c r="B895" s="2"/>
      <c r="C895" s="2"/>
      <c r="D895" s="4"/>
      <c r="E895" s="2"/>
      <c r="F895" s="2"/>
      <c r="G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T895" s="140"/>
      <c r="U895" s="140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x14ac:dyDescent="0.25">
      <c r="A896" s="2"/>
      <c r="B896" s="2"/>
      <c r="C896" s="2"/>
      <c r="D896" s="4"/>
      <c r="E896" s="2"/>
      <c r="F896" s="2"/>
      <c r="G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T896" s="140"/>
      <c r="U896" s="140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x14ac:dyDescent="0.25">
      <c r="A897" s="2"/>
      <c r="B897" s="2"/>
      <c r="C897" s="2"/>
      <c r="D897" s="4"/>
      <c r="E897" s="2"/>
      <c r="F897" s="2"/>
      <c r="G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T897" s="140"/>
      <c r="U897" s="140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x14ac:dyDescent="0.25">
      <c r="A898" s="2"/>
      <c r="B898" s="2"/>
      <c r="C898" s="2"/>
      <c r="D898" s="4"/>
      <c r="E898" s="2"/>
      <c r="F898" s="2"/>
      <c r="G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T898" s="140"/>
      <c r="U898" s="140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x14ac:dyDescent="0.25">
      <c r="A899" s="2"/>
      <c r="B899" s="2"/>
      <c r="C899" s="2"/>
      <c r="D899" s="4"/>
      <c r="E899" s="2"/>
      <c r="F899" s="2"/>
      <c r="G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T899" s="140"/>
      <c r="U899" s="140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x14ac:dyDescent="0.25">
      <c r="A900" s="2"/>
      <c r="B900" s="2"/>
      <c r="C900" s="2"/>
      <c r="D900" s="4"/>
      <c r="E900" s="2"/>
      <c r="F900" s="2"/>
      <c r="G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T900" s="140"/>
      <c r="U900" s="140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x14ac:dyDescent="0.25">
      <c r="A901" s="2"/>
      <c r="B901" s="2"/>
      <c r="C901" s="2"/>
      <c r="D901" s="4"/>
      <c r="E901" s="2"/>
      <c r="F901" s="2"/>
      <c r="G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T901" s="140"/>
      <c r="U901" s="140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x14ac:dyDescent="0.25">
      <c r="A902" s="2"/>
      <c r="B902" s="2"/>
      <c r="C902" s="2"/>
      <c r="D902" s="4"/>
      <c r="E902" s="2"/>
      <c r="F902" s="2"/>
      <c r="G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T902" s="140"/>
      <c r="U902" s="14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x14ac:dyDescent="0.25">
      <c r="A903" s="2"/>
      <c r="B903" s="2"/>
      <c r="C903" s="2"/>
      <c r="D903" s="4"/>
      <c r="E903" s="2"/>
      <c r="F903" s="2"/>
      <c r="G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T903" s="140"/>
      <c r="U903" s="14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x14ac:dyDescent="0.25">
      <c r="A904" s="2"/>
      <c r="B904" s="2"/>
      <c r="C904" s="2"/>
      <c r="D904" s="4"/>
      <c r="E904" s="2"/>
      <c r="F904" s="2"/>
      <c r="G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T904" s="140"/>
      <c r="U904" s="14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x14ac:dyDescent="0.25">
      <c r="A905" s="2"/>
      <c r="B905" s="2"/>
      <c r="C905" s="2"/>
      <c r="D905" s="4"/>
      <c r="E905" s="2"/>
      <c r="F905" s="2"/>
      <c r="G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T905" s="140"/>
      <c r="U905" s="14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x14ac:dyDescent="0.25">
      <c r="A906" s="2"/>
      <c r="B906" s="2"/>
      <c r="C906" s="2"/>
      <c r="D906" s="4"/>
      <c r="E906" s="2"/>
      <c r="F906" s="2"/>
      <c r="G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T906" s="140"/>
      <c r="U906" s="14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x14ac:dyDescent="0.25">
      <c r="A907" s="2"/>
      <c r="B907" s="2"/>
      <c r="C907" s="2"/>
      <c r="D907" s="4"/>
      <c r="E907" s="2"/>
      <c r="F907" s="2"/>
      <c r="G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T907" s="140"/>
      <c r="U907" s="14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x14ac:dyDescent="0.25">
      <c r="A908" s="2"/>
      <c r="B908" s="2"/>
      <c r="C908" s="2"/>
      <c r="D908" s="4"/>
      <c r="E908" s="2"/>
      <c r="F908" s="2"/>
      <c r="G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T908" s="140"/>
      <c r="U908" s="14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x14ac:dyDescent="0.25">
      <c r="A909" s="2"/>
      <c r="B909" s="2"/>
      <c r="C909" s="2"/>
      <c r="D909" s="4"/>
      <c r="E909" s="2"/>
      <c r="F909" s="2"/>
      <c r="G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T909" s="140"/>
      <c r="U909" s="14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x14ac:dyDescent="0.25">
      <c r="A910" s="2"/>
      <c r="B910" s="2"/>
      <c r="C910" s="2"/>
      <c r="D910" s="4"/>
      <c r="E910" s="2"/>
      <c r="F910" s="2"/>
      <c r="G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T910" s="140"/>
      <c r="U910" s="14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x14ac:dyDescent="0.25">
      <c r="A911" s="2"/>
      <c r="B911" s="2"/>
      <c r="C911" s="2"/>
      <c r="D911" s="4"/>
      <c r="E911" s="2"/>
      <c r="F911" s="2"/>
      <c r="G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T911" s="140"/>
      <c r="U911" s="14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x14ac:dyDescent="0.25">
      <c r="A912" s="2"/>
      <c r="B912" s="2"/>
      <c r="C912" s="2"/>
      <c r="D912" s="4"/>
      <c r="E912" s="2"/>
      <c r="F912" s="2"/>
      <c r="G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T912" s="140"/>
      <c r="U912" s="14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x14ac:dyDescent="0.25">
      <c r="A913" s="2"/>
      <c r="B913" s="2"/>
      <c r="C913" s="2"/>
      <c r="D913" s="4"/>
      <c r="E913" s="2"/>
      <c r="F913" s="2"/>
      <c r="G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T913" s="140"/>
      <c r="U913" s="14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x14ac:dyDescent="0.25">
      <c r="A914" s="2"/>
      <c r="B914" s="2"/>
      <c r="C914" s="2"/>
      <c r="D914" s="4"/>
      <c r="E914" s="2"/>
      <c r="F914" s="2"/>
      <c r="G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T914" s="140"/>
      <c r="U914" s="140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x14ac:dyDescent="0.25">
      <c r="A915" s="2"/>
      <c r="B915" s="2"/>
      <c r="C915" s="2"/>
      <c r="D915" s="4"/>
      <c r="E915" s="2"/>
      <c r="F915" s="2"/>
      <c r="G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T915" s="140"/>
      <c r="U915" s="14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x14ac:dyDescent="0.25">
      <c r="A916" s="2"/>
      <c r="B916" s="2"/>
      <c r="C916" s="2"/>
      <c r="D916" s="4"/>
      <c r="E916" s="2"/>
      <c r="F916" s="2"/>
      <c r="G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T916" s="140"/>
      <c r="U916" s="14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x14ac:dyDescent="0.25">
      <c r="A917" s="2"/>
      <c r="B917" s="2"/>
      <c r="C917" s="2"/>
      <c r="D917" s="4"/>
      <c r="E917" s="2"/>
      <c r="F917" s="2"/>
      <c r="G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T917" s="140"/>
      <c r="U917" s="14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x14ac:dyDescent="0.25">
      <c r="A918" s="2"/>
      <c r="B918" s="2"/>
      <c r="C918" s="2"/>
      <c r="D918" s="4"/>
      <c r="E918" s="2"/>
      <c r="F918" s="2"/>
      <c r="G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T918" s="140"/>
      <c r="U918" s="140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x14ac:dyDescent="0.25">
      <c r="A919" s="2"/>
      <c r="B919" s="2"/>
      <c r="C919" s="2"/>
      <c r="D919" s="4"/>
      <c r="E919" s="2"/>
      <c r="F919" s="2"/>
      <c r="G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T919" s="140"/>
      <c r="U919" s="140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x14ac:dyDescent="0.25">
      <c r="A920" s="2"/>
      <c r="B920" s="2"/>
      <c r="C920" s="2"/>
      <c r="D920" s="4"/>
      <c r="E920" s="2"/>
      <c r="F920" s="2"/>
      <c r="G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T920" s="140"/>
      <c r="U920" s="14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x14ac:dyDescent="0.25">
      <c r="A921" s="2"/>
      <c r="B921" s="2"/>
      <c r="C921" s="2"/>
      <c r="D921" s="4"/>
      <c r="E921" s="2"/>
      <c r="F921" s="2"/>
      <c r="G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T921" s="140"/>
      <c r="U921" s="14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x14ac:dyDescent="0.25">
      <c r="A922" s="2"/>
      <c r="B922" s="2"/>
      <c r="C922" s="2"/>
      <c r="D922" s="4"/>
      <c r="E922" s="2"/>
      <c r="F922" s="2"/>
      <c r="G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T922" s="140"/>
      <c r="U922" s="14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x14ac:dyDescent="0.25">
      <c r="A923" s="2"/>
      <c r="B923" s="2"/>
      <c r="C923" s="2"/>
      <c r="D923" s="4"/>
      <c r="E923" s="2"/>
      <c r="F923" s="2"/>
      <c r="G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T923" s="140"/>
      <c r="U923" s="14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x14ac:dyDescent="0.25">
      <c r="A924" s="2"/>
      <c r="B924" s="2"/>
      <c r="C924" s="2"/>
      <c r="D924" s="4"/>
      <c r="E924" s="2"/>
      <c r="F924" s="2"/>
      <c r="G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T924" s="140"/>
      <c r="U924" s="140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x14ac:dyDescent="0.25">
      <c r="A925" s="2"/>
      <c r="B925" s="2"/>
      <c r="C925" s="2"/>
      <c r="D925" s="4"/>
      <c r="E925" s="2"/>
      <c r="F925" s="2"/>
      <c r="G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T925" s="140"/>
      <c r="U925" s="140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x14ac:dyDescent="0.25">
      <c r="A926" s="2"/>
      <c r="B926" s="2"/>
      <c r="C926" s="2"/>
      <c r="D926" s="4"/>
      <c r="E926" s="2"/>
      <c r="F926" s="2"/>
      <c r="G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T926" s="140"/>
      <c r="U926" s="140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x14ac:dyDescent="0.25">
      <c r="A927" s="2"/>
      <c r="B927" s="2"/>
      <c r="C927" s="2"/>
      <c r="D927" s="4"/>
      <c r="E927" s="2"/>
      <c r="F927" s="2"/>
      <c r="G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T927" s="140"/>
      <c r="U927" s="140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x14ac:dyDescent="0.25">
      <c r="A928" s="2"/>
      <c r="B928" s="2"/>
      <c r="C928" s="2"/>
      <c r="D928" s="4"/>
      <c r="E928" s="2"/>
      <c r="F928" s="2"/>
      <c r="G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T928" s="140"/>
      <c r="U928" s="140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x14ac:dyDescent="0.25">
      <c r="A929" s="2"/>
      <c r="B929" s="2"/>
      <c r="C929" s="2"/>
      <c r="D929" s="4"/>
      <c r="E929" s="2"/>
      <c r="F929" s="2"/>
      <c r="G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T929" s="140"/>
      <c r="U929" s="140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x14ac:dyDescent="0.25">
      <c r="A930" s="2"/>
      <c r="B930" s="2"/>
      <c r="C930" s="2"/>
      <c r="D930" s="4"/>
      <c r="E930" s="2"/>
      <c r="F930" s="2"/>
      <c r="G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T930" s="140"/>
      <c r="U930" s="140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x14ac:dyDescent="0.25">
      <c r="A931" s="2"/>
      <c r="B931" s="2"/>
      <c r="C931" s="2"/>
      <c r="D931" s="4"/>
      <c r="E931" s="2"/>
      <c r="F931" s="2"/>
      <c r="G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T931" s="140"/>
      <c r="U931" s="140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x14ac:dyDescent="0.25">
      <c r="A932" s="2"/>
      <c r="B932" s="2"/>
      <c r="C932" s="2"/>
      <c r="D932" s="4"/>
      <c r="E932" s="2"/>
      <c r="F932" s="2"/>
      <c r="G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T932" s="140"/>
      <c r="U932" s="140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x14ac:dyDescent="0.25">
      <c r="A933" s="2"/>
      <c r="B933" s="2"/>
      <c r="C933" s="2"/>
      <c r="D933" s="4"/>
      <c r="E933" s="2"/>
      <c r="F933" s="2"/>
      <c r="G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T933" s="140"/>
      <c r="U933" s="14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x14ac:dyDescent="0.25">
      <c r="A934" s="2"/>
      <c r="B934" s="2"/>
      <c r="C934" s="2"/>
      <c r="D934" s="4"/>
      <c r="E934" s="2"/>
      <c r="F934" s="2"/>
      <c r="G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T934" s="140"/>
      <c r="U934" s="14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x14ac:dyDescent="0.25">
      <c r="A935" s="2"/>
      <c r="B935" s="2"/>
      <c r="C935" s="2"/>
      <c r="D935" s="4"/>
      <c r="E935" s="2"/>
      <c r="F935" s="2"/>
      <c r="G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T935" s="140"/>
      <c r="U935" s="14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x14ac:dyDescent="0.25">
      <c r="A936" s="2"/>
      <c r="B936" s="2"/>
      <c r="C936" s="2"/>
      <c r="D936" s="4"/>
      <c r="E936" s="2"/>
      <c r="F936" s="2"/>
      <c r="G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T936" s="140"/>
      <c r="U936" s="140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x14ac:dyDescent="0.25">
      <c r="A937" s="2"/>
      <c r="B937" s="2"/>
      <c r="C937" s="2"/>
      <c r="D937" s="4"/>
      <c r="E937" s="2"/>
      <c r="F937" s="2"/>
      <c r="G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T937" s="140"/>
      <c r="U937" s="140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x14ac:dyDescent="0.25">
      <c r="A938" s="2"/>
      <c r="B938" s="2"/>
      <c r="C938" s="2"/>
      <c r="D938" s="4"/>
      <c r="E938" s="2"/>
      <c r="F938" s="2"/>
      <c r="G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T938" s="140"/>
      <c r="U938" s="140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x14ac:dyDescent="0.25">
      <c r="A939" s="2"/>
      <c r="B939" s="2"/>
      <c r="C939" s="2"/>
      <c r="D939" s="4"/>
      <c r="E939" s="2"/>
      <c r="F939" s="2"/>
      <c r="G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T939" s="140"/>
      <c r="U939" s="140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x14ac:dyDescent="0.25">
      <c r="A940" s="2"/>
      <c r="B940" s="2"/>
      <c r="C940" s="2"/>
      <c r="D940" s="4"/>
      <c r="E940" s="2"/>
      <c r="F940" s="2"/>
      <c r="G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T940" s="140"/>
      <c r="U940" s="140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x14ac:dyDescent="0.25">
      <c r="A941" s="2"/>
      <c r="B941" s="2"/>
      <c r="C941" s="2"/>
      <c r="D941" s="4"/>
      <c r="E941" s="2"/>
      <c r="F941" s="2"/>
      <c r="G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T941" s="140"/>
      <c r="U941" s="140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x14ac:dyDescent="0.25">
      <c r="A942" s="2"/>
      <c r="B942" s="2"/>
      <c r="C942" s="2"/>
      <c r="D942" s="4"/>
      <c r="E942" s="2"/>
      <c r="F942" s="2"/>
      <c r="G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T942" s="140"/>
      <c r="U942" s="140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x14ac:dyDescent="0.25">
      <c r="A943" s="2"/>
      <c r="B943" s="2"/>
      <c r="C943" s="2"/>
      <c r="D943" s="4"/>
      <c r="E943" s="2"/>
      <c r="F943" s="2"/>
      <c r="G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T943" s="140"/>
      <c r="U943" s="140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x14ac:dyDescent="0.25">
      <c r="A944" s="2"/>
      <c r="B944" s="2"/>
      <c r="C944" s="2"/>
      <c r="D944" s="4"/>
      <c r="E944" s="2"/>
      <c r="F944" s="2"/>
      <c r="G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T944" s="140"/>
      <c r="U944" s="140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x14ac:dyDescent="0.25">
      <c r="A945" s="2"/>
      <c r="B945" s="2"/>
      <c r="C945" s="2"/>
      <c r="D945" s="4"/>
      <c r="E945" s="2"/>
      <c r="F945" s="2"/>
      <c r="G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T945" s="140"/>
      <c r="U945" s="140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x14ac:dyDescent="0.25">
      <c r="A946" s="2"/>
      <c r="B946" s="2"/>
      <c r="C946" s="2"/>
      <c r="D946" s="4"/>
      <c r="E946" s="2"/>
      <c r="F946" s="2"/>
      <c r="G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T946" s="140"/>
      <c r="U946" s="140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x14ac:dyDescent="0.25">
      <c r="A947" s="2"/>
      <c r="B947" s="2"/>
      <c r="C947" s="2"/>
      <c r="D947" s="4"/>
      <c r="E947" s="2"/>
      <c r="F947" s="2"/>
      <c r="G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T947" s="140"/>
      <c r="U947" s="140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x14ac:dyDescent="0.25">
      <c r="A948" s="2"/>
      <c r="B948" s="2"/>
      <c r="C948" s="2"/>
      <c r="D948" s="4"/>
      <c r="E948" s="2"/>
      <c r="F948" s="2"/>
      <c r="G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T948" s="140"/>
      <c r="U948" s="140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x14ac:dyDescent="0.25">
      <c r="A949" s="2"/>
      <c r="B949" s="2"/>
      <c r="C949" s="2"/>
      <c r="D949" s="4"/>
      <c r="E949" s="2"/>
      <c r="F949" s="2"/>
      <c r="G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T949" s="140"/>
      <c r="U949" s="140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x14ac:dyDescent="0.25">
      <c r="A950" s="2"/>
      <c r="B950" s="2"/>
      <c r="C950" s="2"/>
      <c r="D950" s="4"/>
      <c r="E950" s="2"/>
      <c r="F950" s="2"/>
      <c r="G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T950" s="140"/>
      <c r="U950" s="140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x14ac:dyDescent="0.25">
      <c r="A951" s="2"/>
      <c r="B951" s="2"/>
      <c r="C951" s="2"/>
      <c r="D951" s="4"/>
      <c r="E951" s="2"/>
      <c r="F951" s="2"/>
      <c r="G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T951" s="140"/>
      <c r="U951" s="140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x14ac:dyDescent="0.25">
      <c r="A952" s="2"/>
      <c r="B952" s="2"/>
      <c r="C952" s="2"/>
      <c r="D952" s="4"/>
      <c r="E952" s="2"/>
      <c r="F952" s="2"/>
      <c r="G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T952" s="140"/>
      <c r="U952" s="140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x14ac:dyDescent="0.25">
      <c r="A953" s="2"/>
      <c r="B953" s="2"/>
      <c r="C953" s="2"/>
      <c r="D953" s="4"/>
      <c r="E953" s="2"/>
      <c r="F953" s="2"/>
      <c r="G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T953" s="140"/>
      <c r="U953" s="140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x14ac:dyDescent="0.25">
      <c r="A954" s="2"/>
      <c r="B954" s="2"/>
      <c r="C954" s="2"/>
      <c r="D954" s="4"/>
      <c r="E954" s="2"/>
      <c r="F954" s="2"/>
      <c r="G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T954" s="140"/>
      <c r="U954" s="140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x14ac:dyDescent="0.25">
      <c r="A955" s="2"/>
      <c r="B955" s="2"/>
      <c r="C955" s="2"/>
      <c r="D955" s="4"/>
      <c r="E955" s="2"/>
      <c r="F955" s="2"/>
      <c r="G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T955" s="140"/>
      <c r="U955" s="140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x14ac:dyDescent="0.25">
      <c r="A956" s="2"/>
      <c r="B956" s="2"/>
      <c r="C956" s="2"/>
      <c r="D956" s="4"/>
      <c r="E956" s="2"/>
      <c r="F956" s="2"/>
      <c r="G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T956" s="140"/>
      <c r="U956" s="14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x14ac:dyDescent="0.25">
      <c r="A957" s="2"/>
      <c r="B957" s="2"/>
      <c r="C957" s="2"/>
      <c r="D957" s="4"/>
      <c r="E957" s="2"/>
      <c r="F957" s="2"/>
      <c r="G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T957" s="140"/>
      <c r="U957" s="14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x14ac:dyDescent="0.25">
      <c r="A958" s="2"/>
      <c r="B958" s="2"/>
      <c r="C958" s="2"/>
      <c r="D958" s="4"/>
      <c r="E958" s="2"/>
      <c r="F958" s="2"/>
      <c r="G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T958" s="140"/>
      <c r="U958" s="14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x14ac:dyDescent="0.25">
      <c r="A959" s="2"/>
      <c r="B959" s="2"/>
      <c r="C959" s="2"/>
      <c r="D959" s="4"/>
      <c r="E959" s="2"/>
      <c r="F959" s="2"/>
      <c r="G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T959" s="140"/>
      <c r="U959" s="14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x14ac:dyDescent="0.25">
      <c r="A960" s="2"/>
      <c r="B960" s="2"/>
      <c r="C960" s="2"/>
      <c r="D960" s="4"/>
      <c r="E960" s="2"/>
      <c r="F960" s="2"/>
      <c r="G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T960" s="140"/>
      <c r="U960" s="140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x14ac:dyDescent="0.25">
      <c r="A961" s="2"/>
      <c r="B961" s="2"/>
      <c r="C961" s="2"/>
      <c r="D961" s="4"/>
      <c r="E961" s="2"/>
      <c r="F961" s="2"/>
      <c r="G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T961" s="140"/>
      <c r="U961" s="140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x14ac:dyDescent="0.25">
      <c r="A962" s="2"/>
      <c r="B962" s="2"/>
      <c r="C962" s="2"/>
      <c r="D962" s="4"/>
      <c r="E962" s="2"/>
      <c r="F962" s="2"/>
      <c r="G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T962" s="140"/>
      <c r="U962" s="140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x14ac:dyDescent="0.25">
      <c r="A963" s="2"/>
      <c r="B963" s="2"/>
      <c r="C963" s="2"/>
      <c r="D963" s="4"/>
      <c r="E963" s="2"/>
      <c r="F963" s="2"/>
      <c r="G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T963" s="140"/>
      <c r="U963" s="140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x14ac:dyDescent="0.25">
      <c r="A964" s="2"/>
      <c r="B964" s="2"/>
      <c r="C964" s="2"/>
      <c r="D964" s="4"/>
      <c r="E964" s="2"/>
      <c r="F964" s="2"/>
      <c r="G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T964" s="140"/>
      <c r="U964" s="140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x14ac:dyDescent="0.25">
      <c r="A965" s="2"/>
      <c r="B965" s="2"/>
      <c r="C965" s="2"/>
      <c r="D965" s="4"/>
      <c r="E965" s="2"/>
      <c r="F965" s="2"/>
      <c r="G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T965" s="140"/>
      <c r="U965" s="140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x14ac:dyDescent="0.25">
      <c r="A966" s="2"/>
      <c r="B966" s="2"/>
      <c r="C966" s="2"/>
      <c r="D966" s="4"/>
      <c r="E966" s="2"/>
      <c r="F966" s="2"/>
      <c r="G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T966" s="140"/>
      <c r="U966" s="140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x14ac:dyDescent="0.25">
      <c r="A967" s="2"/>
      <c r="B967" s="2"/>
      <c r="C967" s="2"/>
      <c r="D967" s="4"/>
      <c r="E967" s="2"/>
      <c r="F967" s="2"/>
      <c r="G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T967" s="140"/>
      <c r="U967" s="140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x14ac:dyDescent="0.25">
      <c r="A968" s="2"/>
      <c r="B968" s="2"/>
      <c r="C968" s="2"/>
      <c r="D968" s="4"/>
      <c r="E968" s="2"/>
      <c r="F968" s="2"/>
      <c r="G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T968" s="140"/>
      <c r="U968" s="14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x14ac:dyDescent="0.25">
      <c r="A969" s="2"/>
      <c r="B969" s="2"/>
      <c r="C969" s="2"/>
      <c r="D969" s="4"/>
      <c r="E969" s="2"/>
      <c r="F969" s="2"/>
      <c r="G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T969" s="140"/>
      <c r="U969" s="14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x14ac:dyDescent="0.25">
      <c r="A970" s="2"/>
      <c r="B970" s="2"/>
      <c r="C970" s="2"/>
      <c r="D970" s="4"/>
      <c r="E970" s="2"/>
      <c r="F970" s="2"/>
      <c r="G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T970" s="140"/>
      <c r="U970" s="14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x14ac:dyDescent="0.25">
      <c r="A971" s="2"/>
      <c r="B971" s="2"/>
      <c r="C971" s="2"/>
      <c r="D971" s="4"/>
      <c r="E971" s="2"/>
      <c r="F971" s="2"/>
      <c r="G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T971" s="140"/>
      <c r="U971" s="14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x14ac:dyDescent="0.25">
      <c r="A972" s="2"/>
      <c r="B972" s="2"/>
      <c r="C972" s="2"/>
      <c r="D972" s="4"/>
      <c r="E972" s="2"/>
      <c r="F972" s="2"/>
      <c r="G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T972" s="140"/>
      <c r="U972" s="140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x14ac:dyDescent="0.25">
      <c r="A973" s="2"/>
      <c r="B973" s="2"/>
      <c r="C973" s="2"/>
      <c r="D973" s="4"/>
      <c r="E973" s="2"/>
      <c r="F973" s="2"/>
      <c r="G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T973" s="140"/>
      <c r="U973" s="140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x14ac:dyDescent="0.25">
      <c r="A974" s="2"/>
      <c r="B974" s="2"/>
      <c r="C974" s="2"/>
      <c r="D974" s="4"/>
      <c r="E974" s="2"/>
      <c r="F974" s="2"/>
      <c r="G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T974" s="140"/>
      <c r="U974" s="140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x14ac:dyDescent="0.25">
      <c r="A975" s="2"/>
      <c r="B975" s="2"/>
      <c r="C975" s="2"/>
      <c r="D975" s="4"/>
      <c r="E975" s="2"/>
      <c r="F975" s="2"/>
      <c r="G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T975" s="140"/>
      <c r="U975" s="140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x14ac:dyDescent="0.25">
      <c r="A976" s="2"/>
      <c r="B976" s="2"/>
      <c r="C976" s="2"/>
      <c r="D976" s="4"/>
      <c r="E976" s="2"/>
      <c r="F976" s="2"/>
      <c r="G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T976" s="140"/>
      <c r="U976" s="140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x14ac:dyDescent="0.25">
      <c r="A977" s="2"/>
      <c r="B977" s="2"/>
      <c r="C977" s="2"/>
      <c r="D977" s="4"/>
      <c r="E977" s="2"/>
      <c r="F977" s="2"/>
      <c r="G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T977" s="140"/>
      <c r="U977" s="140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x14ac:dyDescent="0.25">
      <c r="A978" s="2"/>
      <c r="B978" s="2"/>
      <c r="C978" s="2"/>
      <c r="D978" s="4"/>
      <c r="E978" s="2"/>
      <c r="F978" s="2"/>
      <c r="G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T978" s="140"/>
      <c r="U978" s="140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x14ac:dyDescent="0.25">
      <c r="A979" s="2"/>
      <c r="B979" s="2"/>
      <c r="C979" s="2"/>
      <c r="D979" s="4"/>
      <c r="E979" s="2"/>
      <c r="F979" s="2"/>
      <c r="G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T979" s="140"/>
      <c r="U979" s="140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x14ac:dyDescent="0.25">
      <c r="A980" s="2"/>
      <c r="B980" s="2"/>
      <c r="C980" s="2"/>
      <c r="D980" s="4"/>
      <c r="E980" s="2"/>
      <c r="F980" s="2"/>
      <c r="G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T980" s="140"/>
      <c r="U980" s="140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x14ac:dyDescent="0.25">
      <c r="A981" s="2"/>
      <c r="B981" s="2"/>
      <c r="C981" s="2"/>
      <c r="D981" s="4"/>
      <c r="E981" s="2"/>
      <c r="F981" s="2"/>
      <c r="G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T981" s="140"/>
      <c r="U981" s="140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x14ac:dyDescent="0.25">
      <c r="A982" s="2"/>
      <c r="B982" s="2"/>
      <c r="C982" s="2"/>
      <c r="D982" s="4"/>
      <c r="E982" s="2"/>
      <c r="F982" s="2"/>
      <c r="G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T982" s="140"/>
      <c r="U982" s="140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x14ac:dyDescent="0.25">
      <c r="A983" s="2"/>
      <c r="B983" s="2"/>
      <c r="C983" s="2"/>
      <c r="D983" s="4"/>
      <c r="E983" s="2"/>
      <c r="F983" s="2"/>
      <c r="G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T983" s="140"/>
      <c r="U983" s="140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x14ac:dyDescent="0.25">
      <c r="A984" s="2"/>
      <c r="B984" s="2"/>
      <c r="C984" s="2"/>
      <c r="D984" s="4"/>
      <c r="E984" s="2"/>
      <c r="F984" s="2"/>
      <c r="G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T984" s="140"/>
      <c r="U984" s="140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x14ac:dyDescent="0.25">
      <c r="A985" s="2"/>
      <c r="B985" s="2"/>
      <c r="C985" s="2"/>
      <c r="D985" s="4"/>
      <c r="E985" s="2"/>
      <c r="F985" s="2"/>
      <c r="G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T985" s="140"/>
      <c r="U985" s="140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x14ac:dyDescent="0.25">
      <c r="A986" s="2"/>
      <c r="B986" s="2"/>
      <c r="C986" s="2"/>
      <c r="D986" s="4"/>
      <c r="E986" s="2"/>
      <c r="F986" s="2"/>
      <c r="G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T986" s="140"/>
      <c r="U986" s="140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x14ac:dyDescent="0.25">
      <c r="A987" s="2"/>
      <c r="B987" s="2"/>
      <c r="C987" s="2"/>
      <c r="D987" s="4"/>
      <c r="E987" s="2"/>
      <c r="F987" s="2"/>
      <c r="G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T987" s="140"/>
      <c r="U987" s="140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x14ac:dyDescent="0.25">
      <c r="A988" s="2"/>
      <c r="B988" s="2"/>
      <c r="C988" s="2"/>
      <c r="D988" s="4"/>
      <c r="E988" s="2"/>
      <c r="F988" s="2"/>
      <c r="G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T988" s="140"/>
      <c r="U988" s="140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x14ac:dyDescent="0.25">
      <c r="A989" s="2"/>
      <c r="B989" s="2"/>
      <c r="C989" s="2"/>
      <c r="D989" s="4"/>
      <c r="E989" s="2"/>
      <c r="F989" s="2"/>
      <c r="G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T989" s="140"/>
      <c r="U989" s="140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x14ac:dyDescent="0.25">
      <c r="A990" s="2"/>
      <c r="B990" s="2"/>
      <c r="C990" s="2"/>
      <c r="D990" s="4"/>
      <c r="E990" s="2"/>
      <c r="F990" s="2"/>
      <c r="G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T990" s="140"/>
      <c r="U990" s="140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x14ac:dyDescent="0.25">
      <c r="A991" s="2"/>
      <c r="B991" s="2"/>
      <c r="C991" s="2"/>
      <c r="D991" s="4"/>
      <c r="E991" s="2"/>
      <c r="F991" s="2"/>
      <c r="G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T991" s="140"/>
      <c r="U991" s="140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x14ac:dyDescent="0.25">
      <c r="A992" s="2"/>
      <c r="B992" s="2"/>
      <c r="C992" s="2"/>
      <c r="D992" s="4"/>
      <c r="E992" s="2"/>
      <c r="F992" s="2"/>
      <c r="G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T992" s="140"/>
      <c r="U992" s="140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x14ac:dyDescent="0.25">
      <c r="A993" s="2"/>
      <c r="B993" s="2"/>
      <c r="C993" s="2"/>
      <c r="D993" s="4"/>
      <c r="E993" s="2"/>
      <c r="F993" s="2"/>
      <c r="G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T993" s="140"/>
      <c r="U993" s="140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x14ac:dyDescent="0.25">
      <c r="A994" s="2"/>
      <c r="B994" s="2"/>
      <c r="C994" s="2"/>
      <c r="D994" s="4"/>
      <c r="E994" s="2"/>
      <c r="F994" s="2"/>
      <c r="G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T994" s="140"/>
      <c r="U994" s="140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x14ac:dyDescent="0.25">
      <c r="A995" s="2"/>
      <c r="B995" s="2"/>
      <c r="C995" s="2"/>
      <c r="D995" s="4"/>
      <c r="E995" s="2"/>
      <c r="F995" s="2"/>
      <c r="G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T995" s="140"/>
      <c r="U995" s="140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x14ac:dyDescent="0.25">
      <c r="A996" s="2"/>
      <c r="B996" s="2"/>
      <c r="C996" s="2"/>
      <c r="D996" s="4"/>
      <c r="E996" s="2"/>
      <c r="F996" s="2"/>
      <c r="G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T996" s="140"/>
      <c r="U996" s="140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x14ac:dyDescent="0.25">
      <c r="A997" s="2"/>
      <c r="B997" s="2"/>
      <c r="C997" s="2"/>
      <c r="D997" s="4"/>
      <c r="E997" s="2"/>
      <c r="F997" s="2"/>
      <c r="G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T997" s="140"/>
      <c r="U997" s="140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x14ac:dyDescent="0.25">
      <c r="A998" s="2"/>
      <c r="B998" s="2"/>
      <c r="C998" s="2"/>
      <c r="D998" s="4"/>
      <c r="E998" s="2"/>
      <c r="F998" s="2"/>
      <c r="G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T998" s="140"/>
      <c r="U998" s="140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x14ac:dyDescent="0.25">
      <c r="A999" s="2"/>
      <c r="B999" s="2"/>
      <c r="C999" s="2"/>
      <c r="D999" s="4"/>
      <c r="E999" s="2"/>
      <c r="F999" s="2"/>
      <c r="G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T999" s="140"/>
      <c r="U999" s="140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x14ac:dyDescent="0.25">
      <c r="A1000" s="2"/>
      <c r="B1000" s="2"/>
      <c r="C1000" s="2"/>
      <c r="D1000" s="4"/>
      <c r="E1000" s="2"/>
      <c r="F1000" s="2"/>
      <c r="G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T1000" s="140"/>
      <c r="U1000" s="140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  <row r="1001" spans="1:39" x14ac:dyDescent="0.25">
      <c r="A1001" s="2"/>
      <c r="B1001" s="2"/>
      <c r="C1001" s="2"/>
      <c r="D1001" s="4"/>
      <c r="E1001" s="2"/>
      <c r="F1001" s="2"/>
      <c r="G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T1001" s="140"/>
      <c r="U1001" s="140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</row>
    <row r="1002" spans="1:39" x14ac:dyDescent="0.25">
      <c r="A1002" s="2"/>
      <c r="B1002" s="2"/>
      <c r="C1002" s="2"/>
      <c r="D1002" s="4"/>
      <c r="E1002" s="2"/>
      <c r="F1002" s="2"/>
      <c r="G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T1002" s="140"/>
      <c r="U1002" s="140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</row>
    <row r="1003" spans="1:39" x14ac:dyDescent="0.25">
      <c r="A1003" s="2"/>
      <c r="B1003" s="2"/>
      <c r="C1003" s="2"/>
      <c r="D1003" s="4"/>
      <c r="E1003" s="2"/>
      <c r="F1003" s="2"/>
      <c r="G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T1003" s="140"/>
      <c r="U1003" s="140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</row>
    <row r="1004" spans="1:39" x14ac:dyDescent="0.25">
      <c r="A1004" s="2"/>
      <c r="B1004" s="2"/>
      <c r="C1004" s="2"/>
      <c r="D1004" s="4"/>
      <c r="E1004" s="2"/>
      <c r="F1004" s="2"/>
      <c r="G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T1004" s="140"/>
      <c r="U1004" s="140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</row>
    <row r="1005" spans="1:39" x14ac:dyDescent="0.25">
      <c r="A1005" s="2"/>
      <c r="B1005" s="2"/>
      <c r="C1005" s="2"/>
      <c r="D1005" s="4"/>
      <c r="E1005" s="2"/>
      <c r="F1005" s="2"/>
      <c r="G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T1005" s="140"/>
      <c r="U1005" s="140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</row>
    <row r="1006" spans="1:39" x14ac:dyDescent="0.25">
      <c r="A1006" s="2"/>
      <c r="B1006" s="2"/>
      <c r="C1006" s="2"/>
      <c r="D1006" s="4"/>
      <c r="E1006" s="2"/>
      <c r="F1006" s="2"/>
      <c r="G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T1006" s="140"/>
      <c r="U1006" s="140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</row>
    <row r="1007" spans="1:39" x14ac:dyDescent="0.25">
      <c r="A1007" s="2"/>
      <c r="B1007" s="2"/>
      <c r="C1007" s="2"/>
      <c r="D1007" s="4"/>
      <c r="E1007" s="2"/>
      <c r="F1007" s="2"/>
      <c r="G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T1007" s="140"/>
      <c r="U1007" s="140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</row>
    <row r="1008" spans="1:39" x14ac:dyDescent="0.25">
      <c r="A1008" s="2"/>
      <c r="B1008" s="2"/>
      <c r="C1008" s="2"/>
      <c r="D1008" s="4"/>
      <c r="E1008" s="2"/>
      <c r="F1008" s="2"/>
      <c r="G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T1008" s="140"/>
      <c r="U1008" s="140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</row>
    <row r="1009" spans="1:39" x14ac:dyDescent="0.25">
      <c r="A1009" s="2"/>
      <c r="B1009" s="2"/>
      <c r="C1009" s="2"/>
      <c r="D1009" s="4"/>
      <c r="E1009" s="2"/>
      <c r="F1009" s="2"/>
      <c r="G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T1009" s="140"/>
      <c r="U1009" s="140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</row>
    <row r="1010" spans="1:39" x14ac:dyDescent="0.25">
      <c r="A1010" s="2"/>
      <c r="B1010" s="2"/>
      <c r="C1010" s="2"/>
      <c r="D1010" s="4"/>
      <c r="E1010" s="2"/>
      <c r="F1010" s="2"/>
      <c r="G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T1010" s="140"/>
      <c r="U1010" s="140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</row>
    <row r="1011" spans="1:39" x14ac:dyDescent="0.25">
      <c r="A1011" s="2"/>
      <c r="B1011" s="2"/>
      <c r="C1011" s="2"/>
      <c r="D1011" s="4"/>
      <c r="E1011" s="2"/>
      <c r="F1011" s="2"/>
      <c r="G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T1011" s="140"/>
      <c r="U1011" s="140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</row>
    <row r="1012" spans="1:39" x14ac:dyDescent="0.25">
      <c r="A1012" s="2"/>
      <c r="B1012" s="2"/>
      <c r="C1012" s="2"/>
      <c r="D1012" s="4"/>
      <c r="E1012" s="2"/>
      <c r="F1012" s="2"/>
      <c r="G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T1012" s="140"/>
      <c r="U1012" s="140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</row>
    <row r="1013" spans="1:39" x14ac:dyDescent="0.25">
      <c r="A1013" s="2"/>
      <c r="B1013" s="2"/>
      <c r="C1013" s="2"/>
      <c r="D1013" s="4"/>
      <c r="E1013" s="2"/>
      <c r="F1013" s="2"/>
      <c r="G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T1013" s="140"/>
      <c r="U1013" s="140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</row>
    <row r="1014" spans="1:39" x14ac:dyDescent="0.25">
      <c r="A1014" s="2"/>
      <c r="B1014" s="2"/>
      <c r="C1014" s="2"/>
      <c r="D1014" s="4"/>
      <c r="E1014" s="2"/>
      <c r="F1014" s="2"/>
      <c r="G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T1014" s="140"/>
      <c r="U1014" s="140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</row>
    <row r="1015" spans="1:39" x14ac:dyDescent="0.25">
      <c r="A1015" s="2"/>
      <c r="B1015" s="2"/>
      <c r="C1015" s="2"/>
      <c r="D1015" s="4"/>
      <c r="E1015" s="2"/>
      <c r="F1015" s="2"/>
      <c r="G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T1015" s="140"/>
      <c r="U1015" s="140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</row>
    <row r="1016" spans="1:39" x14ac:dyDescent="0.25">
      <c r="A1016" s="2"/>
      <c r="B1016" s="2"/>
      <c r="C1016" s="2"/>
      <c r="D1016" s="4"/>
      <c r="E1016" s="2"/>
      <c r="F1016" s="2"/>
      <c r="G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T1016" s="140"/>
      <c r="U1016" s="140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</row>
    <row r="1017" spans="1:39" x14ac:dyDescent="0.25">
      <c r="A1017" s="2"/>
      <c r="B1017" s="2"/>
      <c r="C1017" s="2"/>
      <c r="D1017" s="4"/>
      <c r="E1017" s="2"/>
      <c r="F1017" s="2"/>
      <c r="G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T1017" s="140"/>
      <c r="U1017" s="140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</row>
  </sheetData>
  <autoFilter ref="A7:AM288"/>
  <mergeCells count="16">
    <mergeCell ref="A4:B4"/>
    <mergeCell ref="L6:T6"/>
    <mergeCell ref="U6:AC6"/>
    <mergeCell ref="C5:AC5"/>
    <mergeCell ref="C4:AC4"/>
    <mergeCell ref="A5:B5"/>
    <mergeCell ref="A6:B6"/>
    <mergeCell ref="C6:K6"/>
    <mergeCell ref="A1:D1"/>
    <mergeCell ref="A2:B2"/>
    <mergeCell ref="C2:D2"/>
    <mergeCell ref="A3:B3"/>
    <mergeCell ref="E1:AC1"/>
    <mergeCell ref="E2:W2"/>
    <mergeCell ref="X2:AC2"/>
    <mergeCell ref="C3:AC3"/>
  </mergeCells>
  <hyperlinks>
    <hyperlink ref="I8" r:id="rId1" display="mailto:ramonaristizabal@hotmail.com"/>
    <hyperlink ref="I9" r:id="rId2" display="mailto:jennifer.lopez.cano@gmail.com"/>
    <hyperlink ref="I10" r:id="rId3" display="mailto:joseignacio28@yahoo.com"/>
    <hyperlink ref="I11" r:id="rId4" display="mailto:comunidad@fundacionlasgolondrinas.org"/>
    <hyperlink ref="I12" r:id="rId5" display="mailto:cantero-5@hotmail.com"/>
    <hyperlink ref="I13" r:id="rId6" display="mailto:johnhentor@gmail.com"/>
    <hyperlink ref="I14" r:id="rId7" display="mailto:hengells@hotmail.com"/>
    <hyperlink ref="I15" r:id="rId8" display="mailto:johanagutierrez_djgz@hotmail.com"/>
    <hyperlink ref="I19" r:id="rId9" display="mailto:directorarq223@gmail.com"/>
    <hyperlink ref="I21" r:id="rId10" display="mailto:ingresedu223@gmail.com"/>
    <hyperlink ref="I22" r:id="rId11" display="mailto:coorsocedu223@gmail.com"/>
    <hyperlink ref="I23" r:id="rId12" display="mailto:ingambedu223@gmail.com"/>
    <hyperlink ref="I24" r:id="rId13" display="mailto:resfinedu223@gmail.com"/>
    <hyperlink ref="I25" r:id="rId14" display="mailto:auxcampoedu223@gmail.com"/>
    <hyperlink ref="I26" r:id="rId15" display="mailto:tecconscivedu223@gmail.com"/>
    <hyperlink ref="I29" r:id="rId16" display="mailto:checho9590@yahoo.com"/>
    <hyperlink ref="I30" r:id="rId17" display="mailto:borjadaniel@live.com"/>
    <hyperlink ref="I51" r:id="rId18" display="mailto:polvo-93@hotmail.com"/>
    <hyperlink ref="I52" r:id="rId19" display="mailto:aarb93@hotmail.com"/>
    <hyperlink ref="I53" r:id="rId20" display="mailto:miguelcoy59@hotmail.com"/>
    <hyperlink ref="I55" r:id="rId21" display="mailto:alejandramoreno9705@gmail.com"/>
    <hyperlink ref="I71" r:id="rId22"/>
    <hyperlink ref="I81" r:id="rId23"/>
    <hyperlink ref="I86" r:id="rId24"/>
    <hyperlink ref="I63" r:id="rId25"/>
    <hyperlink ref="I64" r:id="rId26"/>
    <hyperlink ref="I67" r:id="rId27"/>
    <hyperlink ref="I87" r:id="rId28"/>
    <hyperlink ref="I79" r:id="rId29"/>
    <hyperlink ref="I91" r:id="rId30"/>
    <hyperlink ref="I119" r:id="rId31"/>
    <hyperlink ref="I123" r:id="rId32"/>
    <hyperlink ref="I125" r:id="rId33"/>
    <hyperlink ref="I126" r:id="rId34"/>
    <hyperlink ref="I127" r:id="rId35"/>
    <hyperlink ref="I128" r:id="rId36"/>
    <hyperlink ref="I131" r:id="rId37"/>
    <hyperlink ref="I136" r:id="rId38"/>
    <hyperlink ref="I161" r:id="rId39"/>
    <hyperlink ref="I163" r:id="rId40"/>
    <hyperlink ref="I166" r:id="rId41"/>
    <hyperlink ref="I167" r:id="rId42"/>
    <hyperlink ref="I169" r:id="rId43"/>
    <hyperlink ref="I170" r:id="rId44"/>
    <hyperlink ref="I174" r:id="rId45"/>
    <hyperlink ref="I175" r:id="rId46"/>
    <hyperlink ref="I176" r:id="rId47"/>
    <hyperlink ref="I177" r:id="rId48"/>
    <hyperlink ref="I178" r:id="rId49"/>
    <hyperlink ref="I179" r:id="rId50"/>
    <hyperlink ref="I180" r:id="rId51"/>
    <hyperlink ref="I181" r:id="rId52"/>
    <hyperlink ref="I186" r:id="rId53"/>
    <hyperlink ref="I187" r:id="rId54"/>
    <hyperlink ref="I188" r:id="rId55"/>
    <hyperlink ref="I190" r:id="rId56"/>
    <hyperlink ref="I191" r:id="rId57"/>
    <hyperlink ref="I200" r:id="rId58"/>
    <hyperlink ref="I201" r:id="rId59"/>
    <hyperlink ref="I154" r:id="rId60"/>
    <hyperlink ref="I113" r:id="rId61"/>
    <hyperlink ref="I114" r:id="rId62"/>
    <hyperlink ref="I144" r:id="rId63"/>
    <hyperlink ref="I155" r:id="rId64"/>
    <hyperlink ref="I146" r:id="rId65"/>
    <hyperlink ref="I203" r:id="rId66"/>
    <hyperlink ref="I206" r:id="rId67"/>
    <hyperlink ref="I207" r:id="rId68"/>
    <hyperlink ref="I209" r:id="rId69"/>
    <hyperlink ref="I214" r:id="rId70"/>
    <hyperlink ref="I216" r:id="rId71"/>
    <hyperlink ref="I217" r:id="rId72"/>
    <hyperlink ref="I224" r:id="rId73"/>
    <hyperlink ref="I226" r:id="rId74"/>
    <hyperlink ref="I227" r:id="rId75"/>
    <hyperlink ref="I231" r:id="rId76"/>
    <hyperlink ref="I235" r:id="rId77"/>
    <hyperlink ref="I245" r:id="rId78"/>
    <hyperlink ref="I202" r:id="rId79"/>
    <hyperlink ref="I243" r:id="rId80"/>
    <hyperlink ref="I251" r:id="rId81"/>
    <hyperlink ref="I252" r:id="rId82"/>
    <hyperlink ref="I253" r:id="rId83"/>
    <hyperlink ref="I254" r:id="rId84"/>
    <hyperlink ref="I256" r:id="rId85"/>
    <hyperlink ref="I257" r:id="rId86"/>
    <hyperlink ref="I258" r:id="rId87"/>
    <hyperlink ref="I260" r:id="rId88"/>
    <hyperlink ref="I265" r:id="rId89"/>
    <hyperlink ref="I276" r:id="rId90"/>
    <hyperlink ref="I204" r:id="rId91"/>
    <hyperlink ref="I289" r:id="rId92"/>
    <hyperlink ref="I296" r:id="rId93"/>
    <hyperlink ref="I45" r:id="rId94" display="mailto:wcmedellin@hotmail.com"/>
    <hyperlink ref="I56" r:id="rId95" display="mailto:cindy092@hotmail.com"/>
    <hyperlink ref="I213" r:id="rId96"/>
  </hyperlinks>
  <pageMargins left="0.7" right="0.7" top="0.75" bottom="0.75" header="0.3" footer="0.3"/>
  <pageSetup orientation="landscape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cp:lastPrinted>2015-09-23T21:51:46Z</cp:lastPrinted>
  <dcterms:created xsi:type="dcterms:W3CDTF">2015-07-30T16:21:22Z</dcterms:created>
  <dcterms:modified xsi:type="dcterms:W3CDTF">2015-10-26T16:12:16Z</dcterms:modified>
</cp:coreProperties>
</file>