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Arcos\Documents\GitHub\Universidad\Proyectos de Inversiones\"/>
    </mc:Choice>
  </mc:AlternateContent>
  <xr:revisionPtr revIDLastSave="0" documentId="13_ncr:1_{73B3C0DA-B7DD-425B-81E4-0ABA520F87F6}" xr6:coauthVersionLast="47" xr6:coauthVersionMax="47" xr10:uidLastSave="{00000000-0000-0000-0000-000000000000}"/>
  <bookViews>
    <workbookView xWindow="-110" yWindow="-110" windowWidth="25820" windowHeight="15500" xr2:uid="{E7F0DA50-FCBE-46B6-AD8C-5FDE534507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20" i="1"/>
  <c r="L28" i="1"/>
  <c r="L19" i="1" l="1"/>
  <c r="G24" i="1"/>
  <c r="G16" i="1"/>
  <c r="G8" i="1"/>
  <c r="L10" i="1"/>
  <c r="L11" i="1"/>
  <c r="L8" i="1"/>
  <c r="K8" i="1"/>
  <c r="J8" i="1"/>
  <c r="I8" i="1"/>
  <c r="E13" i="1"/>
  <c r="H24" i="1"/>
  <c r="E10" i="1"/>
  <c r="J16" i="1"/>
  <c r="E16" i="1"/>
  <c r="H16" i="1" s="1"/>
  <c r="E14" i="1"/>
  <c r="E7" i="1"/>
  <c r="B6" i="1"/>
  <c r="I16" i="1" l="1"/>
  <c r="L24" i="1"/>
  <c r="L27" i="1" s="1"/>
  <c r="L18" i="1"/>
  <c r="K16" i="1"/>
  <c r="L16" i="1"/>
  <c r="I24" i="1"/>
  <c r="L26" i="1" s="1"/>
  <c r="J24" i="1"/>
  <c r="K24" i="1"/>
  <c r="H8" i="1"/>
  <c r="I3" i="1" l="1"/>
  <c r="H3" i="1"/>
  <c r="G3" i="1"/>
  <c r="F3" i="1"/>
  <c r="E3" i="1"/>
  <c r="E8" i="1" s="1"/>
  <c r="E4" i="1"/>
  <c r="B5" i="1"/>
  <c r="E6" i="1" s="1"/>
  <c r="B8" i="1" l="1"/>
  <c r="G4" i="1"/>
  <c r="F4" i="1"/>
  <c r="I4" i="1"/>
  <c r="H4" i="1"/>
</calcChain>
</file>

<file path=xl/sharedStrings.xml><?xml version="1.0" encoding="utf-8"?>
<sst xmlns="http://schemas.openxmlformats.org/spreadsheetml/2006/main" count="54" uniqueCount="36">
  <si>
    <t>Ventas</t>
  </si>
  <si>
    <t>Costos variables</t>
  </si>
  <si>
    <t>-----------------</t>
  </si>
  <si>
    <t>Contribucion marginal</t>
  </si>
  <si>
    <t>Perdida</t>
  </si>
  <si>
    <t>Depreciacion</t>
  </si>
  <si>
    <t>Valor equipo</t>
  </si>
  <si>
    <t>Costo de capital</t>
  </si>
  <si>
    <t>Tasa de impuestos</t>
  </si>
  <si>
    <t>Costos desembolsables</t>
  </si>
  <si>
    <t>Costos prorrateados</t>
  </si>
  <si>
    <t>Costos depreciacion</t>
  </si>
  <si>
    <t xml:space="preserve">Depreciacion </t>
  </si>
  <si>
    <t>Year</t>
  </si>
  <si>
    <t>Utilidad antes de impuestos</t>
  </si>
  <si>
    <t>Costos fijos</t>
  </si>
  <si>
    <t>ISR</t>
  </si>
  <si>
    <t>Depreciacion positiva</t>
  </si>
  <si>
    <t>Flujo</t>
  </si>
  <si>
    <t>Utilidad despues de impuestos</t>
  </si>
  <si>
    <t>Caso 1</t>
  </si>
  <si>
    <t>Desecho</t>
  </si>
  <si>
    <t>Caso 2</t>
  </si>
  <si>
    <t>VPN</t>
  </si>
  <si>
    <t>Caso 3</t>
  </si>
  <si>
    <t>Flujo/Año</t>
  </si>
  <si>
    <t>TIR</t>
  </si>
  <si>
    <t>Neto</t>
  </si>
  <si>
    <t>a) Despues de calcular el valor presente neto y la tir, observamos que ambas dan valores negativos</t>
  </si>
  <si>
    <t>b) En este caso, el valor presente neto presenta una mejoria, aunque sigue siendo negativo</t>
  </si>
  <si>
    <t>c) En este caso, si tomamos un valor de 500000 como valor de desecho, se obtiene un valor presente neto de 0</t>
  </si>
  <si>
    <t>Por lo tanto este es el valor ideal en el cual salimos en tablas, por lo que da igual si seguimos vendiendo o no el producto.</t>
  </si>
  <si>
    <t>En este caso, esto se da porque la TIR es igual al costo de capital, por lo que no se presenta ninguna ganancia ni perdida</t>
  </si>
  <si>
    <t>No obstante, la TIR en este caso es menor al costo de capital, por lo que no conviene tomarlo.</t>
  </si>
  <si>
    <t>Podemos concluir que no conviene seguir con este producto.</t>
  </si>
  <si>
    <t>Pero la TIR muestra un balance positivo, por lo que podria considerarse tomar el proyecto pues hay una "ganancia".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</si>
</sst>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7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9" fontId="0" fillId="0" borderId="0" xfId="0" applyNumberFormat="1"/>
    <xf numFmtId="8" fontId="0" fillId="0" borderId="0" xfId="0" applyNumberFormat="1"/>
  </cellXfs>
  <cellStyles count="5">
    <cellStyle name="Comma 2" xfId="2" xr:uid="{BF45A0CC-9DC5-4D22-BC3C-C28FB60597D8}"/>
    <cellStyle name="Normal" xfId="0" builtinId="0"/>
    <cellStyle name="Normal 2" xfId="4" xr:uid="{22748E4E-4529-46F5-882D-4935826700EE}"/>
    <cellStyle name="Normal 3" xfId="1" xr:uid="{C1243B99-B122-4FB8-9B78-2E173AA3EE98}"/>
    <cellStyle name="Percent 2" xfId="3" xr:uid="{46AF114F-2B80-49A8-881C-E73B629BA0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70AC3-F6AB-4B31-9892-52055C8F44C7}">
  <dimension ref="A2:N28"/>
  <sheetViews>
    <sheetView tabSelected="1" zoomScale="88" workbookViewId="0">
      <selection activeCell="O12" sqref="O12"/>
    </sheetView>
  </sheetViews>
  <sheetFormatPr defaultRowHeight="14.5" x14ac:dyDescent="0.35"/>
  <cols>
    <col min="1" max="1" width="25.453125" style="1" customWidth="1"/>
    <col min="2" max="2" width="10.7265625" customWidth="1"/>
    <col min="4" max="4" width="25.6328125" style="1" customWidth="1"/>
    <col min="5" max="5" width="10.7265625" customWidth="1"/>
    <col min="7" max="7" width="9.90625" bestFit="1" customWidth="1"/>
    <col min="12" max="12" width="12.453125" bestFit="1" customWidth="1"/>
    <col min="13" max="13" width="11.90625" bestFit="1" customWidth="1"/>
  </cols>
  <sheetData>
    <row r="2" spans="1:14" x14ac:dyDescent="0.35">
      <c r="A2" s="1" t="s">
        <v>0</v>
      </c>
      <c r="B2">
        <v>4400000</v>
      </c>
      <c r="D2" s="1" t="s">
        <v>13</v>
      </c>
      <c r="E2">
        <v>1</v>
      </c>
      <c r="F2">
        <v>2</v>
      </c>
      <c r="G2">
        <v>3</v>
      </c>
      <c r="H2">
        <v>4</v>
      </c>
      <c r="I2">
        <v>5</v>
      </c>
    </row>
    <row r="3" spans="1:14" x14ac:dyDescent="0.35">
      <c r="A3" s="1" t="s">
        <v>1</v>
      </c>
      <c r="B3">
        <v>3800000</v>
      </c>
      <c r="D3" s="1" t="s">
        <v>12</v>
      </c>
      <c r="E3">
        <f>B11*B10</f>
        <v>100000</v>
      </c>
      <c r="F3">
        <f>B11*B10</f>
        <v>100000</v>
      </c>
      <c r="G3">
        <f>B11*B10</f>
        <v>100000</v>
      </c>
      <c r="H3">
        <f>B11*B10</f>
        <v>100000</v>
      </c>
      <c r="I3">
        <f>B11*B10</f>
        <v>100000</v>
      </c>
    </row>
    <row r="4" spans="1:14" x14ac:dyDescent="0.35">
      <c r="B4" s="2" t="s">
        <v>2</v>
      </c>
      <c r="D4" s="1" t="s">
        <v>6</v>
      </c>
      <c r="E4">
        <f>B11-E3</f>
        <v>400000</v>
      </c>
      <c r="F4">
        <f>B11-SUM(E3:F3)</f>
        <v>300000</v>
      </c>
      <c r="G4">
        <f>B11-SUM(E3:G3)</f>
        <v>200000</v>
      </c>
      <c r="H4">
        <f>B11-SUM(E3:H3)</f>
        <v>100000</v>
      </c>
      <c r="I4">
        <f>B11-SUM(E3:I3)</f>
        <v>0</v>
      </c>
    </row>
    <row r="5" spans="1:14" x14ac:dyDescent="0.35">
      <c r="A5" s="1" t="s">
        <v>3</v>
      </c>
      <c r="B5">
        <f>B2-B3</f>
        <v>600000</v>
      </c>
    </row>
    <row r="6" spans="1:14" x14ac:dyDescent="0.35">
      <c r="A6" s="1" t="s">
        <v>15</v>
      </c>
      <c r="B6">
        <f>B16+B17+B18</f>
        <v>775000</v>
      </c>
      <c r="D6" s="1" t="s">
        <v>3</v>
      </c>
      <c r="E6" s="1">
        <f>B5</f>
        <v>600000</v>
      </c>
      <c r="F6" s="1"/>
      <c r="G6" s="1" t="s">
        <v>20</v>
      </c>
    </row>
    <row r="7" spans="1:14" x14ac:dyDescent="0.35">
      <c r="B7" s="2" t="s">
        <v>2</v>
      </c>
      <c r="D7" s="1" t="s">
        <v>9</v>
      </c>
      <c r="E7">
        <f>B16</f>
        <v>520000</v>
      </c>
      <c r="F7" s="1"/>
      <c r="G7" s="1" t="s">
        <v>25</v>
      </c>
      <c r="H7">
        <v>1</v>
      </c>
      <c r="I7">
        <v>2</v>
      </c>
      <c r="J7">
        <v>3</v>
      </c>
      <c r="K7">
        <v>4</v>
      </c>
      <c r="L7">
        <v>5</v>
      </c>
      <c r="N7" t="s">
        <v>28</v>
      </c>
    </row>
    <row r="8" spans="1:14" x14ac:dyDescent="0.35">
      <c r="A8" s="1" t="s">
        <v>4</v>
      </c>
      <c r="B8">
        <f>B5-B6</f>
        <v>-175000</v>
      </c>
      <c r="D8" s="1" t="s">
        <v>5</v>
      </c>
      <c r="E8" s="1">
        <f>E3</f>
        <v>100000</v>
      </c>
      <c r="F8" s="1"/>
      <c r="G8" s="1">
        <f>-B11</f>
        <v>-500000</v>
      </c>
      <c r="H8">
        <f>E16</f>
        <v>80000</v>
      </c>
      <c r="I8">
        <f>E16</f>
        <v>80000</v>
      </c>
      <c r="J8">
        <f>E16</f>
        <v>80000</v>
      </c>
      <c r="K8">
        <f>E16</f>
        <v>80000</v>
      </c>
      <c r="L8">
        <f>E16+L9</f>
        <v>80000</v>
      </c>
      <c r="N8" t="s">
        <v>34</v>
      </c>
    </row>
    <row r="9" spans="1:14" x14ac:dyDescent="0.35">
      <c r="E9" s="2" t="s">
        <v>2</v>
      </c>
      <c r="F9" s="1"/>
      <c r="G9" s="1" t="s">
        <v>21</v>
      </c>
      <c r="H9">
        <v>0</v>
      </c>
      <c r="I9">
        <v>0</v>
      </c>
      <c r="J9">
        <v>0</v>
      </c>
      <c r="K9">
        <v>0</v>
      </c>
      <c r="L9">
        <v>0</v>
      </c>
    </row>
    <row r="10" spans="1:14" x14ac:dyDescent="0.35">
      <c r="A10" s="1" t="s">
        <v>5</v>
      </c>
      <c r="B10" s="3">
        <v>0.2</v>
      </c>
      <c r="D10" s="1" t="s">
        <v>14</v>
      </c>
      <c r="E10" s="1">
        <f>E6-E7-E8</f>
        <v>-20000</v>
      </c>
      <c r="F10" s="1"/>
      <c r="G10" s="1"/>
      <c r="K10" t="s">
        <v>23</v>
      </c>
      <c r="L10" s="4">
        <f>NPV(B13,H8:L8)</f>
        <v>261943.49229289888</v>
      </c>
      <c r="M10" s="4"/>
    </row>
    <row r="11" spans="1:14" x14ac:dyDescent="0.35">
      <c r="A11" s="1" t="s">
        <v>6</v>
      </c>
      <c r="B11">
        <v>500000</v>
      </c>
      <c r="D11" s="1" t="s">
        <v>16</v>
      </c>
      <c r="E11" s="1">
        <v>0</v>
      </c>
      <c r="F11" s="1"/>
      <c r="G11" s="1"/>
      <c r="K11" t="s">
        <v>26</v>
      </c>
      <c r="L11" s="3">
        <f>IRR(G8:L8)</f>
        <v>-7.0050556210388248E-2</v>
      </c>
    </row>
    <row r="12" spans="1:14" x14ac:dyDescent="0.35">
      <c r="E12" s="2" t="s">
        <v>2</v>
      </c>
      <c r="F12" s="1"/>
      <c r="G12" s="1"/>
      <c r="K12" t="s">
        <v>27</v>
      </c>
      <c r="L12" s="4">
        <f>L10-B11</f>
        <v>-238056.50770710112</v>
      </c>
    </row>
    <row r="13" spans="1:14" x14ac:dyDescent="0.35">
      <c r="A13" s="1" t="s">
        <v>7</v>
      </c>
      <c r="B13" s="3">
        <v>0.16</v>
      </c>
      <c r="D13" s="1" t="s">
        <v>19</v>
      </c>
      <c r="E13" s="1">
        <f>E10+E11</f>
        <v>-20000</v>
      </c>
      <c r="F13" s="1"/>
      <c r="G13" s="1"/>
    </row>
    <row r="14" spans="1:14" x14ac:dyDescent="0.35">
      <c r="A14" s="1" t="s">
        <v>8</v>
      </c>
      <c r="B14" s="3">
        <v>0.4</v>
      </c>
      <c r="D14" s="1" t="s">
        <v>17</v>
      </c>
      <c r="E14" s="1">
        <f>E8</f>
        <v>100000</v>
      </c>
      <c r="F14" s="1"/>
      <c r="G14" s="1" t="s">
        <v>22</v>
      </c>
    </row>
    <row r="15" spans="1:14" x14ac:dyDescent="0.35">
      <c r="E15" s="2" t="s">
        <v>2</v>
      </c>
      <c r="F15" s="1"/>
      <c r="G15" s="1" t="s">
        <v>25</v>
      </c>
      <c r="H15">
        <v>1</v>
      </c>
      <c r="I15">
        <v>2</v>
      </c>
      <c r="J15">
        <v>3</v>
      </c>
      <c r="K15">
        <v>4</v>
      </c>
      <c r="L15">
        <v>5</v>
      </c>
      <c r="N15" t="s">
        <v>29</v>
      </c>
    </row>
    <row r="16" spans="1:14" x14ac:dyDescent="0.35">
      <c r="A16" s="1" t="s">
        <v>9</v>
      </c>
      <c r="B16">
        <v>520000</v>
      </c>
      <c r="D16" s="1" t="s">
        <v>18</v>
      </c>
      <c r="E16" s="1">
        <f>E14+E13</f>
        <v>80000</v>
      </c>
      <c r="F16" s="1"/>
      <c r="G16" s="1">
        <f>-B11</f>
        <v>-500000</v>
      </c>
      <c r="H16">
        <f>E16</f>
        <v>80000</v>
      </c>
      <c r="I16">
        <f>E16</f>
        <v>80000</v>
      </c>
      <c r="J16">
        <f>E16</f>
        <v>80000</v>
      </c>
      <c r="K16">
        <f>E16</f>
        <v>80000</v>
      </c>
      <c r="L16">
        <f>E16+L17</f>
        <v>260000</v>
      </c>
      <c r="N16" t="s">
        <v>35</v>
      </c>
    </row>
    <row r="17" spans="1:14" x14ac:dyDescent="0.35">
      <c r="A17" s="1" t="s">
        <v>11</v>
      </c>
      <c r="B17">
        <v>100000</v>
      </c>
      <c r="G17" s="1" t="s">
        <v>21</v>
      </c>
      <c r="H17">
        <v>0</v>
      </c>
      <c r="I17">
        <v>0</v>
      </c>
      <c r="J17">
        <v>0</v>
      </c>
      <c r="K17">
        <v>0</v>
      </c>
      <c r="L17">
        <v>180000</v>
      </c>
      <c r="N17" t="s">
        <v>33</v>
      </c>
    </row>
    <row r="18" spans="1:14" x14ac:dyDescent="0.35">
      <c r="A18" s="1" t="s">
        <v>10</v>
      </c>
      <c r="B18">
        <v>155000</v>
      </c>
      <c r="K18" t="s">
        <v>23</v>
      </c>
      <c r="L18" s="4">
        <f>NPV(B13,H16:L16)</f>
        <v>347643.83506745531</v>
      </c>
    </row>
    <row r="19" spans="1:14" x14ac:dyDescent="0.35">
      <c r="B19" s="2"/>
      <c r="K19" t="s">
        <v>26</v>
      </c>
      <c r="L19" s="3">
        <f>IRR(G16:L16)</f>
        <v>4.2405227873926421E-2</v>
      </c>
    </row>
    <row r="20" spans="1:14" x14ac:dyDescent="0.35">
      <c r="K20" t="s">
        <v>27</v>
      </c>
      <c r="L20" s="4">
        <f>L18-B11</f>
        <v>-152356.16493254469</v>
      </c>
    </row>
    <row r="22" spans="1:14" x14ac:dyDescent="0.35">
      <c r="G22" s="1" t="s">
        <v>24</v>
      </c>
    </row>
    <row r="23" spans="1:14" x14ac:dyDescent="0.35">
      <c r="G23" s="1" t="s">
        <v>25</v>
      </c>
      <c r="H23">
        <v>1</v>
      </c>
      <c r="I23">
        <v>2</v>
      </c>
      <c r="J23">
        <v>3</v>
      </c>
      <c r="K23">
        <v>4</v>
      </c>
      <c r="L23">
        <v>5</v>
      </c>
      <c r="N23" t="s">
        <v>30</v>
      </c>
    </row>
    <row r="24" spans="1:14" x14ac:dyDescent="0.35">
      <c r="G24" s="1">
        <f>-B11</f>
        <v>-500000</v>
      </c>
      <c r="H24">
        <f>E16</f>
        <v>80000</v>
      </c>
      <c r="I24">
        <f>E16</f>
        <v>80000</v>
      </c>
      <c r="J24">
        <f>E16</f>
        <v>80000</v>
      </c>
      <c r="K24">
        <f>E16</f>
        <v>80000</v>
      </c>
      <c r="L24">
        <f>E16+L25</f>
        <v>580000</v>
      </c>
      <c r="N24" t="s">
        <v>31</v>
      </c>
    </row>
    <row r="25" spans="1:14" x14ac:dyDescent="0.35">
      <c r="G25" s="1" t="s">
        <v>21</v>
      </c>
      <c r="H25">
        <v>0</v>
      </c>
      <c r="I25">
        <v>0</v>
      </c>
      <c r="J25">
        <v>0</v>
      </c>
      <c r="K25">
        <v>0</v>
      </c>
      <c r="L25">
        <v>500000</v>
      </c>
    </row>
    <row r="26" spans="1:14" x14ac:dyDescent="0.35">
      <c r="K26" t="s">
        <v>23</v>
      </c>
      <c r="L26" s="4">
        <f>NPV(B13,H24:L24)</f>
        <v>500000.00000000012</v>
      </c>
      <c r="N26" t="s">
        <v>32</v>
      </c>
    </row>
    <row r="27" spans="1:14" x14ac:dyDescent="0.35">
      <c r="K27" t="s">
        <v>26</v>
      </c>
      <c r="L27" s="3">
        <f>IRR(G24:L24)</f>
        <v>0.15999999999998216</v>
      </c>
    </row>
    <row r="28" spans="1:14" x14ac:dyDescent="0.35">
      <c r="K28" t="s">
        <v>27</v>
      </c>
      <c r="L28" s="4">
        <f>L26-B11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Arcos</dc:creator>
  <cp:lastModifiedBy>David Arcos</cp:lastModifiedBy>
  <dcterms:created xsi:type="dcterms:W3CDTF">2022-10-26T22:03:37Z</dcterms:created>
  <dcterms:modified xsi:type="dcterms:W3CDTF">2022-10-26T23:15:46Z</dcterms:modified>
</cp:coreProperties>
</file>