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l\Documents\Uni\BA-CS\Year 2 Semester 1\TNE20002\Case Study\"/>
    </mc:Choice>
  </mc:AlternateContent>
  <xr:revisionPtr revIDLastSave="0" documentId="13_ncr:1_{18023145-EBA9-4137-97BE-DFA5CADCDE82}" xr6:coauthVersionLast="45" xr6:coauthVersionMax="45" xr10:uidLastSave="{00000000-0000-0000-0000-000000000000}"/>
  <bookViews>
    <workbookView xWindow="-120" yWindow="-120" windowWidth="29040" windowHeight="15840" xr2:uid="{43D89B2B-CCA6-46CA-87E2-CB9722D36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J19" i="1"/>
  <c r="O7" i="1"/>
  <c r="C9" i="1"/>
  <c r="J16" i="1"/>
  <c r="J17" i="1"/>
  <c r="J18" i="1"/>
  <c r="J20" i="1"/>
  <c r="J15" i="1"/>
  <c r="O4" i="1"/>
  <c r="O5" i="1"/>
  <c r="O6" i="1"/>
  <c r="O3" i="1"/>
  <c r="C16" i="1"/>
  <c r="C17" i="1"/>
  <c r="C21" i="1" s="1"/>
  <c r="C20" i="1" s="1"/>
  <c r="C18" i="1"/>
  <c r="C15" i="1"/>
  <c r="C4" i="1"/>
  <c r="C5" i="1"/>
  <c r="C6" i="1"/>
  <c r="C7" i="1"/>
  <c r="C8" i="1"/>
  <c r="C3" i="1"/>
  <c r="C11" i="1" s="1"/>
  <c r="C10" i="1" s="1"/>
  <c r="I11" i="1"/>
  <c r="I10" i="1" s="1"/>
  <c r="B10" i="1" s="1"/>
  <c r="B20" i="1"/>
  <c r="N9" i="1"/>
  <c r="N8" i="1" s="1"/>
  <c r="I22" i="1"/>
  <c r="I21" i="1" s="1"/>
  <c r="B21" i="1"/>
  <c r="B11" i="1"/>
  <c r="J22" i="1" l="1"/>
  <c r="J21" i="1" s="1"/>
  <c r="O9" i="1"/>
  <c r="O8" i="1" s="1"/>
</calcChain>
</file>

<file path=xl/sharedStrings.xml><?xml version="1.0" encoding="utf-8"?>
<sst xmlns="http://schemas.openxmlformats.org/spreadsheetml/2006/main" count="143" uniqueCount="72">
  <si>
    <t>VLAN NAME</t>
  </si>
  <si>
    <t>NO. of Hosts</t>
  </si>
  <si>
    <t>Percentage growth (30)</t>
  </si>
  <si>
    <t>Leaseing</t>
  </si>
  <si>
    <t>Marketing</t>
  </si>
  <si>
    <t>Businesss</t>
  </si>
  <si>
    <t>Security</t>
  </si>
  <si>
    <t>Technical Support</t>
  </si>
  <si>
    <t>Vehicle support</t>
  </si>
  <si>
    <t>Print-copy</t>
  </si>
  <si>
    <t>Management</t>
  </si>
  <si>
    <t>Total</t>
  </si>
  <si>
    <t>Nakuru</t>
  </si>
  <si>
    <t>Vlan Name</t>
  </si>
  <si>
    <t>NO.of Hosts</t>
  </si>
  <si>
    <t>Leasing</t>
  </si>
  <si>
    <t>Business</t>
  </si>
  <si>
    <t>Sales</t>
  </si>
  <si>
    <t>Vehicle Support</t>
  </si>
  <si>
    <t>Server Farm</t>
  </si>
  <si>
    <t>No. of hosts</t>
  </si>
  <si>
    <t>Percentage Growth</t>
  </si>
  <si>
    <t>Kinamba</t>
  </si>
  <si>
    <t>VLAN Name</t>
  </si>
  <si>
    <t>Nyeri</t>
  </si>
  <si>
    <t>Wireless</t>
  </si>
  <si>
    <t>VLAN name</t>
  </si>
  <si>
    <t>Chuka</t>
  </si>
  <si>
    <t>Site</t>
  </si>
  <si>
    <t>No.of Hosts (8 total 2 each site)</t>
  </si>
  <si>
    <t>Frame Relay</t>
  </si>
  <si>
    <t>Subnet</t>
  </si>
  <si>
    <t>Number</t>
  </si>
  <si>
    <t>Print-Copy</t>
  </si>
  <si>
    <t>IP address</t>
  </si>
  <si>
    <t>68.32.5.1</t>
  </si>
  <si>
    <t>255.255.255.0</t>
  </si>
  <si>
    <t>68.32.2.1</t>
  </si>
  <si>
    <t>68.32.7.113</t>
  </si>
  <si>
    <t>68.32.0.1</t>
  </si>
  <si>
    <t>255.255.254.0</t>
  </si>
  <si>
    <t>255.255.255.240</t>
  </si>
  <si>
    <t>68.35.7.129</t>
  </si>
  <si>
    <t>68.32.7.145</t>
  </si>
  <si>
    <t>68.32.7.225</t>
  </si>
  <si>
    <t>255.255.255.248</t>
  </si>
  <si>
    <t>68.32.6.129</t>
  </si>
  <si>
    <t>255.255.255.192</t>
  </si>
  <si>
    <t>255.255.255.252</t>
  </si>
  <si>
    <t>68.32.7.245</t>
  </si>
  <si>
    <t>68.32.7.253</t>
  </si>
  <si>
    <t>68.32.7.241</t>
  </si>
  <si>
    <t>68.32.8.1</t>
  </si>
  <si>
    <t>68.32.8.5</t>
  </si>
  <si>
    <t>68.32.8.9</t>
  </si>
  <si>
    <t>68.32.8.13</t>
  </si>
  <si>
    <t>68.32.7.249</t>
  </si>
  <si>
    <t>68.32.6.1</t>
  </si>
  <si>
    <t>68.32.7.65</t>
  </si>
  <si>
    <t xml:space="preserve">68.32.7.81 </t>
  </si>
  <si>
    <t>68.32.7.217</t>
  </si>
  <si>
    <t>68.32.7.1</t>
  </si>
  <si>
    <t>68.32.7.97</t>
  </si>
  <si>
    <t>68.32.3.1</t>
  </si>
  <si>
    <t>255.255.255.224</t>
  </si>
  <si>
    <t xml:space="preserve"> 68.32.7.161</t>
  </si>
  <si>
    <t>68.32.7.177</t>
  </si>
  <si>
    <t xml:space="preserve"> 68.32.7.193</t>
  </si>
  <si>
    <t>68.32.7.233</t>
  </si>
  <si>
    <t>68.32.6.193</t>
  </si>
  <si>
    <t>Start Port</t>
  </si>
  <si>
    <t>End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</si>
</sst>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AE56-6E6A-48B0-ADC8-3EE92C78B678}">
  <dimension ref="A1:O33"/>
  <sheetViews>
    <sheetView tabSelected="1" topLeftCell="A7" workbookViewId="0">
      <selection activeCell="E31" sqref="E31"/>
    </sheetView>
  </sheetViews>
  <sheetFormatPr defaultRowHeight="15" x14ac:dyDescent="0.25"/>
  <cols>
    <col min="1" max="2" width="20.7109375" customWidth="1"/>
    <col min="3" max="3" width="22" customWidth="1"/>
    <col min="4" max="4" width="21.140625" customWidth="1"/>
    <col min="5" max="9" width="20.7109375" customWidth="1"/>
    <col min="10" max="10" width="20.85546875" customWidth="1"/>
    <col min="11" max="11" width="20.7109375" customWidth="1"/>
    <col min="12" max="12" width="20.85546875" customWidth="1"/>
    <col min="13" max="13" width="21.140625" customWidth="1"/>
    <col min="14" max="14" width="20.7109375" customWidth="1"/>
    <col min="15" max="15" width="20.85546875" customWidth="1"/>
  </cols>
  <sheetData>
    <row r="1" spans="1:15" x14ac:dyDescent="0.25">
      <c r="A1" s="8" t="s">
        <v>12</v>
      </c>
      <c r="B1" s="9"/>
      <c r="C1" s="9"/>
      <c r="D1" s="9"/>
      <c r="E1" s="9"/>
      <c r="H1" s="14" t="s">
        <v>19</v>
      </c>
      <c r="I1" s="13"/>
      <c r="J1" s="13"/>
      <c r="K1" s="13"/>
      <c r="M1" s="10" t="s">
        <v>27</v>
      </c>
      <c r="N1" s="11"/>
      <c r="O1" s="12"/>
    </row>
    <row r="2" spans="1:15" x14ac:dyDescent="0.25">
      <c r="A2" s="1" t="s">
        <v>0</v>
      </c>
      <c r="B2" s="1" t="s">
        <v>1</v>
      </c>
      <c r="C2" s="1" t="s">
        <v>2</v>
      </c>
      <c r="D2" s="3" t="s">
        <v>34</v>
      </c>
      <c r="E2" s="3" t="s">
        <v>31</v>
      </c>
      <c r="H2" s="1" t="s">
        <v>13</v>
      </c>
      <c r="I2" s="1" t="s">
        <v>14</v>
      </c>
      <c r="J2" s="3" t="s">
        <v>34</v>
      </c>
      <c r="K2" s="3" t="s">
        <v>31</v>
      </c>
      <c r="M2" s="1" t="s">
        <v>26</v>
      </c>
      <c r="N2" s="1" t="s">
        <v>20</v>
      </c>
      <c r="O2" s="1" t="s">
        <v>21</v>
      </c>
    </row>
    <row r="3" spans="1:15" x14ac:dyDescent="0.25">
      <c r="A3" s="1" t="s">
        <v>3</v>
      </c>
      <c r="B3" s="1">
        <v>125</v>
      </c>
      <c r="C3" s="2">
        <f>(B3*1.33)</f>
        <v>166.25</v>
      </c>
      <c r="D3" s="7" t="s">
        <v>35</v>
      </c>
      <c r="E3" s="7" t="s">
        <v>36</v>
      </c>
      <c r="H3" s="1" t="s">
        <v>15</v>
      </c>
      <c r="I3" s="1">
        <v>2</v>
      </c>
      <c r="J3" s="5" t="s">
        <v>49</v>
      </c>
      <c r="K3" s="5" t="s">
        <v>48</v>
      </c>
      <c r="M3" s="1" t="s">
        <v>17</v>
      </c>
      <c r="N3" s="1">
        <v>125</v>
      </c>
      <c r="O3" s="2">
        <f>N3*1.33</f>
        <v>166.25</v>
      </c>
    </row>
    <row r="4" spans="1:15" x14ac:dyDescent="0.25">
      <c r="A4" s="1" t="s">
        <v>4</v>
      </c>
      <c r="B4" s="1">
        <v>180</v>
      </c>
      <c r="C4" s="2">
        <f t="shared" ref="C4:C8" si="0">(B4*1.33)</f>
        <v>239.4</v>
      </c>
      <c r="D4" s="7" t="s">
        <v>37</v>
      </c>
      <c r="E4" s="7" t="s">
        <v>36</v>
      </c>
      <c r="H4" s="1" t="s">
        <v>4</v>
      </c>
      <c r="I4" s="1">
        <v>2</v>
      </c>
      <c r="J4" s="5" t="s">
        <v>50</v>
      </c>
      <c r="K4" s="5" t="s">
        <v>48</v>
      </c>
      <c r="M4" s="1" t="s">
        <v>6</v>
      </c>
      <c r="N4" s="1">
        <v>5</v>
      </c>
      <c r="O4" s="2">
        <f t="shared" ref="O4:O6" si="1">N4*1.33</f>
        <v>6.65</v>
      </c>
    </row>
    <row r="5" spans="1:15" x14ac:dyDescent="0.25">
      <c r="A5" s="1" t="s">
        <v>5</v>
      </c>
      <c r="B5" s="1">
        <v>200</v>
      </c>
      <c r="C5" s="2">
        <f t="shared" si="0"/>
        <v>266</v>
      </c>
      <c r="D5" s="7" t="s">
        <v>39</v>
      </c>
      <c r="E5" s="7" t="s">
        <v>40</v>
      </c>
      <c r="H5" s="1" t="s">
        <v>16</v>
      </c>
      <c r="I5" s="1">
        <v>2</v>
      </c>
      <c r="J5" s="5" t="s">
        <v>51</v>
      </c>
      <c r="K5" s="5" t="s">
        <v>48</v>
      </c>
      <c r="M5" s="1" t="s">
        <v>7</v>
      </c>
      <c r="N5" s="1">
        <v>5</v>
      </c>
      <c r="O5" s="2">
        <f t="shared" si="1"/>
        <v>6.65</v>
      </c>
    </row>
    <row r="6" spans="1:15" x14ac:dyDescent="0.25">
      <c r="A6" s="1" t="s">
        <v>6</v>
      </c>
      <c r="B6" s="1">
        <v>5</v>
      </c>
      <c r="C6" s="2">
        <f t="shared" si="0"/>
        <v>6.65</v>
      </c>
      <c r="D6" s="7" t="s">
        <v>38</v>
      </c>
      <c r="E6" s="7" t="s">
        <v>41</v>
      </c>
      <c r="H6" s="1" t="s">
        <v>17</v>
      </c>
      <c r="I6" s="1">
        <v>2</v>
      </c>
      <c r="J6" s="5" t="s">
        <v>52</v>
      </c>
      <c r="K6" s="5" t="s">
        <v>48</v>
      </c>
      <c r="M6" s="1" t="s">
        <v>8</v>
      </c>
      <c r="N6" s="1">
        <v>5</v>
      </c>
      <c r="O6" s="2">
        <f t="shared" si="1"/>
        <v>6.65</v>
      </c>
    </row>
    <row r="7" spans="1:15" x14ac:dyDescent="0.25">
      <c r="A7" s="1" t="s">
        <v>7</v>
      </c>
      <c r="B7" s="1">
        <v>5</v>
      </c>
      <c r="C7" s="2">
        <f t="shared" si="0"/>
        <v>6.65</v>
      </c>
      <c r="D7" s="7" t="s">
        <v>42</v>
      </c>
      <c r="E7" s="7" t="s">
        <v>41</v>
      </c>
      <c r="H7" s="1" t="s">
        <v>6</v>
      </c>
      <c r="I7" s="1">
        <v>2</v>
      </c>
      <c r="J7" s="5" t="s">
        <v>53</v>
      </c>
      <c r="K7" s="5" t="s">
        <v>48</v>
      </c>
      <c r="M7" s="1" t="s">
        <v>9</v>
      </c>
      <c r="N7" s="1">
        <v>2</v>
      </c>
      <c r="O7" s="2">
        <f>N7*2</f>
        <v>4</v>
      </c>
    </row>
    <row r="8" spans="1:15" x14ac:dyDescent="0.25">
      <c r="A8" s="1" t="s">
        <v>8</v>
      </c>
      <c r="B8" s="1">
        <v>5</v>
      </c>
      <c r="C8" s="2">
        <f t="shared" si="0"/>
        <v>6.65</v>
      </c>
      <c r="D8" s="7" t="s">
        <v>43</v>
      </c>
      <c r="E8" s="7" t="s">
        <v>41</v>
      </c>
      <c r="H8" s="1" t="s">
        <v>7</v>
      </c>
      <c r="I8" s="1">
        <v>2</v>
      </c>
      <c r="J8" s="5" t="s">
        <v>54</v>
      </c>
      <c r="K8" s="5" t="s">
        <v>48</v>
      </c>
      <c r="M8" s="1" t="s">
        <v>10</v>
      </c>
      <c r="N8" s="2">
        <f>(N9/24)+3</f>
        <v>8.9166666666666679</v>
      </c>
      <c r="O8" s="2">
        <f>(O9/24)+3</f>
        <v>10.925000000000001</v>
      </c>
    </row>
    <row r="9" spans="1:15" x14ac:dyDescent="0.25">
      <c r="A9" s="1" t="s">
        <v>9</v>
      </c>
      <c r="B9" s="1">
        <v>2</v>
      </c>
      <c r="C9" s="2">
        <f>(B9*2)</f>
        <v>4</v>
      </c>
      <c r="D9" s="7" t="s">
        <v>44</v>
      </c>
      <c r="E9" s="7" t="s">
        <v>45</v>
      </c>
      <c r="H9" s="1" t="s">
        <v>18</v>
      </c>
      <c r="I9" s="1">
        <v>2</v>
      </c>
      <c r="J9" s="5" t="s">
        <v>55</v>
      </c>
      <c r="K9" s="5" t="s">
        <v>48</v>
      </c>
      <c r="M9" s="3" t="s">
        <v>11</v>
      </c>
      <c r="N9" s="5">
        <f>SUM(N3:N7)</f>
        <v>142</v>
      </c>
      <c r="O9" s="6">
        <f>SUM(O3:O7)</f>
        <v>190.20000000000002</v>
      </c>
    </row>
    <row r="10" spans="1:15" x14ac:dyDescent="0.25">
      <c r="A10" s="1" t="s">
        <v>10</v>
      </c>
      <c r="B10" s="2">
        <f>(B11/24)+3+I10</f>
        <v>26.333333333333332</v>
      </c>
      <c r="C10" s="2">
        <f>(C11/24)+2</f>
        <v>30.983333333333331</v>
      </c>
      <c r="D10" s="7" t="s">
        <v>46</v>
      </c>
      <c r="E10" s="7" t="s">
        <v>47</v>
      </c>
      <c r="H10" s="3" t="s">
        <v>10</v>
      </c>
      <c r="I10" s="4">
        <f>(I11/24)+1</f>
        <v>1.5833333333333335</v>
      </c>
      <c r="J10" s="5" t="s">
        <v>56</v>
      </c>
      <c r="K10" s="5" t="s">
        <v>48</v>
      </c>
    </row>
    <row r="11" spans="1:15" x14ac:dyDescent="0.25">
      <c r="A11" s="1" t="s">
        <v>11</v>
      </c>
      <c r="B11" s="1">
        <f>SUM(B3:B9)</f>
        <v>522</v>
      </c>
      <c r="C11" s="2">
        <f>SUM(C3:C9)</f>
        <v>695.59999999999991</v>
      </c>
      <c r="D11" s="7"/>
      <c r="E11" s="7"/>
      <c r="H11" s="3" t="s">
        <v>11</v>
      </c>
      <c r="I11" s="5">
        <f>SUM(I3:I9)</f>
        <v>14</v>
      </c>
      <c r="J11" s="5"/>
      <c r="K11" s="5"/>
    </row>
    <row r="13" spans="1:15" x14ac:dyDescent="0.25">
      <c r="A13" s="14" t="s">
        <v>22</v>
      </c>
      <c r="B13" s="13"/>
      <c r="C13" s="13"/>
      <c r="D13" s="13"/>
      <c r="E13" s="13"/>
      <c r="H13" s="10" t="s">
        <v>24</v>
      </c>
      <c r="I13" s="11"/>
      <c r="J13" s="11"/>
      <c r="K13" s="11"/>
      <c r="L13" s="12"/>
      <c r="N13" s="13" t="s">
        <v>30</v>
      </c>
      <c r="O13" s="13"/>
    </row>
    <row r="14" spans="1:15" ht="30" x14ac:dyDescent="0.25">
      <c r="A14" s="1" t="s">
        <v>13</v>
      </c>
      <c r="B14" s="1" t="s">
        <v>20</v>
      </c>
      <c r="C14" s="1" t="s">
        <v>21</v>
      </c>
      <c r="D14" s="3" t="s">
        <v>34</v>
      </c>
      <c r="E14" s="3" t="s">
        <v>31</v>
      </c>
      <c r="H14" s="1" t="s">
        <v>23</v>
      </c>
      <c r="I14" s="1" t="s">
        <v>20</v>
      </c>
      <c r="J14" s="1" t="s">
        <v>21</v>
      </c>
      <c r="K14" s="3" t="s">
        <v>34</v>
      </c>
      <c r="L14" s="3" t="s">
        <v>31</v>
      </c>
      <c r="N14" s="1" t="s">
        <v>28</v>
      </c>
      <c r="O14" s="1" t="s">
        <v>29</v>
      </c>
    </row>
    <row r="15" spans="1:15" x14ac:dyDescent="0.25">
      <c r="A15" s="1" t="s">
        <v>15</v>
      </c>
      <c r="B15" s="1">
        <v>80</v>
      </c>
      <c r="C15" s="2">
        <f>B15*1.33</f>
        <v>106.4</v>
      </c>
      <c r="D15" s="5" t="s">
        <v>57</v>
      </c>
      <c r="E15" s="5" t="s">
        <v>47</v>
      </c>
      <c r="H15" s="1" t="s">
        <v>17</v>
      </c>
      <c r="I15" s="1">
        <v>140</v>
      </c>
      <c r="J15" s="2">
        <f>I15*1.33</f>
        <v>186.20000000000002</v>
      </c>
      <c r="K15" s="5" t="s">
        <v>63</v>
      </c>
      <c r="L15" s="5" t="s">
        <v>36</v>
      </c>
      <c r="N15" s="1" t="s">
        <v>27</v>
      </c>
      <c r="O15" s="1">
        <v>2</v>
      </c>
    </row>
    <row r="16" spans="1:15" x14ac:dyDescent="0.25">
      <c r="A16" s="1" t="s">
        <v>6</v>
      </c>
      <c r="B16" s="1">
        <v>5</v>
      </c>
      <c r="C16" s="2">
        <f t="shared" ref="C16:C18" si="2">B16*1.33</f>
        <v>6.65</v>
      </c>
      <c r="D16" s="5" t="s">
        <v>58</v>
      </c>
      <c r="E16" s="5" t="s">
        <v>41</v>
      </c>
      <c r="H16" s="1" t="s">
        <v>6</v>
      </c>
      <c r="I16" s="1">
        <v>5</v>
      </c>
      <c r="J16" s="2">
        <f t="shared" ref="J16:J20" si="3">I16*1.33</f>
        <v>6.65</v>
      </c>
      <c r="K16" s="5" t="s">
        <v>65</v>
      </c>
      <c r="L16" s="5" t="s">
        <v>41</v>
      </c>
      <c r="N16" s="1" t="s">
        <v>24</v>
      </c>
      <c r="O16" s="1">
        <v>2</v>
      </c>
    </row>
    <row r="17" spans="1:15" x14ac:dyDescent="0.25">
      <c r="A17" s="1" t="s">
        <v>7</v>
      </c>
      <c r="B17" s="1">
        <v>5</v>
      </c>
      <c r="C17" s="2">
        <f t="shared" si="2"/>
        <v>6.65</v>
      </c>
      <c r="D17" s="5" t="s">
        <v>59</v>
      </c>
      <c r="E17" s="5" t="s">
        <v>41</v>
      </c>
      <c r="H17" s="1" t="s">
        <v>7</v>
      </c>
      <c r="I17" s="1">
        <v>5</v>
      </c>
      <c r="J17" s="2">
        <f t="shared" si="3"/>
        <v>6.65</v>
      </c>
      <c r="K17" s="5" t="s">
        <v>66</v>
      </c>
      <c r="L17" s="5" t="s">
        <v>41</v>
      </c>
      <c r="N17" s="1" t="s">
        <v>22</v>
      </c>
      <c r="O17" s="1">
        <v>2</v>
      </c>
    </row>
    <row r="18" spans="1:15" x14ac:dyDescent="0.25">
      <c r="A18" s="1" t="s">
        <v>8</v>
      </c>
      <c r="B18" s="1">
        <v>5</v>
      </c>
      <c r="C18" s="2">
        <f t="shared" si="2"/>
        <v>6.65</v>
      </c>
      <c r="D18" t="s">
        <v>62</v>
      </c>
      <c r="E18" s="5" t="s">
        <v>41</v>
      </c>
      <c r="H18" s="1" t="s">
        <v>8</v>
      </c>
      <c r="I18" s="1">
        <v>5</v>
      </c>
      <c r="J18" s="2">
        <f t="shared" si="3"/>
        <v>6.65</v>
      </c>
      <c r="K18" s="5" t="s">
        <v>67</v>
      </c>
      <c r="L18" s="5" t="s">
        <v>41</v>
      </c>
      <c r="N18" s="1" t="s">
        <v>12</v>
      </c>
      <c r="O18" s="1">
        <v>2</v>
      </c>
    </row>
    <row r="19" spans="1:15" x14ac:dyDescent="0.25">
      <c r="A19" s="1" t="s">
        <v>9</v>
      </c>
      <c r="B19" s="1">
        <v>2</v>
      </c>
      <c r="C19" s="2">
        <f>B19*2</f>
        <v>4</v>
      </c>
      <c r="D19" t="s">
        <v>60</v>
      </c>
      <c r="E19" s="5" t="s">
        <v>45</v>
      </c>
      <c r="H19" s="1" t="s">
        <v>9</v>
      </c>
      <c r="I19" s="1">
        <v>2</v>
      </c>
      <c r="J19" s="2">
        <f>I19*2</f>
        <v>4</v>
      </c>
      <c r="K19" s="5" t="s">
        <v>68</v>
      </c>
      <c r="L19" s="5" t="s">
        <v>45</v>
      </c>
    </row>
    <row r="20" spans="1:15" x14ac:dyDescent="0.25">
      <c r="A20" s="1" t="s">
        <v>10</v>
      </c>
      <c r="B20" s="2">
        <f>(B21/24)+3</f>
        <v>7.041666666666667</v>
      </c>
      <c r="C20" s="2">
        <f>(C21/24)+3</f>
        <v>8.4312500000000021</v>
      </c>
      <c r="D20" t="s">
        <v>61</v>
      </c>
      <c r="E20" s="5" t="s">
        <v>41</v>
      </c>
      <c r="H20" s="3" t="s">
        <v>25</v>
      </c>
      <c r="I20" s="3">
        <v>3</v>
      </c>
      <c r="J20" s="2">
        <f t="shared" si="3"/>
        <v>3.99</v>
      </c>
      <c r="K20" s="5"/>
      <c r="L20" s="5"/>
    </row>
    <row r="21" spans="1:15" x14ac:dyDescent="0.25">
      <c r="A21" s="3" t="s">
        <v>11</v>
      </c>
      <c r="B21" s="5">
        <f>SUM(B15:B19)</f>
        <v>97</v>
      </c>
      <c r="C21" s="6">
        <f>SUM(C15:C19)</f>
        <v>130.35000000000002</v>
      </c>
      <c r="D21" s="5"/>
      <c r="E21" s="5"/>
      <c r="H21" s="1" t="s">
        <v>10</v>
      </c>
      <c r="I21" s="2">
        <f>(I22/24)+3+I20</f>
        <v>12.541666666666668</v>
      </c>
      <c r="J21" s="2">
        <f>(J22/24)+3+J20</f>
        <v>15.746250000000002</v>
      </c>
      <c r="K21" s="5" t="s">
        <v>69</v>
      </c>
      <c r="L21" s="5" t="s">
        <v>64</v>
      </c>
    </row>
    <row r="22" spans="1:15" x14ac:dyDescent="0.25">
      <c r="H22" s="3" t="s">
        <v>11</v>
      </c>
      <c r="I22" s="5">
        <f>SUM(I15:I19)</f>
        <v>157</v>
      </c>
      <c r="J22" s="6">
        <f>SUM(J15:J19)</f>
        <v>210.15000000000003</v>
      </c>
      <c r="K22" s="5"/>
      <c r="L22" s="5"/>
    </row>
    <row r="24" spans="1:15" x14ac:dyDescent="0.25">
      <c r="A24" s="1" t="s">
        <v>31</v>
      </c>
      <c r="B24" s="1" t="s">
        <v>32</v>
      </c>
      <c r="C24" s="5" t="s">
        <v>70</v>
      </c>
      <c r="D24" s="5" t="s">
        <v>71</v>
      </c>
    </row>
    <row r="25" spans="1:15" x14ac:dyDescent="0.25">
      <c r="A25" s="1" t="s">
        <v>15</v>
      </c>
      <c r="B25" s="1">
        <v>10</v>
      </c>
      <c r="C25" s="17">
        <v>1</v>
      </c>
      <c r="D25" s="6">
        <v>3</v>
      </c>
    </row>
    <row r="26" spans="1:15" x14ac:dyDescent="0.25">
      <c r="A26" s="1" t="s">
        <v>4</v>
      </c>
      <c r="B26" s="1">
        <v>20</v>
      </c>
      <c r="C26" s="17">
        <v>4</v>
      </c>
      <c r="D26" s="6">
        <v>6</v>
      </c>
    </row>
    <row r="27" spans="1:15" x14ac:dyDescent="0.25">
      <c r="A27" s="1" t="s">
        <v>16</v>
      </c>
      <c r="B27" s="1">
        <v>30</v>
      </c>
      <c r="C27" s="18">
        <v>7</v>
      </c>
      <c r="D27" s="6">
        <v>9</v>
      </c>
    </row>
    <row r="28" spans="1:15" x14ac:dyDescent="0.25">
      <c r="A28" s="1" t="s">
        <v>17</v>
      </c>
      <c r="B28" s="1">
        <v>40</v>
      </c>
      <c r="C28" s="17">
        <v>10</v>
      </c>
      <c r="D28" s="6">
        <v>12</v>
      </c>
    </row>
    <row r="29" spans="1:15" x14ac:dyDescent="0.25">
      <c r="A29" s="1" t="s">
        <v>6</v>
      </c>
      <c r="B29" s="1">
        <v>50</v>
      </c>
      <c r="C29" s="17">
        <v>13</v>
      </c>
      <c r="D29" s="6">
        <v>15</v>
      </c>
    </row>
    <row r="30" spans="1:15" x14ac:dyDescent="0.25">
      <c r="A30" s="1" t="s">
        <v>7</v>
      </c>
      <c r="B30" s="1">
        <v>60</v>
      </c>
      <c r="C30" s="17">
        <v>16</v>
      </c>
      <c r="D30" s="6">
        <v>18</v>
      </c>
    </row>
    <row r="31" spans="1:15" x14ac:dyDescent="0.25">
      <c r="A31" s="1" t="s">
        <v>18</v>
      </c>
      <c r="B31" s="1">
        <v>70</v>
      </c>
      <c r="C31" s="17">
        <v>19</v>
      </c>
      <c r="D31" s="6">
        <v>21</v>
      </c>
    </row>
    <row r="32" spans="1:15" x14ac:dyDescent="0.25">
      <c r="A32" s="1" t="s">
        <v>33</v>
      </c>
      <c r="B32" s="1">
        <v>80</v>
      </c>
      <c r="C32" s="17">
        <v>22</v>
      </c>
      <c r="D32" s="6">
        <v>24</v>
      </c>
    </row>
    <row r="33" spans="1:4" x14ac:dyDescent="0.25">
      <c r="A33" s="1" t="s">
        <v>10</v>
      </c>
      <c r="B33" s="1">
        <v>33</v>
      </c>
      <c r="C33" s="15"/>
      <c r="D33" s="16"/>
    </row>
  </sheetData>
  <mergeCells count="6">
    <mergeCell ref="A1:E1"/>
    <mergeCell ref="M1:O1"/>
    <mergeCell ref="N13:O13"/>
    <mergeCell ref="H1:K1"/>
    <mergeCell ref="A13:E13"/>
    <mergeCell ref="H13:L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Gamaliel D'mello</dc:creator>
  <cp:lastModifiedBy>Gamaliel D'mello</cp:lastModifiedBy>
  <dcterms:created xsi:type="dcterms:W3CDTF">2020-04-23T14:14:25Z</dcterms:created>
  <dcterms:modified xsi:type="dcterms:W3CDTF">2020-05-03T09:05:17Z</dcterms:modified>
</cp:coreProperties>
</file>