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225" windowWidth="14955" windowHeight="11850" activeTab="2"/>
  </bookViews>
  <sheets>
    <sheet name="Combat Tables" sheetId="4" r:id="rId1"/>
    <sheet name="Armor Series" sheetId="5" r:id="rId2"/>
    <sheet name="Sheet4" sheetId="6" r:id="rId3"/>
    <sheet name="Armor Tech" sheetId="7" r:id="rId4"/>
  </sheets>
  <calcPr calcId="125725"/>
</workbook>
</file>

<file path=xl/calcChain.xml><?xml version="1.0" encoding="utf-8"?>
<calcChain xmlns="http://schemas.openxmlformats.org/spreadsheetml/2006/main">
  <c r="C3" i="5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B2"/>
  <c r="D2" s="1"/>
  <c r="J27" i="4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B26" i="5" s="1"/>
  <c r="N27" i="4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D26" i="5" l="1"/>
  <c r="B24"/>
  <c r="D24" s="1"/>
  <c r="B22"/>
  <c r="D22" s="1"/>
  <c r="B20"/>
  <c r="D20" s="1"/>
  <c r="B18"/>
  <c r="D18" s="1"/>
  <c r="B16"/>
  <c r="D16" s="1"/>
  <c r="B14"/>
  <c r="D14" s="1"/>
  <c r="B12"/>
  <c r="D12" s="1"/>
  <c r="B10"/>
  <c r="D10" s="1"/>
  <c r="B8"/>
  <c r="D8" s="1"/>
  <c r="B6"/>
  <c r="D6" s="1"/>
  <c r="B4"/>
  <c r="D4" s="1"/>
  <c r="B25"/>
  <c r="D25" s="1"/>
  <c r="B23"/>
  <c r="D23" s="1"/>
  <c r="B21"/>
  <c r="D21" s="1"/>
  <c r="B19"/>
  <c r="D19" s="1"/>
  <c r="B17"/>
  <c r="D17" s="1"/>
  <c r="B15"/>
  <c r="D15" s="1"/>
  <c r="B13"/>
  <c r="D13" s="1"/>
  <c r="B11"/>
  <c r="D11" s="1"/>
  <c r="B9"/>
  <c r="D9" s="1"/>
  <c r="B7"/>
  <c r="D7" s="1"/>
  <c r="B5"/>
  <c r="D5" s="1"/>
  <c r="B3"/>
  <c r="D3" s="1"/>
</calcChain>
</file>

<file path=xl/sharedStrings.xml><?xml version="1.0" encoding="utf-8"?>
<sst xmlns="http://schemas.openxmlformats.org/spreadsheetml/2006/main" count="401" uniqueCount="226">
  <si>
    <t>C</t>
  </si>
  <si>
    <t>UC</t>
  </si>
  <si>
    <t>R</t>
  </si>
  <si>
    <t>VR</t>
  </si>
  <si>
    <t>NR</t>
  </si>
  <si>
    <t>Level</t>
  </si>
  <si>
    <t>Level Inc</t>
  </si>
  <si>
    <t>Original</t>
  </si>
  <si>
    <t>Weapons</t>
  </si>
  <si>
    <t>Shields</t>
  </si>
  <si>
    <t>Ratio</t>
  </si>
  <si>
    <t>Armor</t>
  </si>
  <si>
    <t>Damage HP</t>
  </si>
  <si>
    <t>Shields HP</t>
  </si>
  <si>
    <t>Armor HP</t>
  </si>
  <si>
    <t>Regen</t>
  </si>
  <si>
    <t>Standard</t>
  </si>
  <si>
    <t>Basic Armor</t>
  </si>
  <si>
    <t>HP</t>
  </si>
  <si>
    <t>Tech</t>
  </si>
  <si>
    <t>Plasteel</t>
  </si>
  <si>
    <t>Ceramic</t>
  </si>
  <si>
    <t>Titanium, Ablative, Reactive</t>
  </si>
  <si>
    <t>Ithalium, Quadrocarbide</t>
  </si>
  <si>
    <t>Hexacarbide</t>
  </si>
  <si>
    <t>Advanced Plasteel</t>
  </si>
  <si>
    <t>Orthosteel, Advanced Ceralloy</t>
  </si>
  <si>
    <t>Octocarbide, Diamond lattice</t>
  </si>
  <si>
    <t>Neutronium</t>
  </si>
  <si>
    <t>Polyceramic</t>
  </si>
  <si>
    <t>Ceralloy, Advanced Reactive</t>
  </si>
  <si>
    <t>titanium</t>
  </si>
  <si>
    <t>heavy titanium</t>
  </si>
  <si>
    <t>light plasteel</t>
  </si>
  <si>
    <t>plasteel</t>
  </si>
  <si>
    <t>heavy plasteel</t>
  </si>
  <si>
    <t>advanced plasteel</t>
  </si>
  <si>
    <t>light orthosteel</t>
  </si>
  <si>
    <t>orthosteel</t>
  </si>
  <si>
    <t>heavy orthosteel</t>
  </si>
  <si>
    <t>diamond lattice</t>
  </si>
  <si>
    <t>light titanium armor</t>
  </si>
  <si>
    <t>titanium armor</t>
  </si>
  <si>
    <t>heavy titanium armor</t>
  </si>
  <si>
    <t>ceramic armor</t>
  </si>
  <si>
    <t>reactive armor</t>
  </si>
  <si>
    <t>titanium barricade</t>
  </si>
  <si>
    <t>light Urak armor</t>
  </si>
  <si>
    <t>XMH armor</t>
  </si>
  <si>
    <t>light plasteel armor</t>
  </si>
  <si>
    <t>double titanium barricade</t>
  </si>
  <si>
    <t>heavy ceramic armor</t>
  </si>
  <si>
    <t>heavy reactive armor</t>
  </si>
  <si>
    <t>Dwarg chiton armor</t>
  </si>
  <si>
    <t>hardened reactive armor</t>
  </si>
  <si>
    <t>photo-organic armor</t>
  </si>
  <si>
    <t>polymesh armor</t>
  </si>
  <si>
    <t>plasteel armor</t>
  </si>
  <si>
    <t>polyceramic armor</t>
  </si>
  <si>
    <t>quad titanium barricade</t>
  </si>
  <si>
    <t>advanced reactive armor</t>
  </si>
  <si>
    <t>Tevlar-composite armor</t>
  </si>
  <si>
    <t>heavy Urak armor</t>
  </si>
  <si>
    <t>light meteorsteel</t>
  </si>
  <si>
    <t>solar armor</t>
  </si>
  <si>
    <t>V10 powered armor</t>
  </si>
  <si>
    <t>ceralloy armor</t>
  </si>
  <si>
    <t>heavy plasteel armor</t>
  </si>
  <si>
    <t>light blast plate</t>
  </si>
  <si>
    <t>Dwarg catoptric armor</t>
  </si>
  <si>
    <t>hardened plasteel armor</t>
  </si>
  <si>
    <t>heavy meteorsteel</t>
  </si>
  <si>
    <t>blast plate</t>
  </si>
  <si>
    <t>advanced plasteel armor</t>
  </si>
  <si>
    <t>heavy ceralloy armor</t>
  </si>
  <si>
    <t>light Tharsis plate</t>
  </si>
  <si>
    <t>Duralloy armor</t>
  </si>
  <si>
    <t>Luminous armature</t>
  </si>
  <si>
    <t>stealth armor</t>
  </si>
  <si>
    <t>worldship armor plate</t>
  </si>
  <si>
    <t>advanced ceralloy armor</t>
  </si>
  <si>
    <t>Gusoku armor</t>
  </si>
  <si>
    <t>heavy blast plate</t>
  </si>
  <si>
    <t>light orthosteel armor</t>
  </si>
  <si>
    <t>Dwarg holochroal armor</t>
  </si>
  <si>
    <t>P100 Hexphase armor</t>
  </si>
  <si>
    <t>Dvalin armor</t>
  </si>
  <si>
    <t>orthosteel armor</t>
  </si>
  <si>
    <t>light ithalium armor</t>
  </si>
  <si>
    <t>quadrocarbide armor</t>
  </si>
  <si>
    <t>Tharsis plate</t>
  </si>
  <si>
    <t>carbide carapace</t>
  </si>
  <si>
    <t>P250 Hexphase armor</t>
  </si>
  <si>
    <t>transuranic armor</t>
  </si>
  <si>
    <t>V300 powered armor</t>
  </si>
  <si>
    <t>heavy orthosteel armor</t>
  </si>
  <si>
    <t>hexacarbide armor</t>
  </si>
  <si>
    <t>ithalium armor</t>
  </si>
  <si>
    <t>heavy Tharsis plate</t>
  </si>
  <si>
    <t>P1000 Hexphase armor</t>
  </si>
  <si>
    <t>diamond lattice armor</t>
  </si>
  <si>
    <t>heavy ithalium armor</t>
  </si>
  <si>
    <t>octocarbide armor</t>
  </si>
  <si>
    <t>massive Tharsis plate</t>
  </si>
  <si>
    <t>neutronium armor</t>
  </si>
  <si>
    <t>Iocrym armor</t>
  </si>
  <si>
    <t>dark matter armor</t>
  </si>
  <si>
    <t>hierosteel armor</t>
  </si>
  <si>
    <t>HP per Ton</t>
  </si>
  <si>
    <t>Mass Level Factor</t>
  </si>
  <si>
    <t>Std Mass</t>
  </si>
  <si>
    <t>ceramic</t>
  </si>
  <si>
    <t>reactive</t>
  </si>
  <si>
    <t>polyceramic</t>
  </si>
  <si>
    <t>ceralloy</t>
  </si>
  <si>
    <t>quadrocarbide</t>
  </si>
  <si>
    <t>hexacarbide</t>
  </si>
  <si>
    <t>octocarbide</t>
  </si>
  <si>
    <t>ithalium</t>
  </si>
  <si>
    <t>Energy-Resistant</t>
  </si>
  <si>
    <t>Matter-Resistant</t>
  </si>
  <si>
    <t>neotitanium</t>
  </si>
  <si>
    <t>advanced orthosteel</t>
  </si>
  <si>
    <t>heavy ceralloy</t>
  </si>
  <si>
    <t>neoceralloy</t>
  </si>
  <si>
    <t>hyperceramic</t>
  </si>
  <si>
    <t>neutronium</t>
  </si>
  <si>
    <t>thermo plate</t>
  </si>
  <si>
    <t>heavy thermo plate</t>
  </si>
  <si>
    <t>advanced thermo plate</t>
  </si>
  <si>
    <t>neoreactive</t>
  </si>
  <si>
    <t>heavy reactive</t>
  </si>
  <si>
    <t>advanced blast plate</t>
  </si>
  <si>
    <t>scryth</t>
  </si>
  <si>
    <t>carbellum</t>
  </si>
  <si>
    <t>hierosteel</t>
  </si>
  <si>
    <t>Light Armor</t>
  </si>
  <si>
    <t>Heavy Armor</t>
  </si>
  <si>
    <t>segment of titanium armor</t>
  </si>
  <si>
    <t>Molotok</t>
  </si>
  <si>
    <t>Corsair</t>
  </si>
  <si>
    <t>Corsair II</t>
  </si>
  <si>
    <t>Level II reactive armor with 15 hp</t>
  </si>
  <si>
    <t>Level II reactive armor with 15 hp; maybe increase</t>
  </si>
  <si>
    <t>Drake</t>
  </si>
  <si>
    <t>Viking</t>
  </si>
  <si>
    <t>Viking II</t>
  </si>
  <si>
    <t>Borer</t>
  </si>
  <si>
    <t>Level IV advanced reactive armor with 30 hp</t>
  </si>
  <si>
    <t>Level V light blast plate; OK to increase hp</t>
  </si>
  <si>
    <t>Level I light titanium with 4 hp</t>
  </si>
  <si>
    <t>Level V ceralloy; OK to increase hp</t>
  </si>
  <si>
    <t>Borer II</t>
  </si>
  <si>
    <t>Hammerhead</t>
  </si>
  <si>
    <t>Level I titanium with 8 hp</t>
  </si>
  <si>
    <t>Hammerhead II</t>
  </si>
  <si>
    <t>Level II heavy titanium with 15 hp</t>
  </si>
  <si>
    <t>Centauri commanship</t>
  </si>
  <si>
    <t>Level III light plasteel plate with 20 hp</t>
  </si>
  <si>
    <t>Centauri raider</t>
  </si>
  <si>
    <t>Meth enforcer</t>
  </si>
  <si>
    <t>Level IV polyceramic with 30 hp</t>
  </si>
  <si>
    <t>Ferian miner</t>
  </si>
  <si>
    <t>Level IV plasteel plate with 30 hp</t>
  </si>
  <si>
    <t>Earthzone shuttle</t>
  </si>
  <si>
    <t>Hornet battlepod</t>
  </si>
  <si>
    <t>Heliotrope destroyer</t>
  </si>
  <si>
    <t>Level IV solar armor with 30 hp; OK to increase hp</t>
  </si>
  <si>
    <t>Heliotrope gunship</t>
  </si>
  <si>
    <t>Himal interceptor</t>
  </si>
  <si>
    <t>Hurin destroyer</t>
  </si>
  <si>
    <t>Level VI Duralloy with 45 hp</t>
  </si>
  <si>
    <t>Kobol gunship</t>
  </si>
  <si>
    <t>Level VI blast plate with 60 hp</t>
  </si>
  <si>
    <t>Barbary gunship</t>
  </si>
  <si>
    <t>Level V light blast plate with 45 hp</t>
  </si>
  <si>
    <t>Tripoli destroyer</t>
  </si>
  <si>
    <t>Level VI blast plate with 60 hp; OK to increase hp</t>
  </si>
  <si>
    <t>Atonement gunship</t>
  </si>
  <si>
    <t>Level V heavy plasteel with 45 hp</t>
  </si>
  <si>
    <t>Repentent gunship</t>
  </si>
  <si>
    <t>Level IV advanced reactive with 30 hp</t>
  </si>
  <si>
    <t>Oromo gunship</t>
  </si>
  <si>
    <t>Level II ceramic armor with 15 hp</t>
  </si>
  <si>
    <t>Sotho gunship</t>
  </si>
  <si>
    <t>Zulu gunship</t>
  </si>
  <si>
    <t>Zulu II</t>
  </si>
  <si>
    <t>Ranx dreadnought</t>
  </si>
  <si>
    <t>Ranx gunship</t>
  </si>
  <si>
    <t>Level V hardened plasteel with 45 hp</t>
  </si>
  <si>
    <t>Level VIII transuranic plate with 350 hp</t>
  </si>
  <si>
    <t>Plague gunship</t>
  </si>
  <si>
    <t>Level III hardened reactive armor with 20 hp</t>
  </si>
  <si>
    <t>Revelation missileship</t>
  </si>
  <si>
    <t>Ventari cruiser</t>
  </si>
  <si>
    <t>Level VII light orthosteel with 90 hp</t>
  </si>
  <si>
    <t>Antares I</t>
  </si>
  <si>
    <t>Antares II</t>
  </si>
  <si>
    <t>Antares V</t>
  </si>
  <si>
    <t>EI100</t>
  </si>
  <si>
    <t>EI200</t>
  </si>
  <si>
    <t>Level III heavy reactive armor with 20 hp</t>
  </si>
  <si>
    <t>EI7000</t>
  </si>
  <si>
    <t>Wind slaver</t>
  </si>
  <si>
    <t>Level III heavy ceramic with 20 hp</t>
  </si>
  <si>
    <t>Steel slaver</t>
  </si>
  <si>
    <t>Earth slaver</t>
  </si>
  <si>
    <t>Sung transport</t>
  </si>
  <si>
    <t>Level III heavy ceramic with 20 hp; custom armor</t>
  </si>
  <si>
    <t>Level V ceralloy with 45 hp; custom armor</t>
  </si>
  <si>
    <t>Autosentinel</t>
  </si>
  <si>
    <t>300D auton</t>
  </si>
  <si>
    <t>310A auton</t>
  </si>
  <si>
    <t>Mule auton</t>
  </si>
  <si>
    <t>1M battle auton</t>
  </si>
  <si>
    <t>1M/i battle auton</t>
  </si>
  <si>
    <t>Centurion gunship</t>
  </si>
  <si>
    <t>EI100/M missileship</t>
  </si>
  <si>
    <t>EI500</t>
  </si>
  <si>
    <t>Ronin/A</t>
  </si>
  <si>
    <t>Ronin/B</t>
  </si>
  <si>
    <t>Ronin/C</t>
  </si>
  <si>
    <t>Scarab freighter</t>
  </si>
  <si>
    <t>T31 armed transport</t>
  </si>
  <si>
    <t>Level II heavy titanium with 15 hp; OK to increase hp</t>
  </si>
  <si>
    <t>Tenhove sentinel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</si>
</sst>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9" formatCode="_(* #,##0.0_);_(* \(#,##0.0\);_(* &quot;-&quot;??_);_(@_)"/>
    <numFmt numFmtId="170" formatCode="_(* #,##0_);_(* \(#,##0\);_(* &quot;-&quot;??_);_(@_)"/>
  </numFmts>
  <fonts count="4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169" fontId="0" fillId="0" borderId="0" xfId="1" applyNumberFormat="1" applyFont="1"/>
    <xf numFmtId="170" fontId="0" fillId="0" borderId="0" xfId="1" applyNumberFormat="1" applyFont="1"/>
    <xf numFmtId="0" fontId="0" fillId="0" borderId="0" xfId="1" applyNumberFormat="1" applyFont="1"/>
    <xf numFmtId="9" fontId="0" fillId="0" borderId="0" xfId="2" applyFont="1"/>
    <xf numFmtId="9" fontId="2" fillId="0" borderId="0" xfId="2" applyFont="1"/>
    <xf numFmtId="0" fontId="2" fillId="0" borderId="0" xfId="0" applyFont="1"/>
    <xf numFmtId="0" fontId="2" fillId="0" borderId="0" xfId="1" applyNumberFormat="1" applyFont="1" applyAlignment="1"/>
    <xf numFmtId="0" fontId="2" fillId="0" borderId="0" xfId="1" applyNumberFormat="1" applyFont="1" applyBorder="1" applyAlignment="1">
      <alignment vertical="top" wrapText="1"/>
    </xf>
    <xf numFmtId="0" fontId="0" fillId="0" borderId="0" xfId="1" applyNumberFormat="1" applyFont="1" applyAlignment="1"/>
    <xf numFmtId="0" fontId="3" fillId="0" borderId="0" xfId="1" applyNumberFormat="1" applyFont="1" applyAlignment="1"/>
    <xf numFmtId="0" fontId="3" fillId="0" borderId="0" xfId="0" applyFont="1"/>
    <xf numFmtId="0" fontId="3" fillId="0" borderId="0" xfId="0" applyNumberFormat="1" applyFont="1" applyBorder="1" applyAlignment="1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vertical="top" wrapText="1"/>
    </xf>
    <xf numFmtId="170" fontId="3" fillId="0" borderId="0" xfId="1" applyNumberFormat="1" applyFont="1" applyBorder="1" applyAlignment="1"/>
    <xf numFmtId="170" fontId="2" fillId="0" borderId="0" xfId="1" applyNumberFormat="1" applyFont="1" applyBorder="1" applyAlignment="1"/>
    <xf numFmtId="170" fontId="2" fillId="0" borderId="0" xfId="1" applyNumberFormat="1" applyFont="1" applyBorder="1" applyAlignment="1">
      <alignment vertical="top" wrapText="1"/>
    </xf>
    <xf numFmtId="43" fontId="2" fillId="0" borderId="0" xfId="1" applyFont="1"/>
    <xf numFmtId="170" fontId="2" fillId="0" borderId="0" xfId="1" applyNumberFormat="1" applyFont="1"/>
    <xf numFmtId="170" fontId="0" fillId="2" borderId="0" xfId="1" applyNumberFormat="1" applyFont="1" applyFill="1"/>
    <xf numFmtId="0" fontId="0" fillId="2" borderId="0" xfId="0" applyFill="1"/>
    <xf numFmtId="169" fontId="0" fillId="2" borderId="0" xfId="1" applyNumberFormat="1" applyFont="1" applyFill="1"/>
    <xf numFmtId="0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O3" sqref="O3"/>
    </sheetView>
  </sheetViews>
  <sheetFormatPr defaultRowHeight="12.75"/>
  <cols>
    <col min="2" max="2" width="9.140625" style="10"/>
    <col min="3" max="3" width="9.140625" style="5"/>
    <col min="4" max="4" width="12.140625" style="3" customWidth="1"/>
    <col min="6" max="6" width="9.140625" style="14"/>
    <col min="7" max="7" width="9.140625" style="5"/>
    <col min="8" max="8" width="9.140625" style="1"/>
    <col min="9" max="9" width="12.140625" style="3" customWidth="1"/>
    <col min="10" max="10" width="9.140625" style="3" customWidth="1"/>
    <col min="12" max="12" width="9.140625" style="17" customWidth="1"/>
    <col min="13" max="13" width="9.140625" style="5"/>
    <col min="14" max="14" width="9.140625" style="1"/>
    <col min="15" max="15" width="12.140625" style="3" customWidth="1"/>
  </cols>
  <sheetData>
    <row r="1" spans="1:15">
      <c r="B1" s="11" t="s">
        <v>8</v>
      </c>
      <c r="F1" s="13" t="s">
        <v>9</v>
      </c>
      <c r="L1" s="16" t="s">
        <v>11</v>
      </c>
    </row>
    <row r="2" spans="1:15">
      <c r="A2" s="7" t="s">
        <v>5</v>
      </c>
      <c r="B2" s="8" t="s">
        <v>7</v>
      </c>
      <c r="C2" s="6"/>
      <c r="D2" s="20" t="s">
        <v>12</v>
      </c>
      <c r="E2" s="7"/>
      <c r="F2" s="14" t="s">
        <v>7</v>
      </c>
      <c r="H2" s="19" t="s">
        <v>10</v>
      </c>
      <c r="I2" s="20" t="s">
        <v>13</v>
      </c>
      <c r="J2" s="20" t="s">
        <v>15</v>
      </c>
      <c r="L2" s="17" t="s">
        <v>7</v>
      </c>
      <c r="N2" s="19" t="s">
        <v>10</v>
      </c>
      <c r="O2" s="20" t="s">
        <v>14</v>
      </c>
    </row>
    <row r="3" spans="1:15">
      <c r="A3">
        <v>1</v>
      </c>
      <c r="B3" s="9">
        <v>4</v>
      </c>
      <c r="D3" s="21">
        <v>4</v>
      </c>
      <c r="F3" s="15">
        <v>25</v>
      </c>
      <c r="H3" s="1">
        <f>F3/B3</f>
        <v>6.25</v>
      </c>
      <c r="I3" s="21">
        <v>25</v>
      </c>
      <c r="J3" s="23">
        <f>I3/30</f>
        <v>0.83333333333333337</v>
      </c>
      <c r="L3" s="18">
        <v>8</v>
      </c>
      <c r="N3" s="1">
        <f>L3/B3</f>
        <v>2</v>
      </c>
      <c r="O3" s="21">
        <v>15</v>
      </c>
    </row>
    <row r="4" spans="1:15">
      <c r="A4">
        <v>2</v>
      </c>
      <c r="B4" s="9">
        <v>5</v>
      </c>
      <c r="C4" s="5">
        <f>(B4-B3)/B3</f>
        <v>0.25</v>
      </c>
      <c r="D4" s="21">
        <f>ROUND(D3*$C$31, 0)</f>
        <v>5</v>
      </c>
      <c r="F4" s="15">
        <v>30</v>
      </c>
      <c r="G4" s="5">
        <f>(F4-F3)/F3</f>
        <v>0.2</v>
      </c>
      <c r="H4" s="1">
        <f t="shared" ref="H4:H27" si="0">F4/B4</f>
        <v>6</v>
      </c>
      <c r="I4" s="21">
        <f>ROUND(I3*$C$31, 0)</f>
        <v>33</v>
      </c>
      <c r="J4" s="23">
        <f t="shared" ref="J4:J27" si="1">I4/30</f>
        <v>1.1000000000000001</v>
      </c>
      <c r="L4" s="18">
        <v>15</v>
      </c>
      <c r="M4" s="5">
        <f>(L4-L3)/L3</f>
        <v>0.875</v>
      </c>
      <c r="N4" s="1">
        <f>L4/B4</f>
        <v>3</v>
      </c>
      <c r="O4" s="21">
        <f t="shared" ref="O4:O27" si="2">ROUND(O3*$C$31, 0)</f>
        <v>20</v>
      </c>
    </row>
    <row r="5" spans="1:15">
      <c r="A5">
        <v>3</v>
      </c>
      <c r="B5" s="9">
        <v>6</v>
      </c>
      <c r="C5" s="5">
        <f t="shared" ref="C5:C27" si="3">(B5-B4)/B4</f>
        <v>0.2</v>
      </c>
      <c r="D5" s="21">
        <f t="shared" ref="D5:D27" si="4">ROUND(D4*$C$31, 0)</f>
        <v>7</v>
      </c>
      <c r="F5" s="15">
        <v>40</v>
      </c>
      <c r="G5" s="5">
        <f t="shared" ref="G5:G27" si="5">(F5-F4)/F4</f>
        <v>0.33333333333333331</v>
      </c>
      <c r="H5" s="1">
        <f t="shared" si="0"/>
        <v>6.666666666666667</v>
      </c>
      <c r="I5" s="21">
        <f t="shared" ref="I5:I27" si="6">ROUND(I4*$C$31, 0)</f>
        <v>43</v>
      </c>
      <c r="J5" s="23">
        <f t="shared" si="1"/>
        <v>1.4333333333333333</v>
      </c>
      <c r="L5" s="18">
        <v>20</v>
      </c>
      <c r="M5" s="5">
        <f t="shared" ref="M5:M27" si="7">(L5-L4)/L4</f>
        <v>0.33333333333333331</v>
      </c>
      <c r="N5" s="1">
        <f>L5/B5</f>
        <v>3.3333333333333335</v>
      </c>
      <c r="O5" s="21">
        <f t="shared" si="2"/>
        <v>26</v>
      </c>
    </row>
    <row r="6" spans="1:15">
      <c r="A6">
        <v>4</v>
      </c>
      <c r="B6" s="9">
        <v>9</v>
      </c>
      <c r="C6" s="5">
        <f t="shared" si="3"/>
        <v>0.5</v>
      </c>
      <c r="D6" s="21">
        <f t="shared" si="4"/>
        <v>9</v>
      </c>
      <c r="F6" s="15">
        <v>60</v>
      </c>
      <c r="G6" s="5">
        <f t="shared" si="5"/>
        <v>0.5</v>
      </c>
      <c r="H6" s="1">
        <f t="shared" si="0"/>
        <v>6.666666666666667</v>
      </c>
      <c r="I6" s="21">
        <f t="shared" si="6"/>
        <v>56</v>
      </c>
      <c r="J6" s="23">
        <f t="shared" si="1"/>
        <v>1.8666666666666667</v>
      </c>
      <c r="L6" s="18">
        <v>30</v>
      </c>
      <c r="M6" s="5">
        <f t="shared" si="7"/>
        <v>0.5</v>
      </c>
      <c r="N6" s="1">
        <f>L6/B6</f>
        <v>3.3333333333333335</v>
      </c>
      <c r="O6" s="21">
        <f t="shared" si="2"/>
        <v>34</v>
      </c>
    </row>
    <row r="7" spans="1:15">
      <c r="A7">
        <v>5</v>
      </c>
      <c r="B7" s="9">
        <v>12</v>
      </c>
      <c r="C7" s="5">
        <f t="shared" si="3"/>
        <v>0.33333333333333331</v>
      </c>
      <c r="D7" s="21">
        <f t="shared" si="4"/>
        <v>12</v>
      </c>
      <c r="F7" s="15">
        <v>75</v>
      </c>
      <c r="G7" s="5">
        <f t="shared" si="5"/>
        <v>0.25</v>
      </c>
      <c r="H7" s="1">
        <f t="shared" si="0"/>
        <v>6.25</v>
      </c>
      <c r="I7" s="21">
        <f t="shared" si="6"/>
        <v>73</v>
      </c>
      <c r="J7" s="23">
        <f t="shared" si="1"/>
        <v>2.4333333333333331</v>
      </c>
      <c r="L7" s="18">
        <v>45</v>
      </c>
      <c r="M7" s="5">
        <f t="shared" si="7"/>
        <v>0.5</v>
      </c>
      <c r="N7" s="1">
        <f>L7/B7</f>
        <v>3.75</v>
      </c>
      <c r="O7" s="21">
        <f t="shared" si="2"/>
        <v>44</v>
      </c>
    </row>
    <row r="8" spans="1:15">
      <c r="A8">
        <v>6</v>
      </c>
      <c r="B8" s="9">
        <v>15</v>
      </c>
      <c r="C8" s="5">
        <f t="shared" si="3"/>
        <v>0.25</v>
      </c>
      <c r="D8" s="21">
        <f t="shared" si="4"/>
        <v>16</v>
      </c>
      <c r="F8" s="15">
        <v>90</v>
      </c>
      <c r="G8" s="5">
        <f t="shared" si="5"/>
        <v>0.2</v>
      </c>
      <c r="H8" s="1">
        <f t="shared" si="0"/>
        <v>6</v>
      </c>
      <c r="I8" s="21">
        <f t="shared" si="6"/>
        <v>95</v>
      </c>
      <c r="J8" s="23">
        <f t="shared" si="1"/>
        <v>3.1666666666666665</v>
      </c>
      <c r="L8" s="18">
        <v>50</v>
      </c>
      <c r="M8" s="5">
        <f t="shared" si="7"/>
        <v>0.1111111111111111</v>
      </c>
      <c r="N8" s="1">
        <f>L8/B8</f>
        <v>3.3333333333333335</v>
      </c>
      <c r="O8" s="21">
        <f t="shared" si="2"/>
        <v>57</v>
      </c>
    </row>
    <row r="9" spans="1:15">
      <c r="A9">
        <v>7</v>
      </c>
      <c r="B9" s="9">
        <v>20</v>
      </c>
      <c r="C9" s="5">
        <f t="shared" si="3"/>
        <v>0.33333333333333331</v>
      </c>
      <c r="D9" s="21">
        <f t="shared" si="4"/>
        <v>21</v>
      </c>
      <c r="F9" s="15">
        <v>120</v>
      </c>
      <c r="G9" s="5">
        <f t="shared" si="5"/>
        <v>0.33333333333333331</v>
      </c>
      <c r="H9" s="1">
        <f t="shared" si="0"/>
        <v>6</v>
      </c>
      <c r="I9" s="21">
        <f t="shared" si="6"/>
        <v>124</v>
      </c>
      <c r="J9" s="23">
        <f t="shared" si="1"/>
        <v>4.1333333333333337</v>
      </c>
      <c r="L9" s="18">
        <v>60</v>
      </c>
      <c r="M9" s="5">
        <f t="shared" si="7"/>
        <v>0.2</v>
      </c>
      <c r="N9" s="1">
        <f>L9/B9</f>
        <v>3</v>
      </c>
      <c r="O9" s="21">
        <f t="shared" si="2"/>
        <v>74</v>
      </c>
    </row>
    <row r="10" spans="1:15">
      <c r="A10">
        <v>8</v>
      </c>
      <c r="B10" s="9">
        <v>25</v>
      </c>
      <c r="C10" s="5">
        <f t="shared" si="3"/>
        <v>0.25</v>
      </c>
      <c r="D10" s="21">
        <f t="shared" si="4"/>
        <v>27</v>
      </c>
      <c r="F10" s="15">
        <v>150</v>
      </c>
      <c r="G10" s="5">
        <f t="shared" si="5"/>
        <v>0.25</v>
      </c>
      <c r="H10" s="1">
        <f t="shared" si="0"/>
        <v>6</v>
      </c>
      <c r="I10" s="21">
        <f t="shared" si="6"/>
        <v>161</v>
      </c>
      <c r="J10" s="23">
        <f t="shared" si="1"/>
        <v>5.3666666666666663</v>
      </c>
      <c r="L10" s="18">
        <v>75</v>
      </c>
      <c r="M10" s="5">
        <f t="shared" si="7"/>
        <v>0.25</v>
      </c>
      <c r="N10" s="1">
        <f>L10/B10</f>
        <v>3</v>
      </c>
      <c r="O10" s="21">
        <f t="shared" si="2"/>
        <v>96</v>
      </c>
    </row>
    <row r="11" spans="1:15">
      <c r="A11">
        <v>9</v>
      </c>
      <c r="B11" s="9">
        <v>32</v>
      </c>
      <c r="C11" s="5">
        <f t="shared" si="3"/>
        <v>0.28000000000000003</v>
      </c>
      <c r="D11" s="21">
        <f t="shared" si="4"/>
        <v>35</v>
      </c>
      <c r="F11" s="15">
        <v>190</v>
      </c>
      <c r="G11" s="5">
        <f t="shared" si="5"/>
        <v>0.26666666666666666</v>
      </c>
      <c r="H11" s="1">
        <f t="shared" si="0"/>
        <v>5.9375</v>
      </c>
      <c r="I11" s="21">
        <f t="shared" si="6"/>
        <v>209</v>
      </c>
      <c r="J11" s="23">
        <f t="shared" si="1"/>
        <v>6.9666666666666668</v>
      </c>
      <c r="L11" s="18">
        <v>80</v>
      </c>
      <c r="M11" s="5">
        <f t="shared" si="7"/>
        <v>6.6666666666666666E-2</v>
      </c>
      <c r="N11" s="1">
        <f>L11/B11</f>
        <v>2.5</v>
      </c>
      <c r="O11" s="21">
        <f t="shared" si="2"/>
        <v>125</v>
      </c>
    </row>
    <row r="12" spans="1:15">
      <c r="A12">
        <v>10</v>
      </c>
      <c r="B12" s="9">
        <v>40</v>
      </c>
      <c r="C12" s="5">
        <f t="shared" si="3"/>
        <v>0.25</v>
      </c>
      <c r="D12" s="21">
        <f t="shared" si="4"/>
        <v>46</v>
      </c>
      <c r="F12" s="15">
        <v>240</v>
      </c>
      <c r="G12" s="5">
        <f t="shared" si="5"/>
        <v>0.26315789473684209</v>
      </c>
      <c r="H12" s="1">
        <f t="shared" si="0"/>
        <v>6</v>
      </c>
      <c r="I12" s="21">
        <f t="shared" si="6"/>
        <v>272</v>
      </c>
      <c r="J12" s="23">
        <f t="shared" si="1"/>
        <v>9.0666666666666664</v>
      </c>
      <c r="L12" s="18">
        <v>90</v>
      </c>
      <c r="M12" s="5">
        <f t="shared" si="7"/>
        <v>0.125</v>
      </c>
      <c r="N12" s="1">
        <f>L12/B12</f>
        <v>2.25</v>
      </c>
      <c r="O12" s="21">
        <f t="shared" si="2"/>
        <v>163</v>
      </c>
    </row>
    <row r="13" spans="1:15">
      <c r="A13">
        <v>11</v>
      </c>
      <c r="B13" s="9">
        <v>50</v>
      </c>
      <c r="C13" s="5">
        <f t="shared" si="3"/>
        <v>0.25</v>
      </c>
      <c r="D13" s="21">
        <f t="shared" si="4"/>
        <v>60</v>
      </c>
      <c r="F13" s="15">
        <v>300</v>
      </c>
      <c r="G13" s="5">
        <f t="shared" si="5"/>
        <v>0.25</v>
      </c>
      <c r="H13" s="1">
        <f t="shared" si="0"/>
        <v>6</v>
      </c>
      <c r="I13" s="21">
        <f t="shared" si="6"/>
        <v>354</v>
      </c>
      <c r="J13" s="23">
        <f t="shared" si="1"/>
        <v>11.8</v>
      </c>
      <c r="L13" s="18">
        <v>100</v>
      </c>
      <c r="M13" s="5">
        <f t="shared" si="7"/>
        <v>0.1111111111111111</v>
      </c>
      <c r="N13" s="1">
        <f>L13/B13</f>
        <v>2</v>
      </c>
      <c r="O13" s="21">
        <f t="shared" si="2"/>
        <v>212</v>
      </c>
    </row>
    <row r="14" spans="1:15">
      <c r="A14">
        <v>12</v>
      </c>
      <c r="B14" s="9">
        <v>57</v>
      </c>
      <c r="C14" s="5">
        <f t="shared" si="3"/>
        <v>0.14000000000000001</v>
      </c>
      <c r="D14" s="21">
        <f t="shared" si="4"/>
        <v>78</v>
      </c>
      <c r="F14" s="15">
        <v>340</v>
      </c>
      <c r="G14" s="5">
        <f t="shared" si="5"/>
        <v>0.13333333333333333</v>
      </c>
      <c r="H14" s="1">
        <f t="shared" si="0"/>
        <v>5.9649122807017543</v>
      </c>
      <c r="I14" s="21">
        <f t="shared" si="6"/>
        <v>460</v>
      </c>
      <c r="J14" s="23">
        <f t="shared" si="1"/>
        <v>15.333333333333334</v>
      </c>
      <c r="L14" s="18">
        <v>110</v>
      </c>
      <c r="M14" s="5">
        <f t="shared" si="7"/>
        <v>0.1</v>
      </c>
      <c r="N14" s="1">
        <f>L14/B14</f>
        <v>1.9298245614035088</v>
      </c>
      <c r="O14" s="21">
        <f t="shared" si="2"/>
        <v>276</v>
      </c>
    </row>
    <row r="15" spans="1:15">
      <c r="A15">
        <v>13</v>
      </c>
      <c r="B15" s="9">
        <v>65</v>
      </c>
      <c r="C15" s="5">
        <f t="shared" si="3"/>
        <v>0.14035087719298245</v>
      </c>
      <c r="D15" s="21">
        <f t="shared" si="4"/>
        <v>101</v>
      </c>
      <c r="F15" s="15">
        <v>390</v>
      </c>
      <c r="G15" s="5">
        <f t="shared" si="5"/>
        <v>0.14705882352941177</v>
      </c>
      <c r="H15" s="1">
        <f t="shared" si="0"/>
        <v>6</v>
      </c>
      <c r="I15" s="21">
        <f t="shared" si="6"/>
        <v>598</v>
      </c>
      <c r="J15" s="23">
        <f t="shared" si="1"/>
        <v>19.933333333333334</v>
      </c>
      <c r="L15" s="18">
        <v>120</v>
      </c>
      <c r="M15" s="5">
        <f t="shared" si="7"/>
        <v>9.0909090909090912E-2</v>
      </c>
      <c r="N15" s="1">
        <f>L15/B15</f>
        <v>1.8461538461538463</v>
      </c>
      <c r="O15" s="21">
        <f t="shared" si="2"/>
        <v>359</v>
      </c>
    </row>
    <row r="16" spans="1:15">
      <c r="A16">
        <v>14</v>
      </c>
      <c r="B16" s="9">
        <v>70</v>
      </c>
      <c r="C16" s="5">
        <f t="shared" si="3"/>
        <v>7.6923076923076927E-2</v>
      </c>
      <c r="D16" s="21">
        <f t="shared" si="4"/>
        <v>131</v>
      </c>
      <c r="F16" s="15">
        <v>420</v>
      </c>
      <c r="G16" s="5">
        <f t="shared" si="5"/>
        <v>7.6923076923076927E-2</v>
      </c>
      <c r="H16" s="1">
        <f t="shared" si="0"/>
        <v>6</v>
      </c>
      <c r="I16" s="21">
        <f t="shared" si="6"/>
        <v>777</v>
      </c>
      <c r="J16" s="23">
        <f t="shared" si="1"/>
        <v>25.9</v>
      </c>
      <c r="L16" s="18">
        <v>135</v>
      </c>
      <c r="M16" s="5">
        <f t="shared" si="7"/>
        <v>0.125</v>
      </c>
      <c r="N16" s="1">
        <f>L16/B16</f>
        <v>1.9285714285714286</v>
      </c>
      <c r="O16" s="21">
        <f t="shared" si="2"/>
        <v>467</v>
      </c>
    </row>
    <row r="17" spans="1:15">
      <c r="A17">
        <v>15</v>
      </c>
      <c r="B17" s="9">
        <v>75</v>
      </c>
      <c r="C17" s="5">
        <f t="shared" si="3"/>
        <v>7.1428571428571425E-2</v>
      </c>
      <c r="D17" s="21">
        <f t="shared" si="4"/>
        <v>170</v>
      </c>
      <c r="F17" s="15">
        <v>450</v>
      </c>
      <c r="G17" s="5">
        <f t="shared" si="5"/>
        <v>7.1428571428571425E-2</v>
      </c>
      <c r="H17" s="1">
        <f t="shared" si="0"/>
        <v>6</v>
      </c>
      <c r="I17" s="21">
        <f t="shared" si="6"/>
        <v>1010</v>
      </c>
      <c r="J17" s="23">
        <f t="shared" si="1"/>
        <v>33.666666666666664</v>
      </c>
      <c r="L17" s="18">
        <v>150</v>
      </c>
      <c r="M17" s="5">
        <f t="shared" si="7"/>
        <v>0.1111111111111111</v>
      </c>
      <c r="N17" s="1">
        <f>L17/B17</f>
        <v>2</v>
      </c>
      <c r="O17" s="21">
        <f t="shared" si="2"/>
        <v>607</v>
      </c>
    </row>
    <row r="18" spans="1:15">
      <c r="A18">
        <v>16</v>
      </c>
      <c r="B18" s="9">
        <v>80</v>
      </c>
      <c r="C18" s="5">
        <f t="shared" si="3"/>
        <v>6.6666666666666666E-2</v>
      </c>
      <c r="D18" s="21">
        <f t="shared" si="4"/>
        <v>221</v>
      </c>
      <c r="F18" s="15">
        <v>480</v>
      </c>
      <c r="G18" s="5">
        <f t="shared" si="5"/>
        <v>6.6666666666666666E-2</v>
      </c>
      <c r="H18" s="1">
        <f t="shared" si="0"/>
        <v>6</v>
      </c>
      <c r="I18" s="21">
        <f t="shared" si="6"/>
        <v>1313</v>
      </c>
      <c r="J18" s="23">
        <f t="shared" si="1"/>
        <v>43.766666666666666</v>
      </c>
      <c r="L18" s="18">
        <v>180</v>
      </c>
      <c r="M18" s="5">
        <f t="shared" si="7"/>
        <v>0.2</v>
      </c>
      <c r="N18" s="1">
        <f>L18/B18</f>
        <v>2.25</v>
      </c>
      <c r="O18" s="21">
        <f t="shared" si="2"/>
        <v>789</v>
      </c>
    </row>
    <row r="19" spans="1:15">
      <c r="A19">
        <v>17</v>
      </c>
      <c r="B19" s="9">
        <v>85</v>
      </c>
      <c r="C19" s="5">
        <f t="shared" si="3"/>
        <v>6.25E-2</v>
      </c>
      <c r="D19" s="21">
        <f t="shared" si="4"/>
        <v>287</v>
      </c>
      <c r="F19" s="15">
        <v>510</v>
      </c>
      <c r="G19" s="5">
        <f t="shared" si="5"/>
        <v>6.25E-2</v>
      </c>
      <c r="H19" s="1">
        <f t="shared" si="0"/>
        <v>6</v>
      </c>
      <c r="I19" s="21">
        <f t="shared" si="6"/>
        <v>1707</v>
      </c>
      <c r="J19" s="23">
        <f t="shared" si="1"/>
        <v>56.9</v>
      </c>
      <c r="L19" s="18">
        <v>210</v>
      </c>
      <c r="M19" s="5">
        <f t="shared" si="7"/>
        <v>0.16666666666666666</v>
      </c>
      <c r="N19" s="1">
        <f>L19/B19</f>
        <v>2.4705882352941178</v>
      </c>
      <c r="O19" s="21">
        <f t="shared" si="2"/>
        <v>1026</v>
      </c>
    </row>
    <row r="20" spans="1:15">
      <c r="A20">
        <v>18</v>
      </c>
      <c r="B20" s="9">
        <v>95</v>
      </c>
      <c r="C20" s="5">
        <f t="shared" si="3"/>
        <v>0.11764705882352941</v>
      </c>
      <c r="D20" s="21">
        <f t="shared" si="4"/>
        <v>373</v>
      </c>
      <c r="F20" s="15">
        <v>570</v>
      </c>
      <c r="G20" s="5">
        <f t="shared" si="5"/>
        <v>0.11764705882352941</v>
      </c>
      <c r="H20" s="1">
        <f t="shared" si="0"/>
        <v>6</v>
      </c>
      <c r="I20" s="21">
        <f t="shared" si="6"/>
        <v>2219</v>
      </c>
      <c r="J20" s="23">
        <f t="shared" si="1"/>
        <v>73.966666666666669</v>
      </c>
      <c r="L20" s="18">
        <v>250</v>
      </c>
      <c r="M20" s="5">
        <f t="shared" si="7"/>
        <v>0.19047619047619047</v>
      </c>
      <c r="N20" s="1">
        <f>L20/B20</f>
        <v>2.6315789473684212</v>
      </c>
      <c r="O20" s="21">
        <f t="shared" si="2"/>
        <v>1334</v>
      </c>
    </row>
    <row r="21" spans="1:15">
      <c r="A21">
        <v>19</v>
      </c>
      <c r="B21" s="9">
        <v>110</v>
      </c>
      <c r="C21" s="5">
        <f t="shared" si="3"/>
        <v>0.15789473684210525</v>
      </c>
      <c r="D21" s="21">
        <f t="shared" si="4"/>
        <v>485</v>
      </c>
      <c r="F21" s="15">
        <v>660</v>
      </c>
      <c r="G21" s="5">
        <f t="shared" si="5"/>
        <v>0.15789473684210525</v>
      </c>
      <c r="H21" s="1">
        <f t="shared" si="0"/>
        <v>6</v>
      </c>
      <c r="I21" s="21">
        <f t="shared" si="6"/>
        <v>2885</v>
      </c>
      <c r="J21" s="23">
        <f t="shared" si="1"/>
        <v>96.166666666666671</v>
      </c>
      <c r="L21" s="18">
        <v>290</v>
      </c>
      <c r="M21" s="5">
        <f t="shared" si="7"/>
        <v>0.16</v>
      </c>
      <c r="N21" s="1">
        <f>L21/B21</f>
        <v>2.6363636363636362</v>
      </c>
      <c r="O21" s="21">
        <f t="shared" si="2"/>
        <v>1734</v>
      </c>
    </row>
    <row r="22" spans="1:15">
      <c r="A22">
        <v>20</v>
      </c>
      <c r="B22" s="9">
        <v>125</v>
      </c>
      <c r="C22" s="5">
        <f t="shared" si="3"/>
        <v>0.13636363636363635</v>
      </c>
      <c r="D22" s="21">
        <f t="shared" si="4"/>
        <v>631</v>
      </c>
      <c r="F22" s="15">
        <v>750</v>
      </c>
      <c r="G22" s="5">
        <f t="shared" si="5"/>
        <v>0.13636363636363635</v>
      </c>
      <c r="H22" s="1">
        <f t="shared" si="0"/>
        <v>6</v>
      </c>
      <c r="I22" s="21">
        <f t="shared" si="6"/>
        <v>3751</v>
      </c>
      <c r="J22" s="23">
        <f t="shared" si="1"/>
        <v>125.03333333333333</v>
      </c>
      <c r="L22" s="18">
        <v>340</v>
      </c>
      <c r="M22" s="5">
        <f t="shared" si="7"/>
        <v>0.17241379310344829</v>
      </c>
      <c r="N22" s="1">
        <f>L22/B22</f>
        <v>2.72</v>
      </c>
      <c r="O22" s="21">
        <f t="shared" si="2"/>
        <v>2254</v>
      </c>
    </row>
    <row r="23" spans="1:15">
      <c r="A23">
        <v>21</v>
      </c>
      <c r="B23" s="9">
        <v>150</v>
      </c>
      <c r="C23" s="5">
        <f t="shared" si="3"/>
        <v>0.2</v>
      </c>
      <c r="D23" s="21">
        <f t="shared" si="4"/>
        <v>820</v>
      </c>
      <c r="F23" s="15">
        <v>900</v>
      </c>
      <c r="G23" s="5">
        <f t="shared" si="5"/>
        <v>0.2</v>
      </c>
      <c r="H23" s="1">
        <f t="shared" si="0"/>
        <v>6</v>
      </c>
      <c r="I23" s="21">
        <f t="shared" si="6"/>
        <v>4876</v>
      </c>
      <c r="J23" s="23">
        <f t="shared" si="1"/>
        <v>162.53333333333333</v>
      </c>
      <c r="L23" s="18">
        <v>400</v>
      </c>
      <c r="M23" s="5">
        <f t="shared" si="7"/>
        <v>0.17647058823529413</v>
      </c>
      <c r="N23" s="1">
        <f>L23/B23</f>
        <v>2.6666666666666665</v>
      </c>
      <c r="O23" s="21">
        <f t="shared" si="2"/>
        <v>2930</v>
      </c>
    </row>
    <row r="24" spans="1:15">
      <c r="A24">
        <v>22</v>
      </c>
      <c r="B24" s="9">
        <v>180</v>
      </c>
      <c r="C24" s="5">
        <f t="shared" si="3"/>
        <v>0.2</v>
      </c>
      <c r="D24" s="21">
        <f t="shared" si="4"/>
        <v>1066</v>
      </c>
      <c r="F24" s="15">
        <v>1100</v>
      </c>
      <c r="G24" s="5">
        <f t="shared" si="5"/>
        <v>0.22222222222222221</v>
      </c>
      <c r="H24" s="1">
        <f t="shared" si="0"/>
        <v>6.1111111111111107</v>
      </c>
      <c r="I24" s="21">
        <f t="shared" si="6"/>
        <v>6339</v>
      </c>
      <c r="J24" s="23">
        <f t="shared" si="1"/>
        <v>211.3</v>
      </c>
      <c r="L24" s="18">
        <v>470</v>
      </c>
      <c r="M24" s="5">
        <f t="shared" si="7"/>
        <v>0.17499999999999999</v>
      </c>
      <c r="N24" s="1">
        <f>L24/B24</f>
        <v>2.6111111111111112</v>
      </c>
      <c r="O24" s="21">
        <f t="shared" si="2"/>
        <v>3809</v>
      </c>
    </row>
    <row r="25" spans="1:15">
      <c r="A25">
        <v>23</v>
      </c>
      <c r="B25" s="9">
        <v>220</v>
      </c>
      <c r="C25" s="5">
        <f t="shared" si="3"/>
        <v>0.22222222222222221</v>
      </c>
      <c r="D25" s="21">
        <f t="shared" si="4"/>
        <v>1386</v>
      </c>
      <c r="F25" s="15">
        <v>1300</v>
      </c>
      <c r="G25" s="5">
        <f t="shared" si="5"/>
        <v>0.18181818181818182</v>
      </c>
      <c r="H25" s="1">
        <f t="shared" si="0"/>
        <v>5.9090909090909092</v>
      </c>
      <c r="I25" s="21">
        <f t="shared" si="6"/>
        <v>8241</v>
      </c>
      <c r="J25" s="23">
        <f t="shared" si="1"/>
        <v>274.7</v>
      </c>
      <c r="L25" s="18">
        <v>550</v>
      </c>
      <c r="M25" s="5">
        <f t="shared" si="7"/>
        <v>0.1702127659574468</v>
      </c>
      <c r="N25" s="1">
        <f>L25/B25</f>
        <v>2.5</v>
      </c>
      <c r="O25" s="21">
        <f t="shared" si="2"/>
        <v>4952</v>
      </c>
    </row>
    <row r="26" spans="1:15">
      <c r="A26">
        <v>24</v>
      </c>
      <c r="B26" s="9">
        <v>250</v>
      </c>
      <c r="C26" s="5">
        <f t="shared" si="3"/>
        <v>0.13636363636363635</v>
      </c>
      <c r="D26" s="21">
        <f t="shared" si="4"/>
        <v>1802</v>
      </c>
      <c r="F26" s="15">
        <v>1500</v>
      </c>
      <c r="G26" s="5">
        <f t="shared" si="5"/>
        <v>0.15384615384615385</v>
      </c>
      <c r="H26" s="1">
        <f t="shared" si="0"/>
        <v>6</v>
      </c>
      <c r="I26" s="21">
        <f t="shared" si="6"/>
        <v>10713</v>
      </c>
      <c r="J26" s="23">
        <f t="shared" si="1"/>
        <v>357.1</v>
      </c>
      <c r="L26" s="18">
        <v>640</v>
      </c>
      <c r="M26" s="5">
        <f t="shared" si="7"/>
        <v>0.16363636363636364</v>
      </c>
      <c r="N26" s="1">
        <f>L26/B26</f>
        <v>2.56</v>
      </c>
      <c r="O26" s="21">
        <f t="shared" si="2"/>
        <v>6438</v>
      </c>
    </row>
    <row r="27" spans="1:15">
      <c r="A27">
        <v>25</v>
      </c>
      <c r="B27" s="9">
        <v>300</v>
      </c>
      <c r="C27" s="5">
        <f t="shared" si="3"/>
        <v>0.2</v>
      </c>
      <c r="D27" s="21">
        <f t="shared" si="4"/>
        <v>2343</v>
      </c>
      <c r="F27" s="15">
        <v>1800</v>
      </c>
      <c r="G27" s="5">
        <f t="shared" si="5"/>
        <v>0.2</v>
      </c>
      <c r="H27" s="1">
        <f t="shared" si="0"/>
        <v>6</v>
      </c>
      <c r="I27" s="21">
        <f t="shared" si="6"/>
        <v>13927</v>
      </c>
      <c r="J27" s="23">
        <f t="shared" si="1"/>
        <v>464.23333333333335</v>
      </c>
      <c r="L27" s="18">
        <v>1280</v>
      </c>
      <c r="M27" s="5">
        <f t="shared" si="7"/>
        <v>1</v>
      </c>
      <c r="N27" s="1">
        <f>L27/B27</f>
        <v>4.2666666666666666</v>
      </c>
      <c r="O27" s="21">
        <f t="shared" si="2"/>
        <v>8369</v>
      </c>
    </row>
    <row r="31" spans="1:15">
      <c r="B31" s="8" t="s">
        <v>6</v>
      </c>
      <c r="C31" s="5">
        <v>1.3</v>
      </c>
    </row>
    <row r="32" spans="1:15">
      <c r="B32" s="8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7"/>
  <sheetViews>
    <sheetView topLeftCell="A4" workbookViewId="0">
      <selection activeCell="B2" sqref="B2:B11"/>
    </sheetView>
  </sheetViews>
  <sheetFormatPr defaultRowHeight="12.75"/>
  <cols>
    <col min="1" max="2" width="6" bestFit="1" customWidth="1"/>
    <col min="3" max="3" width="11.140625" bestFit="1" customWidth="1"/>
    <col min="4" max="4" width="9" bestFit="1" customWidth="1"/>
    <col min="5" max="5" width="26.5703125" bestFit="1" customWidth="1"/>
    <col min="6" max="6" width="22.140625" bestFit="1" customWidth="1"/>
    <col min="7" max="7" width="5" bestFit="1" customWidth="1"/>
  </cols>
  <sheetData>
    <row r="1" spans="1:6" s="12" customFormat="1">
      <c r="A1" s="12" t="s">
        <v>5</v>
      </c>
      <c r="B1" s="12" t="s">
        <v>18</v>
      </c>
      <c r="C1" s="12" t="s">
        <v>108</v>
      </c>
      <c r="D1" s="12" t="s">
        <v>110</v>
      </c>
      <c r="E1" s="12" t="s">
        <v>19</v>
      </c>
      <c r="F1" s="12" t="s">
        <v>17</v>
      </c>
    </row>
    <row r="2" spans="1:6">
      <c r="A2">
        <v>1</v>
      </c>
      <c r="B2">
        <f>'Combat Tables'!O3</f>
        <v>15</v>
      </c>
      <c r="C2" s="2">
        <v>6</v>
      </c>
      <c r="D2" s="2">
        <f>B2/C2</f>
        <v>2.5</v>
      </c>
      <c r="E2" t="s">
        <v>22</v>
      </c>
      <c r="F2" t="s">
        <v>31</v>
      </c>
    </row>
    <row r="3" spans="1:6">
      <c r="A3">
        <v>2</v>
      </c>
      <c r="B3">
        <f>'Combat Tables'!O4</f>
        <v>20</v>
      </c>
      <c r="C3" s="2">
        <f>C2*$F$29</f>
        <v>7.5</v>
      </c>
      <c r="D3" s="2">
        <f>B3/C3</f>
        <v>2.6666666666666665</v>
      </c>
      <c r="E3" t="s">
        <v>21</v>
      </c>
      <c r="F3" t="s">
        <v>32</v>
      </c>
    </row>
    <row r="4" spans="1:6">
      <c r="A4">
        <v>3</v>
      </c>
      <c r="B4">
        <f>'Combat Tables'!O5</f>
        <v>26</v>
      </c>
      <c r="C4" s="2">
        <f>C3*$F$29</f>
        <v>9.375</v>
      </c>
      <c r="D4" s="2">
        <f>B4/C4</f>
        <v>2.7733333333333334</v>
      </c>
      <c r="E4" t="s">
        <v>20</v>
      </c>
      <c r="F4" t="s">
        <v>33</v>
      </c>
    </row>
    <row r="5" spans="1:6">
      <c r="A5">
        <v>4</v>
      </c>
      <c r="B5">
        <f>'Combat Tables'!O6</f>
        <v>34</v>
      </c>
      <c r="C5" s="2">
        <f>C4*$F$29</f>
        <v>11.71875</v>
      </c>
      <c r="D5" s="2">
        <f>B5/C5</f>
        <v>2.9013333333333335</v>
      </c>
      <c r="E5" t="s">
        <v>29</v>
      </c>
      <c r="F5" t="s">
        <v>34</v>
      </c>
    </row>
    <row r="6" spans="1:6">
      <c r="A6">
        <v>5</v>
      </c>
      <c r="B6">
        <f>'Combat Tables'!O7</f>
        <v>44</v>
      </c>
      <c r="C6" s="2">
        <f>C5*$F$29</f>
        <v>14.6484375</v>
      </c>
      <c r="D6" s="2">
        <f>B6/C6</f>
        <v>3.0037333333333334</v>
      </c>
      <c r="E6" t="s">
        <v>30</v>
      </c>
      <c r="F6" t="s">
        <v>35</v>
      </c>
    </row>
    <row r="7" spans="1:6">
      <c r="A7">
        <v>6</v>
      </c>
      <c r="B7">
        <f>'Combat Tables'!O8</f>
        <v>57</v>
      </c>
      <c r="C7" s="2">
        <f>C6*$F$29</f>
        <v>18.310546875</v>
      </c>
      <c r="D7" s="2">
        <f>B7/C7</f>
        <v>3.1129600000000002</v>
      </c>
      <c r="E7" t="s">
        <v>25</v>
      </c>
      <c r="F7" t="s">
        <v>36</v>
      </c>
    </row>
    <row r="8" spans="1:6">
      <c r="A8">
        <v>7</v>
      </c>
      <c r="B8">
        <f>'Combat Tables'!O9</f>
        <v>74</v>
      </c>
      <c r="C8" s="2">
        <f>C7*$F$29</f>
        <v>22.88818359375</v>
      </c>
      <c r="D8" s="2">
        <f>B8/C8</f>
        <v>3.2331093333333332</v>
      </c>
      <c r="E8" t="s">
        <v>26</v>
      </c>
      <c r="F8" t="s">
        <v>37</v>
      </c>
    </row>
    <row r="9" spans="1:6">
      <c r="A9">
        <v>8</v>
      </c>
      <c r="B9">
        <f>'Combat Tables'!O10</f>
        <v>96</v>
      </c>
      <c r="C9" s="2">
        <f>C8*$F$29</f>
        <v>28.6102294921875</v>
      </c>
      <c r="D9" s="2">
        <f>B9/C9</f>
        <v>3.3554431999999998</v>
      </c>
      <c r="E9" t="s">
        <v>23</v>
      </c>
      <c r="F9" t="s">
        <v>38</v>
      </c>
    </row>
    <row r="10" spans="1:6">
      <c r="A10">
        <v>9</v>
      </c>
      <c r="B10">
        <f>'Combat Tables'!O11</f>
        <v>125</v>
      </c>
      <c r="C10" s="2">
        <f>C9*$F$29</f>
        <v>35.762786865234375</v>
      </c>
      <c r="D10" s="2">
        <f>B10/C10</f>
        <v>3.4952533333333333</v>
      </c>
      <c r="E10" t="s">
        <v>24</v>
      </c>
      <c r="F10" t="s">
        <v>39</v>
      </c>
    </row>
    <row r="11" spans="1:6">
      <c r="A11">
        <v>10</v>
      </c>
      <c r="B11">
        <f>'Combat Tables'!O12</f>
        <v>163</v>
      </c>
      <c r="C11" s="2">
        <f>C10*$F$29</f>
        <v>44.703483581542969</v>
      </c>
      <c r="D11" s="2">
        <f>B11/C11</f>
        <v>3.6462482773333331</v>
      </c>
      <c r="E11" t="s">
        <v>27</v>
      </c>
      <c r="F11" t="s">
        <v>40</v>
      </c>
    </row>
    <row r="12" spans="1:6">
      <c r="A12">
        <v>11</v>
      </c>
      <c r="B12">
        <f>'Combat Tables'!O13</f>
        <v>212</v>
      </c>
      <c r="C12" s="2">
        <f>C11*$F$29</f>
        <v>55.879354476928711</v>
      </c>
      <c r="D12" s="2">
        <f>B12/C12</f>
        <v>3.7938877781333336</v>
      </c>
    </row>
    <row r="13" spans="1:6">
      <c r="A13">
        <v>12</v>
      </c>
      <c r="B13">
        <f>'Combat Tables'!O14</f>
        <v>276</v>
      </c>
      <c r="C13" s="2">
        <f>C12*$F$29</f>
        <v>69.849193096160889</v>
      </c>
      <c r="D13" s="2">
        <f>B13/C13</f>
        <v>3.9513699123200001</v>
      </c>
      <c r="E13" t="s">
        <v>28</v>
      </c>
    </row>
    <row r="14" spans="1:6">
      <c r="A14">
        <v>13</v>
      </c>
      <c r="B14">
        <f>'Combat Tables'!O15</f>
        <v>359</v>
      </c>
      <c r="C14" s="2">
        <f>C13*$F$29</f>
        <v>87.311491370201111</v>
      </c>
      <c r="D14" s="2">
        <f>B14/C14</f>
        <v>4.1117153580373333</v>
      </c>
    </row>
    <row r="15" spans="1:6">
      <c r="A15">
        <v>14</v>
      </c>
      <c r="B15">
        <f>'Combat Tables'!O16</f>
        <v>467</v>
      </c>
      <c r="C15" s="2">
        <f>C14*$F$29</f>
        <v>109.13936421275139</v>
      </c>
      <c r="D15" s="2">
        <f>B15/C15</f>
        <v>4.2789327514282665</v>
      </c>
    </row>
    <row r="16" spans="1:6">
      <c r="A16">
        <v>15</v>
      </c>
      <c r="B16">
        <f>'Combat Tables'!O17</f>
        <v>607</v>
      </c>
      <c r="C16" s="2">
        <f>C15*$F$29</f>
        <v>136.42420526593924</v>
      </c>
      <c r="D16" s="2">
        <f>B16/C16</f>
        <v>4.4493570537335465</v>
      </c>
    </row>
    <row r="17" spans="1:7">
      <c r="A17">
        <v>16</v>
      </c>
      <c r="B17">
        <f>'Combat Tables'!O18</f>
        <v>789</v>
      </c>
      <c r="C17" s="2">
        <f>C16*$F$29</f>
        <v>170.53025658242404</v>
      </c>
      <c r="D17" s="2">
        <f>B17/C17</f>
        <v>4.6267449296814078</v>
      </c>
    </row>
    <row r="18" spans="1:7">
      <c r="A18">
        <v>17</v>
      </c>
      <c r="B18">
        <f>'Combat Tables'!O19</f>
        <v>1026</v>
      </c>
      <c r="C18" s="2">
        <f>C17*$F$29</f>
        <v>213.16282072803006</v>
      </c>
      <c r="D18" s="2">
        <f>B18/C18</f>
        <v>4.8132221017522179</v>
      </c>
    </row>
    <row r="19" spans="1:7">
      <c r="A19">
        <v>18</v>
      </c>
      <c r="B19">
        <f>'Combat Tables'!O20</f>
        <v>1334</v>
      </c>
      <c r="C19" s="2">
        <f>C18*$F$29</f>
        <v>266.45352591003757</v>
      </c>
      <c r="D19" s="2">
        <f>B19/C19</f>
        <v>5.0065015857602013</v>
      </c>
    </row>
    <row r="20" spans="1:7">
      <c r="A20">
        <v>19</v>
      </c>
      <c r="B20">
        <f>'Combat Tables'!O21</f>
        <v>1734</v>
      </c>
      <c r="C20" s="2">
        <f>C19*$F$29</f>
        <v>333.06690738754696</v>
      </c>
      <c r="D20" s="2">
        <f>B20/C20</f>
        <v>5.2061611692402936</v>
      </c>
    </row>
    <row r="21" spans="1:7">
      <c r="A21">
        <v>20</v>
      </c>
      <c r="B21">
        <f>'Combat Tables'!O22</f>
        <v>2254</v>
      </c>
      <c r="C21" s="2">
        <f>C20*$F$29</f>
        <v>416.3336342344337</v>
      </c>
      <c r="D21" s="2">
        <f>B21/C21</f>
        <v>5.4139272320496525</v>
      </c>
    </row>
    <row r="22" spans="1:7">
      <c r="A22">
        <v>21</v>
      </c>
      <c r="B22">
        <f>'Combat Tables'!O23</f>
        <v>2930</v>
      </c>
      <c r="C22" s="2">
        <f>C21*$F$29</f>
        <v>520.41704279304213</v>
      </c>
      <c r="D22" s="2">
        <f>B22/C22</f>
        <v>5.6301000141634363</v>
      </c>
    </row>
    <row r="23" spans="1:7">
      <c r="A23">
        <v>22</v>
      </c>
      <c r="B23">
        <f>'Combat Tables'!O24</f>
        <v>3809</v>
      </c>
      <c r="C23" s="2">
        <f>C22*$F$29</f>
        <v>650.52130349130266</v>
      </c>
      <c r="D23" s="2">
        <f>B23/C23</f>
        <v>5.8553040147299731</v>
      </c>
    </row>
    <row r="24" spans="1:7">
      <c r="A24">
        <v>23</v>
      </c>
      <c r="B24">
        <f>'Combat Tables'!O25</f>
        <v>4952</v>
      </c>
      <c r="C24" s="2">
        <f>C23*$F$29</f>
        <v>813.15162936412833</v>
      </c>
      <c r="D24" s="2">
        <f>B24/C24</f>
        <v>6.0898851102006466</v>
      </c>
    </row>
    <row r="25" spans="1:7">
      <c r="A25">
        <v>24</v>
      </c>
      <c r="B25">
        <f>'Combat Tables'!O26</f>
        <v>6438</v>
      </c>
      <c r="C25" s="2">
        <f>C24*$F$29</f>
        <v>1016.4395367051604</v>
      </c>
      <c r="D25" s="2">
        <f>B25/C25</f>
        <v>6.3338740451489111</v>
      </c>
    </row>
    <row r="26" spans="1:7">
      <c r="A26">
        <v>25</v>
      </c>
      <c r="B26">
        <f>'Combat Tables'!O27</f>
        <v>8369</v>
      </c>
      <c r="C26" s="2">
        <f>C25*$F$29</f>
        <v>1270.5494208814505</v>
      </c>
      <c r="D26" s="2">
        <f>B26/C26</f>
        <v>6.5869141825226771</v>
      </c>
    </row>
    <row r="29" spans="1:7">
      <c r="E29" t="s">
        <v>109</v>
      </c>
      <c r="F29" s="5">
        <v>1.25</v>
      </c>
    </row>
    <row r="31" spans="1:7">
      <c r="A31">
        <v>1</v>
      </c>
      <c r="B31" t="s">
        <v>11</v>
      </c>
      <c r="E31" t="s">
        <v>0</v>
      </c>
      <c r="F31" t="s">
        <v>41</v>
      </c>
      <c r="G31">
        <v>4</v>
      </c>
    </row>
    <row r="32" spans="1:7">
      <c r="A32">
        <v>1</v>
      </c>
      <c r="B32" t="s">
        <v>11</v>
      </c>
      <c r="E32" t="s">
        <v>1</v>
      </c>
      <c r="F32" s="22" t="s">
        <v>42</v>
      </c>
      <c r="G32">
        <v>8</v>
      </c>
    </row>
    <row r="33" spans="1:7">
      <c r="A33">
        <v>2</v>
      </c>
      <c r="B33" t="s">
        <v>11</v>
      </c>
      <c r="E33" t="s">
        <v>0</v>
      </c>
      <c r="F33" s="22" t="s">
        <v>43</v>
      </c>
      <c r="G33">
        <v>15</v>
      </c>
    </row>
    <row r="34" spans="1:7">
      <c r="A34">
        <v>2</v>
      </c>
      <c r="B34" t="s">
        <v>11</v>
      </c>
      <c r="E34" t="s">
        <v>1</v>
      </c>
      <c r="F34" t="s">
        <v>44</v>
      </c>
      <c r="G34">
        <v>15</v>
      </c>
    </row>
    <row r="35" spans="1:7">
      <c r="A35">
        <v>2</v>
      </c>
      <c r="B35" t="s">
        <v>11</v>
      </c>
      <c r="E35" t="s">
        <v>1</v>
      </c>
      <c r="F35" t="s">
        <v>45</v>
      </c>
      <c r="G35">
        <v>15</v>
      </c>
    </row>
    <row r="36" spans="1:7">
      <c r="A36">
        <v>2</v>
      </c>
      <c r="B36" t="s">
        <v>11</v>
      </c>
      <c r="E36" t="s">
        <v>1</v>
      </c>
      <c r="F36" t="s">
        <v>46</v>
      </c>
      <c r="G36">
        <v>40</v>
      </c>
    </row>
    <row r="37" spans="1:7">
      <c r="A37">
        <v>2</v>
      </c>
      <c r="B37" t="s">
        <v>11</v>
      </c>
      <c r="E37" t="s">
        <v>2</v>
      </c>
      <c r="F37" t="s">
        <v>47</v>
      </c>
      <c r="G37">
        <v>15</v>
      </c>
    </row>
    <row r="38" spans="1:7">
      <c r="A38">
        <v>2</v>
      </c>
      <c r="B38" t="s">
        <v>11</v>
      </c>
      <c r="E38" t="s">
        <v>2</v>
      </c>
      <c r="F38" t="s">
        <v>48</v>
      </c>
      <c r="G38">
        <v>30</v>
      </c>
    </row>
    <row r="39" spans="1:7">
      <c r="A39">
        <v>3</v>
      </c>
      <c r="B39" t="s">
        <v>11</v>
      </c>
      <c r="E39" t="s">
        <v>0</v>
      </c>
      <c r="F39" s="22" t="s">
        <v>49</v>
      </c>
      <c r="G39">
        <v>20</v>
      </c>
    </row>
    <row r="40" spans="1:7">
      <c r="A40">
        <v>3</v>
      </c>
      <c r="B40" t="s">
        <v>11</v>
      </c>
      <c r="E40" t="s">
        <v>1</v>
      </c>
      <c r="F40" t="s">
        <v>50</v>
      </c>
      <c r="G40">
        <v>80</v>
      </c>
    </row>
    <row r="41" spans="1:7">
      <c r="A41">
        <v>3</v>
      </c>
      <c r="B41" t="s">
        <v>11</v>
      </c>
      <c r="E41" t="s">
        <v>1</v>
      </c>
      <c r="F41" t="s">
        <v>51</v>
      </c>
      <c r="G41">
        <v>20</v>
      </c>
    </row>
    <row r="42" spans="1:7">
      <c r="A42">
        <v>3</v>
      </c>
      <c r="B42" t="s">
        <v>11</v>
      </c>
      <c r="E42" t="s">
        <v>1</v>
      </c>
      <c r="F42" t="s">
        <v>52</v>
      </c>
      <c r="G42">
        <v>20</v>
      </c>
    </row>
    <row r="43" spans="1:7">
      <c r="A43">
        <v>3</v>
      </c>
      <c r="B43" t="s">
        <v>11</v>
      </c>
      <c r="E43" t="s">
        <v>2</v>
      </c>
      <c r="F43" t="s">
        <v>53</v>
      </c>
      <c r="G43">
        <v>20</v>
      </c>
    </row>
    <row r="44" spans="1:7">
      <c r="A44">
        <v>3</v>
      </c>
      <c r="B44" t="s">
        <v>11</v>
      </c>
      <c r="E44" t="s">
        <v>2</v>
      </c>
      <c r="F44" t="s">
        <v>54</v>
      </c>
      <c r="G44">
        <v>20</v>
      </c>
    </row>
    <row r="45" spans="1:7">
      <c r="A45">
        <v>3</v>
      </c>
      <c r="B45" t="s">
        <v>11</v>
      </c>
      <c r="E45" t="s">
        <v>2</v>
      </c>
      <c r="F45" t="s">
        <v>55</v>
      </c>
      <c r="G45">
        <v>20</v>
      </c>
    </row>
    <row r="46" spans="1:7">
      <c r="A46">
        <v>3</v>
      </c>
      <c r="B46" t="s">
        <v>11</v>
      </c>
      <c r="E46" t="s">
        <v>2</v>
      </c>
      <c r="F46" t="s">
        <v>56</v>
      </c>
      <c r="G46">
        <v>30</v>
      </c>
    </row>
    <row r="47" spans="1:7">
      <c r="A47">
        <v>4</v>
      </c>
      <c r="B47" t="s">
        <v>11</v>
      </c>
      <c r="E47" t="s">
        <v>0</v>
      </c>
      <c r="F47" s="22" t="s">
        <v>57</v>
      </c>
      <c r="G47">
        <v>30</v>
      </c>
    </row>
    <row r="48" spans="1:7">
      <c r="A48">
        <v>4</v>
      </c>
      <c r="B48" t="s">
        <v>11</v>
      </c>
      <c r="E48" t="s">
        <v>0</v>
      </c>
      <c r="F48" t="s">
        <v>58</v>
      </c>
      <c r="G48">
        <v>30</v>
      </c>
    </row>
    <row r="49" spans="1:7">
      <c r="A49">
        <v>4</v>
      </c>
      <c r="B49" t="s">
        <v>11</v>
      </c>
      <c r="E49" t="s">
        <v>1</v>
      </c>
      <c r="F49" t="s">
        <v>59</v>
      </c>
      <c r="G49">
        <v>160</v>
      </c>
    </row>
    <row r="50" spans="1:7">
      <c r="A50">
        <v>4</v>
      </c>
      <c r="B50" t="s">
        <v>11</v>
      </c>
      <c r="E50" t="s">
        <v>1</v>
      </c>
      <c r="F50" t="s">
        <v>60</v>
      </c>
      <c r="G50">
        <v>30</v>
      </c>
    </row>
    <row r="51" spans="1:7">
      <c r="A51">
        <v>4</v>
      </c>
      <c r="B51" t="s">
        <v>11</v>
      </c>
      <c r="E51" t="s">
        <v>1</v>
      </c>
      <c r="F51" t="s">
        <v>61</v>
      </c>
      <c r="G51">
        <v>25</v>
      </c>
    </row>
    <row r="52" spans="1:7">
      <c r="A52">
        <v>4</v>
      </c>
      <c r="B52" t="s">
        <v>11</v>
      </c>
      <c r="E52" t="s">
        <v>2</v>
      </c>
      <c r="F52" t="s">
        <v>62</v>
      </c>
      <c r="G52">
        <v>35</v>
      </c>
    </row>
    <row r="53" spans="1:7">
      <c r="A53">
        <v>4</v>
      </c>
      <c r="B53" t="s">
        <v>11</v>
      </c>
      <c r="E53" t="s">
        <v>2</v>
      </c>
      <c r="F53" t="s">
        <v>63</v>
      </c>
      <c r="G53">
        <v>30</v>
      </c>
    </row>
    <row r="54" spans="1:7">
      <c r="A54">
        <v>4</v>
      </c>
      <c r="B54" t="s">
        <v>11</v>
      </c>
      <c r="E54" t="s">
        <v>2</v>
      </c>
      <c r="F54" t="s">
        <v>64</v>
      </c>
      <c r="G54">
        <v>30</v>
      </c>
    </row>
    <row r="55" spans="1:7">
      <c r="A55">
        <v>4</v>
      </c>
      <c r="B55" t="s">
        <v>11</v>
      </c>
      <c r="E55" t="s">
        <v>2</v>
      </c>
      <c r="F55" t="s">
        <v>65</v>
      </c>
      <c r="G55">
        <v>30</v>
      </c>
    </row>
    <row r="56" spans="1:7">
      <c r="A56">
        <v>5</v>
      </c>
      <c r="B56" t="s">
        <v>11</v>
      </c>
      <c r="E56" t="s">
        <v>0</v>
      </c>
      <c r="F56" t="s">
        <v>66</v>
      </c>
      <c r="G56">
        <v>45</v>
      </c>
    </row>
    <row r="57" spans="1:7">
      <c r="A57">
        <v>5</v>
      </c>
      <c r="B57" t="s">
        <v>11</v>
      </c>
      <c r="E57" t="s">
        <v>0</v>
      </c>
      <c r="F57" s="22" t="s">
        <v>67</v>
      </c>
      <c r="G57">
        <v>45</v>
      </c>
    </row>
    <row r="58" spans="1:7">
      <c r="A58">
        <v>5</v>
      </c>
      <c r="B58" t="s">
        <v>11</v>
      </c>
      <c r="E58" t="s">
        <v>1</v>
      </c>
      <c r="F58" t="s">
        <v>68</v>
      </c>
      <c r="G58">
        <v>45</v>
      </c>
    </row>
    <row r="59" spans="1:7">
      <c r="A59">
        <v>5</v>
      </c>
      <c r="B59" t="s">
        <v>11</v>
      </c>
      <c r="E59" t="s">
        <v>2</v>
      </c>
      <c r="F59" t="s">
        <v>69</v>
      </c>
      <c r="G59">
        <v>45</v>
      </c>
    </row>
    <row r="60" spans="1:7">
      <c r="A60">
        <v>5</v>
      </c>
      <c r="B60" t="s">
        <v>11</v>
      </c>
      <c r="E60" t="s">
        <v>2</v>
      </c>
      <c r="F60" t="s">
        <v>70</v>
      </c>
      <c r="G60">
        <v>45</v>
      </c>
    </row>
    <row r="61" spans="1:7">
      <c r="A61">
        <v>5</v>
      </c>
      <c r="B61" t="s">
        <v>11</v>
      </c>
      <c r="E61" t="s">
        <v>2</v>
      </c>
      <c r="F61" t="s">
        <v>71</v>
      </c>
      <c r="G61">
        <v>60</v>
      </c>
    </row>
    <row r="62" spans="1:7">
      <c r="A62">
        <v>6</v>
      </c>
      <c r="B62" t="s">
        <v>11</v>
      </c>
      <c r="E62" t="s">
        <v>0</v>
      </c>
      <c r="F62" t="s">
        <v>72</v>
      </c>
      <c r="G62">
        <v>60</v>
      </c>
    </row>
    <row r="63" spans="1:7">
      <c r="A63">
        <v>6</v>
      </c>
      <c r="B63" t="s">
        <v>11</v>
      </c>
      <c r="E63" t="s">
        <v>1</v>
      </c>
      <c r="F63" s="22" t="s">
        <v>73</v>
      </c>
      <c r="G63">
        <v>60</v>
      </c>
    </row>
    <row r="64" spans="1:7">
      <c r="A64">
        <v>6</v>
      </c>
      <c r="B64" t="s">
        <v>11</v>
      </c>
      <c r="E64" t="s">
        <v>1</v>
      </c>
      <c r="F64" t="s">
        <v>74</v>
      </c>
      <c r="G64">
        <v>60</v>
      </c>
    </row>
    <row r="65" spans="1:7">
      <c r="A65">
        <v>6</v>
      </c>
      <c r="B65" t="s">
        <v>11</v>
      </c>
      <c r="E65" t="s">
        <v>1</v>
      </c>
      <c r="F65" t="s">
        <v>75</v>
      </c>
      <c r="G65">
        <v>60</v>
      </c>
    </row>
    <row r="66" spans="1:7">
      <c r="A66">
        <v>6</v>
      </c>
      <c r="B66" t="s">
        <v>11</v>
      </c>
      <c r="E66" t="s">
        <v>2</v>
      </c>
      <c r="F66" t="s">
        <v>76</v>
      </c>
      <c r="G66">
        <v>45</v>
      </c>
    </row>
    <row r="67" spans="1:7">
      <c r="A67">
        <v>6</v>
      </c>
      <c r="B67" t="s">
        <v>11</v>
      </c>
      <c r="E67" t="s">
        <v>2</v>
      </c>
      <c r="F67" t="s">
        <v>77</v>
      </c>
      <c r="G67">
        <v>40</v>
      </c>
    </row>
    <row r="68" spans="1:7">
      <c r="A68">
        <v>6</v>
      </c>
      <c r="B68" t="s">
        <v>11</v>
      </c>
      <c r="E68" t="s">
        <v>2</v>
      </c>
      <c r="F68" t="s">
        <v>78</v>
      </c>
      <c r="G68">
        <v>45</v>
      </c>
    </row>
    <row r="69" spans="1:7">
      <c r="A69">
        <v>6</v>
      </c>
      <c r="B69" t="s">
        <v>11</v>
      </c>
      <c r="E69" t="s">
        <v>2</v>
      </c>
      <c r="F69" t="s">
        <v>79</v>
      </c>
      <c r="G69">
        <v>200</v>
      </c>
    </row>
    <row r="70" spans="1:7">
      <c r="A70">
        <v>7</v>
      </c>
      <c r="B70" t="s">
        <v>11</v>
      </c>
      <c r="E70" t="s">
        <v>0</v>
      </c>
      <c r="F70" t="s">
        <v>80</v>
      </c>
      <c r="G70">
        <v>90</v>
      </c>
    </row>
    <row r="71" spans="1:7">
      <c r="A71">
        <v>7</v>
      </c>
      <c r="B71" t="s">
        <v>11</v>
      </c>
      <c r="E71" t="s">
        <v>1</v>
      </c>
      <c r="F71" t="s">
        <v>81</v>
      </c>
      <c r="G71">
        <v>75</v>
      </c>
    </row>
    <row r="72" spans="1:7">
      <c r="A72">
        <v>7</v>
      </c>
      <c r="B72" t="s">
        <v>11</v>
      </c>
      <c r="E72" t="s">
        <v>1</v>
      </c>
      <c r="F72" t="s">
        <v>82</v>
      </c>
      <c r="G72">
        <v>125</v>
      </c>
    </row>
    <row r="73" spans="1:7">
      <c r="A73">
        <v>7</v>
      </c>
      <c r="B73" t="s">
        <v>11</v>
      </c>
      <c r="E73" t="s">
        <v>1</v>
      </c>
      <c r="F73" s="22" t="s">
        <v>83</v>
      </c>
      <c r="G73">
        <v>90</v>
      </c>
    </row>
    <row r="74" spans="1:7">
      <c r="A74">
        <v>7</v>
      </c>
      <c r="B74" t="s">
        <v>11</v>
      </c>
      <c r="E74" t="s">
        <v>2</v>
      </c>
      <c r="F74" t="s">
        <v>84</v>
      </c>
      <c r="G74">
        <v>200</v>
      </c>
    </row>
    <row r="75" spans="1:7">
      <c r="A75">
        <v>7</v>
      </c>
      <c r="B75" t="s">
        <v>11</v>
      </c>
      <c r="E75" t="s">
        <v>2</v>
      </c>
      <c r="F75" t="s">
        <v>85</v>
      </c>
      <c r="G75">
        <v>100</v>
      </c>
    </row>
    <row r="76" spans="1:7">
      <c r="A76">
        <v>7</v>
      </c>
      <c r="B76" t="s">
        <v>11</v>
      </c>
      <c r="E76" t="s">
        <v>4</v>
      </c>
      <c r="F76" t="s">
        <v>86</v>
      </c>
      <c r="G76">
        <v>120</v>
      </c>
    </row>
    <row r="77" spans="1:7">
      <c r="A77">
        <v>8</v>
      </c>
      <c r="B77" t="s">
        <v>11</v>
      </c>
      <c r="E77" t="s">
        <v>0</v>
      </c>
      <c r="F77" s="22" t="s">
        <v>87</v>
      </c>
      <c r="G77">
        <v>130</v>
      </c>
    </row>
    <row r="78" spans="1:7">
      <c r="A78">
        <v>8</v>
      </c>
      <c r="B78" t="s">
        <v>11</v>
      </c>
      <c r="E78" t="s">
        <v>1</v>
      </c>
      <c r="F78" t="s">
        <v>88</v>
      </c>
      <c r="G78">
        <v>160</v>
      </c>
    </row>
    <row r="79" spans="1:7">
      <c r="A79">
        <v>8</v>
      </c>
      <c r="B79" t="s">
        <v>11</v>
      </c>
      <c r="E79" t="s">
        <v>1</v>
      </c>
      <c r="F79" t="s">
        <v>89</v>
      </c>
      <c r="G79">
        <v>95</v>
      </c>
    </row>
    <row r="80" spans="1:7">
      <c r="A80">
        <v>8</v>
      </c>
      <c r="B80" t="s">
        <v>11</v>
      </c>
      <c r="E80" t="s">
        <v>1</v>
      </c>
      <c r="F80" t="s">
        <v>90</v>
      </c>
      <c r="G80">
        <v>140</v>
      </c>
    </row>
    <row r="81" spans="1:7">
      <c r="A81">
        <v>8</v>
      </c>
      <c r="B81" t="s">
        <v>11</v>
      </c>
      <c r="E81" t="s">
        <v>2</v>
      </c>
      <c r="F81" t="s">
        <v>91</v>
      </c>
      <c r="G81">
        <v>90</v>
      </c>
    </row>
    <row r="82" spans="1:7">
      <c r="A82">
        <v>8</v>
      </c>
      <c r="B82" t="s">
        <v>11</v>
      </c>
      <c r="E82" t="s">
        <v>2</v>
      </c>
      <c r="F82" t="s">
        <v>92</v>
      </c>
      <c r="G82">
        <v>200</v>
      </c>
    </row>
    <row r="83" spans="1:7">
      <c r="A83">
        <v>8</v>
      </c>
      <c r="B83" t="s">
        <v>11</v>
      </c>
      <c r="E83" t="s">
        <v>2</v>
      </c>
      <c r="F83" t="s">
        <v>93</v>
      </c>
      <c r="G83">
        <v>350</v>
      </c>
    </row>
    <row r="84" spans="1:7">
      <c r="A84">
        <v>8</v>
      </c>
      <c r="B84" t="s">
        <v>11</v>
      </c>
      <c r="E84" t="s">
        <v>2</v>
      </c>
      <c r="F84" t="s">
        <v>94</v>
      </c>
      <c r="G84">
        <v>90</v>
      </c>
    </row>
    <row r="85" spans="1:7">
      <c r="A85">
        <v>9</v>
      </c>
      <c r="B85" t="s">
        <v>11</v>
      </c>
      <c r="E85" t="s">
        <v>0</v>
      </c>
      <c r="F85" s="22" t="s">
        <v>95</v>
      </c>
      <c r="G85">
        <v>200</v>
      </c>
    </row>
    <row r="86" spans="1:7">
      <c r="A86">
        <v>9</v>
      </c>
      <c r="B86" t="s">
        <v>11</v>
      </c>
      <c r="E86" t="s">
        <v>1</v>
      </c>
      <c r="F86" t="s">
        <v>96</v>
      </c>
      <c r="G86">
        <v>150</v>
      </c>
    </row>
    <row r="87" spans="1:7">
      <c r="A87">
        <v>9</v>
      </c>
      <c r="B87" t="s">
        <v>11</v>
      </c>
      <c r="E87" t="s">
        <v>1</v>
      </c>
      <c r="F87" t="s">
        <v>97</v>
      </c>
      <c r="G87">
        <v>250</v>
      </c>
    </row>
    <row r="88" spans="1:7">
      <c r="A88">
        <v>9</v>
      </c>
      <c r="B88" t="s">
        <v>11</v>
      </c>
      <c r="E88" t="s">
        <v>2</v>
      </c>
      <c r="F88" t="s">
        <v>98</v>
      </c>
      <c r="G88">
        <v>280</v>
      </c>
    </row>
    <row r="89" spans="1:7">
      <c r="A89">
        <v>9</v>
      </c>
      <c r="B89" t="s">
        <v>11</v>
      </c>
      <c r="E89" t="s">
        <v>3</v>
      </c>
      <c r="F89" t="s">
        <v>99</v>
      </c>
      <c r="G89">
        <v>800</v>
      </c>
    </row>
    <row r="90" spans="1:7">
      <c r="A90">
        <v>10</v>
      </c>
      <c r="B90" t="s">
        <v>11</v>
      </c>
      <c r="E90" t="s">
        <v>0</v>
      </c>
      <c r="F90" s="22" t="s">
        <v>100</v>
      </c>
      <c r="G90">
        <v>160</v>
      </c>
    </row>
    <row r="91" spans="1:7">
      <c r="A91">
        <v>10</v>
      </c>
      <c r="B91" t="s">
        <v>11</v>
      </c>
      <c r="E91" t="s">
        <v>1</v>
      </c>
      <c r="F91" t="s">
        <v>101</v>
      </c>
      <c r="G91">
        <v>400</v>
      </c>
    </row>
    <row r="92" spans="1:7">
      <c r="A92">
        <v>10</v>
      </c>
      <c r="B92" t="s">
        <v>11</v>
      </c>
      <c r="E92" t="s">
        <v>1</v>
      </c>
      <c r="F92" t="s">
        <v>102</v>
      </c>
      <c r="G92">
        <v>200</v>
      </c>
    </row>
    <row r="93" spans="1:7">
      <c r="A93">
        <v>10</v>
      </c>
      <c r="B93" t="s">
        <v>11</v>
      </c>
      <c r="E93" t="s">
        <v>3</v>
      </c>
      <c r="F93" t="s">
        <v>103</v>
      </c>
      <c r="G93">
        <v>600</v>
      </c>
    </row>
    <row r="94" spans="1:7">
      <c r="A94">
        <v>11</v>
      </c>
      <c r="B94" t="s">
        <v>11</v>
      </c>
      <c r="E94" t="s">
        <v>1</v>
      </c>
      <c r="F94" t="s">
        <v>104</v>
      </c>
      <c r="G94">
        <v>1000</v>
      </c>
    </row>
    <row r="95" spans="1:7">
      <c r="A95">
        <v>12</v>
      </c>
      <c r="B95" t="s">
        <v>11</v>
      </c>
      <c r="E95" t="s">
        <v>1</v>
      </c>
      <c r="F95" t="s">
        <v>105</v>
      </c>
      <c r="G95">
        <v>1200</v>
      </c>
    </row>
    <row r="96" spans="1:7">
      <c r="A96">
        <v>15</v>
      </c>
      <c r="B96" t="s">
        <v>11</v>
      </c>
      <c r="E96" t="s">
        <v>1</v>
      </c>
      <c r="F96" t="s">
        <v>106</v>
      </c>
      <c r="G96">
        <v>400</v>
      </c>
    </row>
    <row r="97" spans="1:7">
      <c r="A97">
        <v>21</v>
      </c>
      <c r="B97" t="s">
        <v>11</v>
      </c>
      <c r="E97" t="s">
        <v>1</v>
      </c>
      <c r="F97" t="s">
        <v>107</v>
      </c>
      <c r="G97">
        <v>600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0"/>
  <sheetViews>
    <sheetView tabSelected="1" workbookViewId="0">
      <selection activeCell="F3" sqref="F3"/>
    </sheetView>
  </sheetViews>
  <sheetFormatPr defaultRowHeight="12.75"/>
  <cols>
    <col min="1" max="1" width="25" customWidth="1"/>
  </cols>
  <sheetData>
    <row r="2" spans="1:6">
      <c r="A2" s="7" t="s">
        <v>139</v>
      </c>
      <c r="B2" s="7" t="s">
        <v>151</v>
      </c>
    </row>
    <row r="3" spans="1:6">
      <c r="A3" s="7" t="s">
        <v>140</v>
      </c>
      <c r="B3" s="7" t="s">
        <v>150</v>
      </c>
    </row>
    <row r="4" spans="1:6">
      <c r="A4" s="7" t="s">
        <v>141</v>
      </c>
      <c r="B4" s="7" t="s">
        <v>143</v>
      </c>
    </row>
    <row r="5" spans="1:6">
      <c r="A5" s="7" t="s">
        <v>144</v>
      </c>
      <c r="B5" s="7" t="s">
        <v>149</v>
      </c>
    </row>
    <row r="6" spans="1:6">
      <c r="A6" s="7" t="s">
        <v>145</v>
      </c>
      <c r="B6" s="7" t="s">
        <v>142</v>
      </c>
    </row>
    <row r="7" spans="1:6">
      <c r="A7" s="7" t="s">
        <v>146</v>
      </c>
      <c r="B7" s="7" t="s">
        <v>148</v>
      </c>
      <c r="C7" s="7"/>
      <c r="D7" s="7"/>
      <c r="E7" s="7"/>
      <c r="F7" s="7"/>
    </row>
    <row r="8" spans="1:6">
      <c r="A8" s="7" t="s">
        <v>147</v>
      </c>
      <c r="B8" s="7" t="s">
        <v>142</v>
      </c>
    </row>
    <row r="9" spans="1:6">
      <c r="A9" s="7" t="s">
        <v>152</v>
      </c>
      <c r="B9" s="7" t="s">
        <v>142</v>
      </c>
    </row>
    <row r="10" spans="1:6">
      <c r="A10" s="7" t="s">
        <v>153</v>
      </c>
      <c r="B10" s="7" t="s">
        <v>154</v>
      </c>
    </row>
    <row r="11" spans="1:6">
      <c r="A11" s="7" t="s">
        <v>155</v>
      </c>
      <c r="B11" s="7" t="s">
        <v>156</v>
      </c>
    </row>
    <row r="12" spans="1:6">
      <c r="A12" s="7" t="s">
        <v>157</v>
      </c>
      <c r="B12" s="7" t="s">
        <v>158</v>
      </c>
    </row>
    <row r="13" spans="1:6">
      <c r="A13" s="7" t="s">
        <v>159</v>
      </c>
      <c r="B13" s="7" t="s">
        <v>154</v>
      </c>
    </row>
    <row r="14" spans="1:6">
      <c r="A14" s="7" t="s">
        <v>160</v>
      </c>
      <c r="B14" s="7" t="s">
        <v>161</v>
      </c>
    </row>
    <row r="15" spans="1:6">
      <c r="A15" s="7" t="s">
        <v>162</v>
      </c>
      <c r="B15" s="7" t="s">
        <v>163</v>
      </c>
    </row>
    <row r="16" spans="1:6">
      <c r="A16" s="7" t="s">
        <v>164</v>
      </c>
      <c r="B16" s="7" t="s">
        <v>156</v>
      </c>
    </row>
    <row r="17" spans="1:2">
      <c r="A17" s="7" t="s">
        <v>165</v>
      </c>
      <c r="B17" s="7" t="s">
        <v>150</v>
      </c>
    </row>
    <row r="18" spans="1:2">
      <c r="A18" s="7" t="s">
        <v>166</v>
      </c>
      <c r="B18" s="7" t="s">
        <v>167</v>
      </c>
    </row>
    <row r="19" spans="1:2">
      <c r="A19" s="7" t="s">
        <v>168</v>
      </c>
      <c r="B19" s="7" t="s">
        <v>158</v>
      </c>
    </row>
    <row r="20" spans="1:2">
      <c r="A20" s="7" t="s">
        <v>169</v>
      </c>
      <c r="B20" s="7" t="s">
        <v>150</v>
      </c>
    </row>
    <row r="21" spans="1:2">
      <c r="A21" s="7" t="s">
        <v>170</v>
      </c>
      <c r="B21" s="7" t="s">
        <v>171</v>
      </c>
    </row>
    <row r="22" spans="1:2">
      <c r="A22" s="7" t="s">
        <v>172</v>
      </c>
      <c r="B22" s="7" t="s">
        <v>173</v>
      </c>
    </row>
    <row r="23" spans="1:2">
      <c r="A23" s="7" t="s">
        <v>174</v>
      </c>
      <c r="B23" s="7" t="s">
        <v>175</v>
      </c>
    </row>
    <row r="24" spans="1:2">
      <c r="A24" s="7" t="s">
        <v>176</v>
      </c>
      <c r="B24" s="7" t="s">
        <v>177</v>
      </c>
    </row>
    <row r="25" spans="1:2">
      <c r="A25" s="7" t="s">
        <v>178</v>
      </c>
      <c r="B25" s="7" t="s">
        <v>179</v>
      </c>
    </row>
    <row r="26" spans="1:2">
      <c r="A26" s="7" t="s">
        <v>180</v>
      </c>
      <c r="B26" s="7" t="s">
        <v>181</v>
      </c>
    </row>
    <row r="27" spans="1:2">
      <c r="A27" s="7" t="s">
        <v>182</v>
      </c>
      <c r="B27" s="7" t="s">
        <v>183</v>
      </c>
    </row>
    <row r="28" spans="1:2">
      <c r="A28" s="7" t="s">
        <v>184</v>
      </c>
      <c r="B28" s="7" t="s">
        <v>204</v>
      </c>
    </row>
    <row r="29" spans="1:2">
      <c r="A29" s="7" t="s">
        <v>185</v>
      </c>
      <c r="B29" s="7" t="s">
        <v>183</v>
      </c>
    </row>
    <row r="30" spans="1:2">
      <c r="A30" s="7" t="s">
        <v>186</v>
      </c>
      <c r="B30" s="7" t="s">
        <v>183</v>
      </c>
    </row>
    <row r="31" spans="1:2">
      <c r="A31" s="7" t="s">
        <v>188</v>
      </c>
      <c r="B31" s="7" t="s">
        <v>189</v>
      </c>
    </row>
    <row r="32" spans="1:2">
      <c r="A32" s="7" t="s">
        <v>187</v>
      </c>
      <c r="B32" s="7" t="s">
        <v>190</v>
      </c>
    </row>
    <row r="33" spans="1:2">
      <c r="A33" s="7" t="s">
        <v>191</v>
      </c>
      <c r="B33" s="7" t="s">
        <v>192</v>
      </c>
    </row>
    <row r="34" spans="1:2">
      <c r="A34" s="7" t="s">
        <v>193</v>
      </c>
      <c r="B34" s="7" t="s">
        <v>192</v>
      </c>
    </row>
    <row r="35" spans="1:2">
      <c r="A35" s="7" t="s">
        <v>194</v>
      </c>
      <c r="B35" s="7" t="s">
        <v>195</v>
      </c>
    </row>
    <row r="36" spans="1:2">
      <c r="A36" s="7" t="s">
        <v>196</v>
      </c>
      <c r="B36" s="7" t="s">
        <v>156</v>
      </c>
    </row>
    <row r="37" spans="1:2">
      <c r="A37" s="7" t="s">
        <v>197</v>
      </c>
      <c r="B37" s="7" t="s">
        <v>156</v>
      </c>
    </row>
    <row r="38" spans="1:2">
      <c r="A38" s="7" t="s">
        <v>198</v>
      </c>
      <c r="B38" s="7" t="s">
        <v>158</v>
      </c>
    </row>
    <row r="39" spans="1:2">
      <c r="A39" s="7" t="s">
        <v>199</v>
      </c>
      <c r="B39" s="7" t="s">
        <v>142</v>
      </c>
    </row>
    <row r="40" spans="1:2">
      <c r="A40" s="7" t="s">
        <v>200</v>
      </c>
      <c r="B40" s="7" t="s">
        <v>201</v>
      </c>
    </row>
    <row r="41" spans="1:2">
      <c r="A41" s="7" t="s">
        <v>202</v>
      </c>
      <c r="B41" s="7" t="s">
        <v>175</v>
      </c>
    </row>
    <row r="42" spans="1:2">
      <c r="A42" s="7" t="s">
        <v>203</v>
      </c>
      <c r="B42" s="7" t="s">
        <v>208</v>
      </c>
    </row>
    <row r="43" spans="1:2">
      <c r="A43" s="7" t="s">
        <v>205</v>
      </c>
      <c r="B43" s="7" t="s">
        <v>209</v>
      </c>
    </row>
    <row r="44" spans="1:2">
      <c r="A44" s="7" t="s">
        <v>206</v>
      </c>
      <c r="B44" s="7" t="s">
        <v>209</v>
      </c>
    </row>
    <row r="45" spans="1:2">
      <c r="A45" s="7" t="s">
        <v>207</v>
      </c>
      <c r="B45" s="7" t="s">
        <v>209</v>
      </c>
    </row>
    <row r="46" spans="1:2">
      <c r="A46" s="7" t="s">
        <v>210</v>
      </c>
      <c r="B46" s="7" t="s">
        <v>204</v>
      </c>
    </row>
    <row r="47" spans="1:2">
      <c r="A47" s="7" t="s">
        <v>211</v>
      </c>
      <c r="B47" s="7" t="s">
        <v>163</v>
      </c>
    </row>
    <row r="48" spans="1:2">
      <c r="A48" s="7" t="s">
        <v>212</v>
      </c>
      <c r="B48" s="7" t="s">
        <v>163</v>
      </c>
    </row>
    <row r="49" spans="1:2">
      <c r="A49" s="7" t="s">
        <v>213</v>
      </c>
      <c r="B49" s="7" t="s">
        <v>163</v>
      </c>
    </row>
    <row r="50" spans="1:2">
      <c r="A50" s="7" t="s">
        <v>214</v>
      </c>
      <c r="B50" s="7" t="s">
        <v>175</v>
      </c>
    </row>
    <row r="51" spans="1:2">
      <c r="A51" s="7" t="s">
        <v>215</v>
      </c>
      <c r="B51" s="7" t="s">
        <v>175</v>
      </c>
    </row>
    <row r="52" spans="1:2">
      <c r="A52" s="7" t="s">
        <v>216</v>
      </c>
      <c r="B52" s="7" t="s">
        <v>173</v>
      </c>
    </row>
    <row r="53" spans="1:2">
      <c r="A53" s="7" t="s">
        <v>217</v>
      </c>
      <c r="B53" s="7" t="s">
        <v>142</v>
      </c>
    </row>
    <row r="54" spans="1:2">
      <c r="A54" s="7" t="s">
        <v>218</v>
      </c>
      <c r="B54" s="7" t="s">
        <v>156</v>
      </c>
    </row>
    <row r="55" spans="1:2">
      <c r="A55" s="7" t="s">
        <v>219</v>
      </c>
      <c r="B55" s="7" t="s">
        <v>183</v>
      </c>
    </row>
    <row r="56" spans="1:2">
      <c r="A56" s="7" t="s">
        <v>220</v>
      </c>
      <c r="B56" s="7" t="s">
        <v>204</v>
      </c>
    </row>
    <row r="57" spans="1:2">
      <c r="A57" s="7" t="s">
        <v>221</v>
      </c>
      <c r="B57" s="7" t="s">
        <v>204</v>
      </c>
    </row>
    <row r="58" spans="1:2">
      <c r="A58" s="7" t="s">
        <v>222</v>
      </c>
      <c r="B58" s="7" t="s">
        <v>175</v>
      </c>
    </row>
    <row r="59" spans="1:2">
      <c r="A59" s="7" t="s">
        <v>223</v>
      </c>
      <c r="B59" s="7" t="s">
        <v>224</v>
      </c>
    </row>
    <row r="60" spans="1:2">
      <c r="A60" s="7" t="s">
        <v>225</v>
      </c>
      <c r="B60" s="7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C5" sqref="C5"/>
    </sheetView>
  </sheetViews>
  <sheetFormatPr defaultRowHeight="12.75"/>
  <cols>
    <col min="2" max="6" width="18.28515625" customWidth="1"/>
  </cols>
  <sheetData>
    <row r="1" spans="1:6">
      <c r="A1" s="12" t="s">
        <v>5</v>
      </c>
      <c r="B1" s="12" t="s">
        <v>16</v>
      </c>
      <c r="C1" s="12" t="s">
        <v>119</v>
      </c>
      <c r="D1" s="12" t="s">
        <v>120</v>
      </c>
      <c r="E1" s="12" t="s">
        <v>136</v>
      </c>
      <c r="F1" s="12" t="s">
        <v>137</v>
      </c>
    </row>
    <row r="2" spans="1:6">
      <c r="A2">
        <v>1</v>
      </c>
      <c r="B2" s="7" t="s">
        <v>31</v>
      </c>
      <c r="C2" s="7" t="s">
        <v>111</v>
      </c>
      <c r="D2" t="s">
        <v>112</v>
      </c>
      <c r="E2" s="7"/>
    </row>
    <row r="3" spans="1:6">
      <c r="A3">
        <v>2</v>
      </c>
      <c r="B3" s="7" t="s">
        <v>32</v>
      </c>
      <c r="C3" s="7" t="s">
        <v>113</v>
      </c>
      <c r="D3" s="7" t="s">
        <v>131</v>
      </c>
      <c r="E3" s="7"/>
    </row>
    <row r="4" spans="1:6">
      <c r="A4">
        <v>3</v>
      </c>
      <c r="B4" s="24" t="s">
        <v>121</v>
      </c>
      <c r="C4" s="7" t="s">
        <v>125</v>
      </c>
      <c r="D4" s="7" t="s">
        <v>130</v>
      </c>
    </row>
    <row r="5" spans="1:6">
      <c r="A5">
        <v>4</v>
      </c>
      <c r="B5" s="4" t="s">
        <v>34</v>
      </c>
      <c r="C5" s="7" t="s">
        <v>114</v>
      </c>
      <c r="D5" s="7" t="s">
        <v>72</v>
      </c>
    </row>
    <row r="6" spans="1:6">
      <c r="A6">
        <v>5</v>
      </c>
      <c r="B6" s="24" t="s">
        <v>35</v>
      </c>
      <c r="C6" s="7" t="s">
        <v>123</v>
      </c>
      <c r="D6" s="7" t="s">
        <v>82</v>
      </c>
    </row>
    <row r="7" spans="1:6">
      <c r="A7">
        <v>6</v>
      </c>
      <c r="B7" s="24" t="s">
        <v>36</v>
      </c>
      <c r="C7" s="7" t="s">
        <v>124</v>
      </c>
      <c r="D7" s="7" t="s">
        <v>132</v>
      </c>
    </row>
    <row r="8" spans="1:6">
      <c r="A8">
        <v>7</v>
      </c>
      <c r="B8" s="24" t="s">
        <v>38</v>
      </c>
      <c r="C8" s="4" t="s">
        <v>115</v>
      </c>
      <c r="D8" s="7" t="s">
        <v>127</v>
      </c>
    </row>
    <row r="9" spans="1:6">
      <c r="A9">
        <v>8</v>
      </c>
      <c r="B9" s="24" t="s">
        <v>39</v>
      </c>
      <c r="C9" s="4" t="s">
        <v>116</v>
      </c>
      <c r="D9" s="7" t="s">
        <v>128</v>
      </c>
    </row>
    <row r="10" spans="1:6">
      <c r="A10">
        <v>9</v>
      </c>
      <c r="B10" s="24" t="s">
        <v>122</v>
      </c>
      <c r="C10" s="4" t="s">
        <v>117</v>
      </c>
      <c r="D10" s="7" t="s">
        <v>129</v>
      </c>
    </row>
    <row r="11" spans="1:6">
      <c r="A11">
        <v>10</v>
      </c>
      <c r="B11" s="4" t="s">
        <v>40</v>
      </c>
      <c r="C11" s="24" t="s">
        <v>134</v>
      </c>
      <c r="D11" s="4" t="s">
        <v>118</v>
      </c>
    </row>
    <row r="12" spans="1:6">
      <c r="A12">
        <v>11</v>
      </c>
      <c r="B12" s="4"/>
    </row>
    <row r="13" spans="1:6">
      <c r="A13">
        <v>12</v>
      </c>
      <c r="B13" s="4"/>
    </row>
    <row r="14" spans="1:6">
      <c r="A14">
        <v>13</v>
      </c>
      <c r="B14" s="24" t="s">
        <v>126</v>
      </c>
      <c r="C14" s="7"/>
      <c r="D14" s="7"/>
    </row>
    <row r="15" spans="1:6">
      <c r="A15">
        <v>14</v>
      </c>
      <c r="B15" s="4"/>
    </row>
    <row r="16" spans="1:6">
      <c r="A16">
        <v>15</v>
      </c>
      <c r="B16" s="4"/>
    </row>
    <row r="17" spans="1:6">
      <c r="A17">
        <v>16</v>
      </c>
      <c r="B17" s="24" t="s">
        <v>133</v>
      </c>
    </row>
    <row r="18" spans="1:6">
      <c r="A18">
        <v>17</v>
      </c>
      <c r="B18" s="4"/>
    </row>
    <row r="19" spans="1:6">
      <c r="A19">
        <v>18</v>
      </c>
      <c r="B19" s="4"/>
    </row>
    <row r="20" spans="1:6">
      <c r="A20">
        <v>19</v>
      </c>
      <c r="B20" s="4"/>
    </row>
    <row r="21" spans="1:6">
      <c r="A21">
        <v>20</v>
      </c>
      <c r="B21" s="4"/>
    </row>
    <row r="22" spans="1:6">
      <c r="A22">
        <v>21</v>
      </c>
      <c r="B22" s="4"/>
    </row>
    <row r="23" spans="1:6">
      <c r="A23">
        <v>22</v>
      </c>
      <c r="B23" s="24" t="s">
        <v>135</v>
      </c>
    </row>
    <row r="24" spans="1:6">
      <c r="A24">
        <v>23</v>
      </c>
      <c r="B24" s="4"/>
      <c r="F24" s="7" t="s">
        <v>138</v>
      </c>
    </row>
    <row r="25" spans="1:6">
      <c r="A25">
        <v>24</v>
      </c>
      <c r="B25" s="4"/>
    </row>
    <row r="26" spans="1:6">
      <c r="A26">
        <v>25</v>
      </c>
      <c r="B26" s="4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Combat Tables</vt:lpstr>
      <vt:lpstr>Armor Series</vt:lpstr>
      <vt:lpstr>Sheet4</vt:lpstr>
      <vt:lpstr>Armor Tech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Moromisato</cp:lastModifiedBy>
  <dcterms:created xsi:type="dcterms:W3CDTF">2005-12-14T02:18:46Z</dcterms:created>
  <dcterms:modified xsi:type="dcterms:W3CDTF">2008-02-18T06:27:46Z</dcterms:modified>
</cp:coreProperties>
</file>