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-6六宫标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43" name="ID_6709816AB8A647DC839D4F9B9D5067DC" descr="_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06820" y="34420175"/>
          <a:ext cx="5506085" cy="5505450"/>
        </a:xfrm>
        <a:prstGeom prst="rect">
          <a:avLst/>
        </a:prstGeom>
      </xdr:spPr>
    </xdr:pic>
  </etc:cellImage>
  <etc:cellImage>
    <xdr:pic>
      <xdr:nvPicPr>
        <xdr:cNvPr id="420" name="ID_A4C72D30931642FD89851C93E619BADC" descr="_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06820" y="13465175"/>
          <a:ext cx="5506085" cy="5505450"/>
        </a:xfrm>
        <a:prstGeom prst="rect">
          <a:avLst/>
        </a:prstGeom>
      </xdr:spPr>
    </xdr:pic>
  </etc:cellImage>
  <etc:cellImage>
    <xdr:pic>
      <xdr:nvPicPr>
        <xdr:cNvPr id="628" name="ID_451C1086751043DCAF4E3844D0EC64CD" descr="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44590" y="66633090"/>
          <a:ext cx="5509895" cy="5567045"/>
        </a:xfrm>
        <a:prstGeom prst="rect">
          <a:avLst/>
        </a:prstGeom>
      </xdr:spPr>
    </xdr:pic>
  </etc:cellImage>
  <etc:cellImage>
    <xdr:pic>
      <xdr:nvPicPr>
        <xdr:cNvPr id="244" name="ID_606EEE1722CA41AEBA8D4761E7B30E5B" descr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06820" y="2028825"/>
          <a:ext cx="2562860" cy="2568575"/>
        </a:xfrm>
        <a:prstGeom prst="rect">
          <a:avLst/>
        </a:prstGeom>
      </xdr:spPr>
    </xdr:pic>
  </etc:cellImage>
  <etc:cellImage>
    <xdr:pic>
      <xdr:nvPicPr>
        <xdr:cNvPr id="307" name="ID_27D20E8EA2BB48FBB170D4B561FFDCDC" descr="_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06820" y="3940175"/>
          <a:ext cx="5506085" cy="5505450"/>
        </a:xfrm>
        <a:prstGeom prst="rect">
          <a:avLst/>
        </a:prstGeom>
      </xdr:spPr>
    </xdr:pic>
  </etc:cellImage>
  <etc:cellImage>
    <xdr:pic>
      <xdr:nvPicPr>
        <xdr:cNvPr id="290" name="ID_981A2D49B13145AF919CBBAFEE313DD1" descr="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06820" y="57280175"/>
          <a:ext cx="5506085" cy="5505450"/>
        </a:xfrm>
        <a:prstGeom prst="rect">
          <a:avLst/>
        </a:prstGeom>
      </xdr:spPr>
    </xdr:pic>
  </etc:cellImage>
  <etc:cellImage>
    <xdr:pic>
      <xdr:nvPicPr>
        <xdr:cNvPr id="440" name="ID_EF0FAB0642F14AA69178D8C7A18B9554" descr="_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04915" y="32514540"/>
          <a:ext cx="5501640" cy="5505450"/>
        </a:xfrm>
        <a:prstGeom prst="rect">
          <a:avLst/>
        </a:prstGeom>
      </xdr:spPr>
    </xdr:pic>
  </etc:cellImage>
  <etc:cellImage>
    <xdr:pic>
      <xdr:nvPicPr>
        <xdr:cNvPr id="306" name="ID_E93D7FE4817D4829AC28E34353AAA946" descr="_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06820" y="5845175"/>
          <a:ext cx="5506085" cy="5505450"/>
        </a:xfrm>
        <a:prstGeom prst="rect">
          <a:avLst/>
        </a:prstGeom>
      </xdr:spPr>
    </xdr:pic>
  </etc:cellImage>
  <etc:cellImage>
    <xdr:pic>
      <xdr:nvPicPr>
        <xdr:cNvPr id="246" name="ID_7D555FCE12024A12AD870A0F7AF2806D" descr="_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06820" y="7750175"/>
          <a:ext cx="5506085" cy="5505450"/>
        </a:xfrm>
        <a:prstGeom prst="rect">
          <a:avLst/>
        </a:prstGeom>
      </xdr:spPr>
    </xdr:pic>
  </etc:cellImage>
  <etc:cellImage>
    <xdr:pic>
      <xdr:nvPicPr>
        <xdr:cNvPr id="15" name="ID_31D64A732BD94CD7934D30564E336F31" descr="0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71510" y="178198780"/>
          <a:ext cx="1868170" cy="1872615"/>
        </a:xfrm>
        <a:prstGeom prst="rect">
          <a:avLst/>
        </a:prstGeom>
      </xdr:spPr>
    </xdr:pic>
  </etc:cellImage>
  <etc:cellImage>
    <xdr:pic>
      <xdr:nvPicPr>
        <xdr:cNvPr id="612" name="ID_85A9C82CE58E495294EFCFA16E9065DD" descr="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44590" y="39963090"/>
          <a:ext cx="5509895" cy="5505450"/>
        </a:xfrm>
        <a:prstGeom prst="rect">
          <a:avLst/>
        </a:prstGeom>
      </xdr:spPr>
    </xdr:pic>
  </etc:cellImage>
  <etc:cellImage>
    <xdr:pic>
      <xdr:nvPicPr>
        <xdr:cNvPr id="418" name="ID_4C1492060F8F4AC8BE6D7089EC3931DC" descr="_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306820" y="15370175"/>
          <a:ext cx="5506085" cy="5505450"/>
        </a:xfrm>
        <a:prstGeom prst="rect">
          <a:avLst/>
        </a:prstGeom>
      </xdr:spPr>
    </xdr:pic>
  </etc:cellImage>
  <etc:cellImage>
    <xdr:pic>
      <xdr:nvPicPr>
        <xdr:cNvPr id="452" name="ID_05A8603327F8486E8E99B992BFDF81B0" descr="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48425" y="38236525"/>
          <a:ext cx="5505450" cy="5505450"/>
        </a:xfrm>
        <a:prstGeom prst="rect">
          <a:avLst/>
        </a:prstGeom>
      </xdr:spPr>
    </xdr:pic>
  </etc:cellImage>
  <etc:cellImage>
    <xdr:pic>
      <xdr:nvPicPr>
        <xdr:cNvPr id="538" name="ID_03A0A864B7654123BF2229FCA35BBAED" descr="1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448425" y="21091525"/>
          <a:ext cx="5505450" cy="5505450"/>
        </a:xfrm>
        <a:prstGeom prst="rect">
          <a:avLst/>
        </a:prstGeom>
      </xdr:spPr>
    </xdr:pic>
  </etc:cellImage>
  <etc:cellImage>
    <xdr:pic>
      <xdr:nvPicPr>
        <xdr:cNvPr id="278" name="ID_38149FBE1D954BB2A45ADEFAA1297200" descr="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44590" y="32343090"/>
          <a:ext cx="5509895" cy="5505450"/>
        </a:xfrm>
        <a:prstGeom prst="rect">
          <a:avLst/>
        </a:prstGeom>
      </xdr:spPr>
    </xdr:pic>
  </etc:cellImage>
  <etc:cellImage>
    <xdr:pic>
      <xdr:nvPicPr>
        <xdr:cNvPr id="419" name="ID_CD71D62FF44949C8852D190DBFFF562D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717540" y="65992375"/>
          <a:ext cx="3670300" cy="3670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101EB0A2DCDB4B61B9217B1A7F6643E9" descr="_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04915" y="11559540"/>
          <a:ext cx="5501640" cy="5505450"/>
        </a:xfrm>
        <a:prstGeom prst="rect">
          <a:avLst/>
        </a:prstGeom>
      </xdr:spPr>
    </xdr:pic>
  </etc:cellImage>
  <etc:cellImage>
    <xdr:pic>
      <xdr:nvPicPr>
        <xdr:cNvPr id="453" name="ID_D8462DFEBA2346D199B1A9590B7C21BC" descr="_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306820" y="49660175"/>
          <a:ext cx="5506085" cy="5505450"/>
        </a:xfrm>
        <a:prstGeom prst="rect">
          <a:avLst/>
        </a:prstGeom>
      </xdr:spPr>
    </xdr:pic>
  </etc:cellImage>
  <etc:cellImage>
    <xdr:pic>
      <xdr:nvPicPr>
        <xdr:cNvPr id="2" name="ID_2E2FD34DAF774838838F1213A238232C" descr="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572375" y="2794000"/>
          <a:ext cx="5505450" cy="5505450"/>
        </a:xfrm>
        <a:prstGeom prst="rect">
          <a:avLst/>
        </a:prstGeom>
      </xdr:spPr>
    </xdr:pic>
  </etc:cellImage>
  <etc:cellImage>
    <xdr:pic>
      <xdr:nvPicPr>
        <xdr:cNvPr id="445" name="ID_3635C1D0D004496E974953F3A8C9CB1C" descr="1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48425" y="36331525"/>
          <a:ext cx="5505450" cy="5505450"/>
        </a:xfrm>
        <a:prstGeom prst="rect">
          <a:avLst/>
        </a:prstGeom>
      </xdr:spPr>
    </xdr:pic>
  </etc:cellImage>
  <etc:cellImage>
    <xdr:pic>
      <xdr:nvPicPr>
        <xdr:cNvPr id="423" name="ID_B9296A9FEAF0468CA333E3EF16E7798E" descr="_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306820" y="17275175"/>
          <a:ext cx="5506085" cy="5505450"/>
        </a:xfrm>
        <a:prstGeom prst="rect">
          <a:avLst/>
        </a:prstGeom>
      </xdr:spPr>
    </xdr:pic>
  </etc:cellImage>
  <etc:cellImage>
    <xdr:pic>
      <xdr:nvPicPr>
        <xdr:cNvPr id="243" name="ID_0CC9DF487ED34040B08DEDFBE4794B91" descr="_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306820" y="42040175"/>
          <a:ext cx="5506085" cy="5505450"/>
        </a:xfrm>
        <a:prstGeom prst="rect">
          <a:avLst/>
        </a:prstGeom>
      </xdr:spPr>
    </xdr:pic>
  </etc:cellImage>
  <etc:cellImage>
    <xdr:pic>
      <xdr:nvPicPr>
        <xdr:cNvPr id="451" name="ID_27805C0BA8A3485D8C907207A5619D3A" descr="_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306820" y="45850175"/>
          <a:ext cx="5506085" cy="5505450"/>
        </a:xfrm>
        <a:prstGeom prst="rect">
          <a:avLst/>
        </a:prstGeom>
      </xdr:spPr>
    </xdr:pic>
  </etc:cellImage>
  <etc:cellImage>
    <xdr:pic>
      <xdr:nvPicPr>
        <xdr:cNvPr id="427" name="ID_B2D16842A6D244359BDEEEFC5B7B27D8" descr="_1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306820" y="19180175"/>
          <a:ext cx="5506085" cy="5505450"/>
        </a:xfrm>
        <a:prstGeom prst="rect">
          <a:avLst/>
        </a:prstGeom>
      </xdr:spPr>
    </xdr:pic>
  </etc:cellImage>
  <etc:cellImage>
    <xdr:pic>
      <xdr:nvPicPr>
        <xdr:cNvPr id="428" name="ID_B3C479808F7E4D55A5FF54F6859700EA" descr="_1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306820" y="21085175"/>
          <a:ext cx="5506085" cy="5505450"/>
        </a:xfrm>
        <a:prstGeom prst="rect">
          <a:avLst/>
        </a:prstGeom>
      </xdr:spPr>
    </xdr:pic>
  </etc:cellImage>
  <etc:cellImage>
    <xdr:pic>
      <xdr:nvPicPr>
        <xdr:cNvPr id="547" name="ID_B6E9D25D3CFA4DBBAC2865A1D19C775B" descr="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48425" y="13471525"/>
          <a:ext cx="5505450" cy="5505450"/>
        </a:xfrm>
        <a:prstGeom prst="rect">
          <a:avLst/>
        </a:prstGeom>
      </xdr:spPr>
    </xdr:pic>
  </etc:cellImage>
  <etc:cellImage>
    <xdr:pic>
      <xdr:nvPicPr>
        <xdr:cNvPr id="280" name="ID_986502F778B94AA8984E28D3C4A669D7" descr="1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244590" y="36153090"/>
          <a:ext cx="5509895" cy="5505450"/>
        </a:xfrm>
        <a:prstGeom prst="rect">
          <a:avLst/>
        </a:prstGeom>
      </xdr:spPr>
    </xdr:pic>
  </etc:cellImage>
  <etc:cellImage>
    <xdr:pic>
      <xdr:nvPicPr>
        <xdr:cNvPr id="430" name="ID_6A8FDCBEE51C468A8515DFB5A1E5323F" descr="_1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306820" y="22990175"/>
          <a:ext cx="5506085" cy="5505450"/>
        </a:xfrm>
        <a:prstGeom prst="rect">
          <a:avLst/>
        </a:prstGeom>
      </xdr:spPr>
    </xdr:pic>
  </etc:cellImage>
  <etc:cellImage>
    <xdr:pic>
      <xdr:nvPicPr>
        <xdr:cNvPr id="279" name="ID_2F1F59669B03439DB7362DB2887A75D9" descr="1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244590" y="34248090"/>
          <a:ext cx="5509895" cy="5505450"/>
        </a:xfrm>
        <a:prstGeom prst="rect">
          <a:avLst/>
        </a:prstGeom>
      </xdr:spPr>
    </xdr:pic>
  </etc:cellImage>
  <etc:cellImage>
    <xdr:pic>
      <xdr:nvPicPr>
        <xdr:cNvPr id="276" name="ID_942FA2B709374FEA87938E5C0F863A11" descr="1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246495" y="28533725"/>
          <a:ext cx="5501005" cy="5505450"/>
        </a:xfrm>
        <a:prstGeom prst="rect">
          <a:avLst/>
        </a:prstGeom>
      </xdr:spPr>
    </xdr:pic>
  </etc:cellImage>
  <etc:cellImage>
    <xdr:pic>
      <xdr:nvPicPr>
        <xdr:cNvPr id="431" name="ID_63530FD31C264FC8ADB672270DF3AC0C" descr="_1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306820" y="24895175"/>
          <a:ext cx="5506085" cy="5505450"/>
        </a:xfrm>
        <a:prstGeom prst="rect">
          <a:avLst/>
        </a:prstGeom>
      </xdr:spPr>
    </xdr:pic>
  </etc:cellImage>
  <etc:cellImage>
    <xdr:pic>
      <xdr:nvPicPr>
        <xdr:cNvPr id="26" name="ID_BD28DC882402431A9817F8F12AFC2F6C" descr="1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271510" y="187876180"/>
          <a:ext cx="1921510" cy="1925955"/>
        </a:xfrm>
        <a:prstGeom prst="rect">
          <a:avLst/>
        </a:prstGeom>
      </xdr:spPr>
    </xdr:pic>
  </etc:cellImage>
  <etc:cellImage>
    <xdr:pic>
      <xdr:nvPicPr>
        <xdr:cNvPr id="457" name="ID_4229469B44054801AFBC4889CBEC976C" descr="2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306185" y="53468270"/>
          <a:ext cx="5504815" cy="5505450"/>
        </a:xfrm>
        <a:prstGeom prst="rect">
          <a:avLst/>
        </a:prstGeom>
      </xdr:spPr>
    </xdr:pic>
  </etc:cellImage>
  <etc:cellImage>
    <xdr:pic>
      <xdr:nvPicPr>
        <xdr:cNvPr id="433" name="ID_F49D1D9E82F94E88B3F67951589EB242" descr="_1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306820" y="26800175"/>
          <a:ext cx="5506085" cy="5505450"/>
        </a:xfrm>
        <a:prstGeom prst="rect">
          <a:avLst/>
        </a:prstGeom>
      </xdr:spPr>
    </xdr:pic>
  </etc:cellImage>
  <etc:cellImage>
    <xdr:pic>
      <xdr:nvPicPr>
        <xdr:cNvPr id="545" name="ID_AE01A59E37D6472694D396BDA01A988B" descr="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448425" y="11566525"/>
          <a:ext cx="5505450" cy="5505450"/>
        </a:xfrm>
        <a:prstGeom prst="rect">
          <a:avLst/>
        </a:prstGeom>
      </xdr:spPr>
    </xdr:pic>
  </etc:cellImage>
  <etc:cellImage>
    <xdr:pic>
      <xdr:nvPicPr>
        <xdr:cNvPr id="436" name="ID_F7A45FE0358A406DB4CB01642B7EE70F" descr="_15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306820" y="28705175"/>
          <a:ext cx="5506085" cy="5505450"/>
        </a:xfrm>
        <a:prstGeom prst="rect">
          <a:avLst/>
        </a:prstGeom>
      </xdr:spPr>
    </xdr:pic>
  </etc:cellImage>
  <etc:cellImage>
    <xdr:pic>
      <xdr:nvPicPr>
        <xdr:cNvPr id="426" name="ID_AECBD3667E7C4CC2A23759F1A520EF2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717540" y="111800640"/>
          <a:ext cx="6502400" cy="650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9" name="ID_BF4C22EC31B24373B4FD843D2650F101" descr="_16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306820" y="30610175"/>
          <a:ext cx="5506085" cy="5505450"/>
        </a:xfrm>
        <a:prstGeom prst="rect">
          <a:avLst/>
        </a:prstGeom>
      </xdr:spPr>
    </xdr:pic>
  </etc:cellImage>
  <etc:cellImage>
    <xdr:pic>
      <xdr:nvPicPr>
        <xdr:cNvPr id="444" name="ID_36CA070994504ECDBABFCBA88F793A9F" descr="_1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304915" y="36324540"/>
          <a:ext cx="5501640" cy="5505450"/>
        </a:xfrm>
        <a:prstGeom prst="rect">
          <a:avLst/>
        </a:prstGeom>
      </xdr:spPr>
    </xdr:pic>
  </etc:cellImage>
  <etc:cellImage>
    <xdr:pic>
      <xdr:nvPicPr>
        <xdr:cNvPr id="5" name="ID_7434EB6F295B44A5AEAB59276E141AE7" descr="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7748905" y="8667115"/>
          <a:ext cx="5507355" cy="5505450"/>
        </a:xfrm>
        <a:prstGeom prst="rect">
          <a:avLst/>
        </a:prstGeom>
      </xdr:spPr>
    </xdr:pic>
  </etc:cellImage>
  <etc:cellImage>
    <xdr:pic>
      <xdr:nvPicPr>
        <xdr:cNvPr id="277" name="ID_AAF7667BFC4D4062AF7D54075E791381" descr="1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244590" y="30438090"/>
          <a:ext cx="5509895" cy="5505450"/>
        </a:xfrm>
        <a:prstGeom prst="rect">
          <a:avLst/>
        </a:prstGeom>
      </xdr:spPr>
    </xdr:pic>
  </etc:cellImage>
  <etc:cellImage>
    <xdr:pic>
      <xdr:nvPicPr>
        <xdr:cNvPr id="446" name="ID_705CAC69C03448748C2D5611722A79AF" descr="_20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306820" y="38230175"/>
          <a:ext cx="5506085" cy="5505450"/>
        </a:xfrm>
        <a:prstGeom prst="rect">
          <a:avLst/>
        </a:prstGeom>
      </xdr:spPr>
    </xdr:pic>
  </etc:cellImage>
  <etc:cellImage>
    <xdr:pic>
      <xdr:nvPicPr>
        <xdr:cNvPr id="551" name="ID_8B0A073854B048F59F7FE4A5F678B075" descr="16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448425" y="30616525"/>
          <a:ext cx="5505450" cy="5505450"/>
        </a:xfrm>
        <a:prstGeom prst="rect">
          <a:avLst/>
        </a:prstGeom>
      </xdr:spPr>
    </xdr:pic>
  </etc:cellImage>
  <etc:cellImage>
    <xdr:pic>
      <xdr:nvPicPr>
        <xdr:cNvPr id="448" name="ID_9CD15AECDBF44370B71232A2E506FEED" descr="_2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306820" y="40135175"/>
          <a:ext cx="5506085" cy="5505450"/>
        </a:xfrm>
        <a:prstGeom prst="rect">
          <a:avLst/>
        </a:prstGeom>
      </xdr:spPr>
    </xdr:pic>
  </etc:cellImage>
  <etc:cellImage>
    <xdr:pic>
      <xdr:nvPicPr>
        <xdr:cNvPr id="449" name="ID_BE7C89C8540A4CA68FEAA8B23CA00006" descr="_2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306820" y="43945175"/>
          <a:ext cx="5506085" cy="5505450"/>
        </a:xfrm>
        <a:prstGeom prst="rect">
          <a:avLst/>
        </a:prstGeom>
      </xdr:spPr>
    </xdr:pic>
  </etc:cellImage>
  <etc:cellImage>
    <xdr:pic>
      <xdr:nvPicPr>
        <xdr:cNvPr id="614" name="ID_EBD97486AC824C5DB732C2E47318693E" descr="2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244590" y="43773090"/>
          <a:ext cx="5509895" cy="5505450"/>
        </a:xfrm>
        <a:prstGeom prst="rect">
          <a:avLst/>
        </a:prstGeom>
      </xdr:spPr>
    </xdr:pic>
  </etc:cellImage>
  <etc:cellImage>
    <xdr:pic>
      <xdr:nvPicPr>
        <xdr:cNvPr id="435" name="ID_464F27C038EC44449568E0C0F73BF7E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798820" y="47910115"/>
          <a:ext cx="6502400" cy="650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5" name="ID_A841D5D2EF8C435F81DC0C0C71CF637E" descr="_27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6306820" y="51565175"/>
          <a:ext cx="5506085" cy="5505450"/>
        </a:xfrm>
        <a:prstGeom prst="rect">
          <a:avLst/>
        </a:prstGeom>
      </xdr:spPr>
    </xdr:pic>
  </etc:cellImage>
  <etc:cellImage>
    <xdr:pic>
      <xdr:nvPicPr>
        <xdr:cNvPr id="622" name="ID_86169388FD3845FBA362B0BB9FC52599" descr="3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244590" y="59013090"/>
          <a:ext cx="5509895" cy="5505450"/>
        </a:xfrm>
        <a:prstGeom prst="rect">
          <a:avLst/>
        </a:prstGeom>
      </xdr:spPr>
    </xdr:pic>
  </etc:cellImage>
  <etc:cellImage>
    <xdr:pic>
      <xdr:nvPicPr>
        <xdr:cNvPr id="540" name="ID_D856E41165074D6DBF0DE65A4D346CAF" descr="1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448425" y="2035175"/>
          <a:ext cx="5505450" cy="5511800"/>
        </a:xfrm>
        <a:prstGeom prst="rect">
          <a:avLst/>
        </a:prstGeom>
      </xdr:spPr>
    </xdr:pic>
  </etc:cellImage>
  <etc:cellImage>
    <xdr:pic>
      <xdr:nvPicPr>
        <xdr:cNvPr id="245" name="ID_2E40DAA2CBF547E482C7FE0187074519" descr="2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448425" y="3946525"/>
          <a:ext cx="5505450" cy="5505450"/>
        </a:xfrm>
        <a:prstGeom prst="rect">
          <a:avLst/>
        </a:prstGeom>
      </xdr:spPr>
    </xdr:pic>
  </etc:cellImage>
  <etc:cellImage>
    <xdr:pic>
      <xdr:nvPicPr>
        <xdr:cNvPr id="541" name="ID_DC8F3E91E8B0445DA914682F87BA1219" descr="3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448425" y="5851525"/>
          <a:ext cx="5505450" cy="5505450"/>
        </a:xfrm>
        <a:prstGeom prst="rect">
          <a:avLst/>
        </a:prstGeom>
      </xdr:spPr>
    </xdr:pic>
  </etc:cellImage>
  <etc:cellImage>
    <xdr:pic>
      <xdr:nvPicPr>
        <xdr:cNvPr id="543" name="ID_CCD5038212034AE590F40DE723EAB1F1" descr="4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448425" y="7756525"/>
          <a:ext cx="5505450" cy="5505450"/>
        </a:xfrm>
        <a:prstGeom prst="rect">
          <a:avLst/>
        </a:prstGeom>
      </xdr:spPr>
    </xdr:pic>
  </etc:cellImage>
  <etc:cellImage>
    <xdr:pic>
      <xdr:nvPicPr>
        <xdr:cNvPr id="424" name="ID_4C74654DF8C249C3AB9DF53C3567A40B" descr="5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448425" y="9661525"/>
          <a:ext cx="5505450" cy="5505450"/>
        </a:xfrm>
        <a:prstGeom prst="rect">
          <a:avLst/>
        </a:prstGeom>
      </xdr:spPr>
    </xdr:pic>
  </etc:cellImage>
  <etc:cellImage>
    <xdr:pic>
      <xdr:nvPicPr>
        <xdr:cNvPr id="414" name="ID_E236E84D36A644C8A9263BAE7D10FFB1" descr="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448425" y="15376525"/>
          <a:ext cx="5505450" cy="5505450"/>
        </a:xfrm>
        <a:prstGeom prst="rect">
          <a:avLst/>
        </a:prstGeom>
      </xdr:spPr>
    </xdr:pic>
  </etc:cellImage>
  <etc:cellImage>
    <xdr:pic>
      <xdr:nvPicPr>
        <xdr:cNvPr id="434" name="ID_670AD93C2C5F4DFBBC0D22BE907F9CA1" descr="9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448425" y="17281525"/>
          <a:ext cx="5505450" cy="5505450"/>
        </a:xfrm>
        <a:prstGeom prst="rect">
          <a:avLst/>
        </a:prstGeom>
      </xdr:spPr>
    </xdr:pic>
  </etc:cellImage>
  <etc:cellImage>
    <xdr:pic>
      <xdr:nvPicPr>
        <xdr:cNvPr id="7" name="ID_B86A74D32FAD4173809B24C6906BC480" descr="0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8271510" y="165299390"/>
          <a:ext cx="2273300" cy="2270760"/>
        </a:xfrm>
        <a:prstGeom prst="rect">
          <a:avLst/>
        </a:prstGeom>
      </xdr:spPr>
    </xdr:pic>
  </etc:cellImage>
  <etc:cellImage>
    <xdr:pic>
      <xdr:nvPicPr>
        <xdr:cNvPr id="438" name="ID_B96200FEDFC44DA89FB8C57CAA37EDB3" descr="10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448425" y="19186525"/>
          <a:ext cx="5505450" cy="5505450"/>
        </a:xfrm>
        <a:prstGeom prst="rect">
          <a:avLst/>
        </a:prstGeom>
      </xdr:spPr>
    </xdr:pic>
  </etc:cellImage>
  <etc:cellImage>
    <xdr:pic>
      <xdr:nvPicPr>
        <xdr:cNvPr id="549" name="ID_BCCBB9FEC2A048DD956CBED0E1ADEF75" descr="12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448425" y="22996525"/>
          <a:ext cx="5505450" cy="5505450"/>
        </a:xfrm>
        <a:prstGeom prst="rect">
          <a:avLst/>
        </a:prstGeom>
      </xdr:spPr>
    </xdr:pic>
  </etc:cellImage>
  <etc:cellImage>
    <xdr:pic>
      <xdr:nvPicPr>
        <xdr:cNvPr id="550" name="ID_5E5AD39E5C8A44429B31D6FECFF99E04" descr="13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448425" y="24901525"/>
          <a:ext cx="5505450" cy="5505450"/>
        </a:xfrm>
        <a:prstGeom prst="rect">
          <a:avLst/>
        </a:prstGeom>
      </xdr:spPr>
    </xdr:pic>
  </etc:cellImage>
  <etc:cellImage>
    <xdr:pic>
      <xdr:nvPicPr>
        <xdr:cNvPr id="450" name="ID_FA8379369CDA492EBF910B5A574A1816" descr="14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448425" y="26806525"/>
          <a:ext cx="5505450" cy="5505450"/>
        </a:xfrm>
        <a:prstGeom prst="rect">
          <a:avLst/>
        </a:prstGeom>
      </xdr:spPr>
    </xdr:pic>
  </etc:cellImage>
  <etc:cellImage>
    <xdr:pic>
      <xdr:nvPicPr>
        <xdr:cNvPr id="441" name="ID_A983D52A7C3D442EA43E44AB8A34CAF7" descr="15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448425" y="28711525"/>
          <a:ext cx="5505450" cy="5505450"/>
        </a:xfrm>
        <a:prstGeom prst="rect">
          <a:avLst/>
        </a:prstGeom>
      </xdr:spPr>
    </xdr:pic>
  </etc:cellImage>
  <etc:cellImage>
    <xdr:pic>
      <xdr:nvPicPr>
        <xdr:cNvPr id="8" name="ID_D3055B2B18724751878B2A50C9ED7A2C" descr="04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8270875" y="170131105"/>
          <a:ext cx="1952625" cy="1959610"/>
        </a:xfrm>
        <a:prstGeom prst="rect">
          <a:avLst/>
        </a:prstGeom>
      </xdr:spPr>
    </xdr:pic>
  </etc:cellImage>
  <etc:cellImage>
    <xdr:pic>
      <xdr:nvPicPr>
        <xdr:cNvPr id="552" name="ID_77CE86388CBB47A6BCE6DCA79F8A4ABE" descr="17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448425" y="32521525"/>
          <a:ext cx="5505450" cy="5505450"/>
        </a:xfrm>
        <a:prstGeom prst="rect">
          <a:avLst/>
        </a:prstGeom>
      </xdr:spPr>
    </xdr:pic>
  </etc:cellImage>
  <etc:cellImage>
    <xdr:pic>
      <xdr:nvPicPr>
        <xdr:cNvPr id="281" name="ID_85A026C6351841AEA922B5CF92C45979" descr="20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244590" y="38058090"/>
          <a:ext cx="5509895" cy="5505450"/>
        </a:xfrm>
        <a:prstGeom prst="rect">
          <a:avLst/>
        </a:prstGeom>
      </xdr:spPr>
    </xdr:pic>
  </etc:cellImage>
  <etc:cellImage>
    <xdr:pic>
      <xdr:nvPicPr>
        <xdr:cNvPr id="553" name="ID_A04ACAC289524CA29851F52904EEBE10" descr="18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6448425" y="34426525"/>
          <a:ext cx="5505450" cy="5505450"/>
        </a:xfrm>
        <a:prstGeom prst="rect">
          <a:avLst/>
        </a:prstGeom>
      </xdr:spPr>
    </xdr:pic>
  </etc:cellImage>
  <etc:cellImage>
    <xdr:pic>
      <xdr:nvPicPr>
        <xdr:cNvPr id="110" name="ID_5535469895D441C9B1D27BEF2C65E874" descr="1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6448425" y="1863725"/>
          <a:ext cx="5505450" cy="5505450"/>
        </a:xfrm>
        <a:prstGeom prst="rect">
          <a:avLst/>
        </a:prstGeom>
      </xdr:spPr>
    </xdr:pic>
  </etc:cellImage>
  <etc:cellImage>
    <xdr:pic>
      <xdr:nvPicPr>
        <xdr:cNvPr id="613" name="ID_940D43E4F0C047489530B92F7FF0D545" descr="22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6244590" y="41868090"/>
          <a:ext cx="5509895" cy="5505450"/>
        </a:xfrm>
        <a:prstGeom prst="rect">
          <a:avLst/>
        </a:prstGeom>
      </xdr:spPr>
    </xdr:pic>
  </etc:cellImage>
  <etc:cellImage>
    <xdr:pic>
      <xdr:nvPicPr>
        <xdr:cNvPr id="273" name="ID_D30342E737A2457AB620ABB677CAE429" descr="12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246495" y="22818725"/>
          <a:ext cx="5501005" cy="5505450"/>
        </a:xfrm>
        <a:prstGeom prst="rect">
          <a:avLst/>
        </a:prstGeom>
      </xdr:spPr>
    </xdr:pic>
  </etc:cellImage>
  <etc:cellImage>
    <xdr:pic>
      <xdr:nvPicPr>
        <xdr:cNvPr id="274" name="ID_558C54F77B1646C59620286EB66779B4" descr="13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6246495" y="24723725"/>
          <a:ext cx="5501005" cy="5505450"/>
        </a:xfrm>
        <a:prstGeom prst="rect">
          <a:avLst/>
        </a:prstGeom>
      </xdr:spPr>
    </xdr:pic>
  </etc:cellImage>
  <etc:cellImage>
    <xdr:pic>
      <xdr:nvPicPr>
        <xdr:cNvPr id="275" name="ID_B49A4477DD924915B249A9A5D9E05144" descr="14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246495" y="26628725"/>
          <a:ext cx="5501005" cy="5505450"/>
        </a:xfrm>
        <a:prstGeom prst="rect">
          <a:avLst/>
        </a:prstGeom>
      </xdr:spPr>
    </xdr:pic>
  </etc:cellImage>
  <etc:cellImage>
    <xdr:pic>
      <xdr:nvPicPr>
        <xdr:cNvPr id="616" name="ID_04A7C4848A894D859F461E36EDFFE416" descr="24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6244590" y="45678090"/>
          <a:ext cx="5509895" cy="5505450"/>
        </a:xfrm>
        <a:prstGeom prst="rect">
          <a:avLst/>
        </a:prstGeom>
      </xdr:spPr>
    </xdr:pic>
  </etc:cellImage>
  <etc:cellImage>
    <xdr:pic>
      <xdr:nvPicPr>
        <xdr:cNvPr id="615" name="ID_3240C903474B4B21B303F2C1F337A8D1" descr="25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6244590" y="47583090"/>
          <a:ext cx="5509895" cy="5505450"/>
        </a:xfrm>
        <a:prstGeom prst="rect">
          <a:avLst/>
        </a:prstGeom>
      </xdr:spPr>
    </xdr:pic>
  </etc:cellImage>
  <etc:cellImage>
    <xdr:pic>
      <xdr:nvPicPr>
        <xdr:cNvPr id="618" name="ID_0F81ADED7F3444F09BC7F7D498AE4E2F" descr="26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6244590" y="49488090"/>
          <a:ext cx="5509895" cy="5505450"/>
        </a:xfrm>
        <a:prstGeom prst="rect">
          <a:avLst/>
        </a:prstGeom>
      </xdr:spPr>
    </xdr:pic>
  </etc:cellImage>
  <etc:cellImage>
    <xdr:pic>
      <xdr:nvPicPr>
        <xdr:cNvPr id="617" name="ID_C3ADC82A6F77483CAC13107D182971FD" descr="27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6244590" y="51393090"/>
          <a:ext cx="5509895" cy="5505450"/>
        </a:xfrm>
        <a:prstGeom prst="rect">
          <a:avLst/>
        </a:prstGeom>
      </xdr:spPr>
    </xdr:pic>
  </etc:cellImage>
  <etc:cellImage>
    <xdr:pic>
      <xdr:nvPicPr>
        <xdr:cNvPr id="620" name="ID_67D26F16B0E04B80A9A31B51049FB244" descr="28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6244590" y="53298090"/>
          <a:ext cx="5509895" cy="5505450"/>
        </a:xfrm>
        <a:prstGeom prst="rect">
          <a:avLst/>
        </a:prstGeom>
      </xdr:spPr>
    </xdr:pic>
  </etc:cellImage>
  <etc:cellImage>
    <xdr:pic>
      <xdr:nvPicPr>
        <xdr:cNvPr id="619" name="ID_4F4CA2351373487EB48380F2A753499A" descr="29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6244590" y="55203090"/>
          <a:ext cx="5509895" cy="5505450"/>
        </a:xfrm>
        <a:prstGeom prst="rect">
          <a:avLst/>
        </a:prstGeom>
      </xdr:spPr>
    </xdr:pic>
  </etc:cellImage>
  <etc:cellImage>
    <xdr:pic>
      <xdr:nvPicPr>
        <xdr:cNvPr id="621" name="ID_9CD583A7211044B49DCA66FB9F2DFCAA" descr="30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6244590" y="57108090"/>
          <a:ext cx="5509895" cy="5505450"/>
        </a:xfrm>
        <a:prstGeom prst="rect">
          <a:avLst/>
        </a:prstGeom>
      </xdr:spPr>
    </xdr:pic>
  </etc:cellImage>
  <etc:cellImage>
    <xdr:pic>
      <xdr:nvPicPr>
        <xdr:cNvPr id="624" name="ID_BF33A77B278841EFAFA222BCF71146D7" descr="32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6244590" y="60918090"/>
          <a:ext cx="5509895" cy="5505450"/>
        </a:xfrm>
        <a:prstGeom prst="rect">
          <a:avLst/>
        </a:prstGeom>
      </xdr:spPr>
    </xdr:pic>
  </etc:cellImage>
  <etc:cellImage>
    <xdr:pic>
      <xdr:nvPicPr>
        <xdr:cNvPr id="625" name="ID_67A4A13F9C86447082FFEBC8539C1D5F" descr="33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6244590" y="62823090"/>
          <a:ext cx="5509895" cy="5505450"/>
        </a:xfrm>
        <a:prstGeom prst="rect">
          <a:avLst/>
        </a:prstGeom>
      </xdr:spPr>
    </xdr:pic>
  </etc:cellImage>
  <etc:cellImage>
    <xdr:pic>
      <xdr:nvPicPr>
        <xdr:cNvPr id="10" name="ID_7F37851AC24A4BBC8AD28F1F54FAF76E" descr="02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8270875" y="166908480"/>
          <a:ext cx="1899920" cy="1904365"/>
        </a:xfrm>
        <a:prstGeom prst="rect">
          <a:avLst/>
        </a:prstGeom>
      </xdr:spPr>
    </xdr:pic>
  </etc:cellImage>
  <etc:cellImage>
    <xdr:pic>
      <xdr:nvPicPr>
        <xdr:cNvPr id="627" name="ID_5A2484D3ED244E03A3B71664275E815A" descr="34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6244590" y="64728090"/>
          <a:ext cx="5509895" cy="5534660"/>
        </a:xfrm>
        <a:prstGeom prst="rect">
          <a:avLst/>
        </a:prstGeom>
      </xdr:spPr>
    </xdr:pic>
  </etc:cellImage>
  <etc:cellImage>
    <xdr:pic>
      <xdr:nvPicPr>
        <xdr:cNvPr id="3" name="ID_90B05CC0C1044544B0623659218567D9" descr="2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7955915" y="5055870"/>
          <a:ext cx="5507355" cy="5506085"/>
        </a:xfrm>
        <a:prstGeom prst="rect">
          <a:avLst/>
        </a:prstGeom>
      </xdr:spPr>
    </xdr:pic>
  </etc:cellImage>
  <etc:cellImage>
    <xdr:pic>
      <xdr:nvPicPr>
        <xdr:cNvPr id="4" name="ID_C29DEF7BCCB84ED0AB39C7544AA4E62B" descr="3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856220" y="6845300"/>
          <a:ext cx="5507355" cy="5505450"/>
        </a:xfrm>
        <a:prstGeom prst="rect">
          <a:avLst/>
        </a:prstGeom>
      </xdr:spPr>
    </xdr:pic>
  </etc:cellImage>
  <etc:cellImage>
    <xdr:pic>
      <xdr:nvPicPr>
        <xdr:cNvPr id="6" name="ID_79BD9DB39CEE4A2688F00F05B5ED4B4B" descr="5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7897495" y="10473055"/>
          <a:ext cx="5507355" cy="5505450"/>
        </a:xfrm>
        <a:prstGeom prst="rect">
          <a:avLst/>
        </a:prstGeom>
      </xdr:spPr>
    </xdr:pic>
  </etc:cellImage>
  <etc:cellImage>
    <xdr:pic>
      <xdr:nvPicPr>
        <xdr:cNvPr id="9" name="ID_A985D7A211634C45A27FD13752EBB594" descr="03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8271510" y="168518840"/>
          <a:ext cx="1836420" cy="1842135"/>
        </a:xfrm>
        <a:prstGeom prst="rect">
          <a:avLst/>
        </a:prstGeom>
      </xdr:spPr>
    </xdr:pic>
  </etc:cellImage>
  <etc:cellImage>
    <xdr:pic>
      <xdr:nvPicPr>
        <xdr:cNvPr id="13" name="ID_A140F04CD2194077B0A5CA672520818A" descr="05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8271510" y="171747180"/>
          <a:ext cx="2093595" cy="2095500"/>
        </a:xfrm>
        <a:prstGeom prst="rect">
          <a:avLst/>
        </a:prstGeom>
      </xdr:spPr>
    </xdr:pic>
  </etc:cellImage>
  <etc:cellImage>
    <xdr:pic>
      <xdr:nvPicPr>
        <xdr:cNvPr id="12" name="ID_F2C3656C19B8433686574D8D6757244E" descr="06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8271510" y="173360080"/>
          <a:ext cx="2114550" cy="2115820"/>
        </a:xfrm>
        <a:prstGeom prst="rect">
          <a:avLst/>
        </a:prstGeom>
      </xdr:spPr>
    </xdr:pic>
  </etc:cellImage>
  <etc:cellImage>
    <xdr:pic>
      <xdr:nvPicPr>
        <xdr:cNvPr id="11" name="ID_05F041C84E5E41E182FEFDBB92ED9382" descr="07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8271510" y="174970440"/>
          <a:ext cx="1952625" cy="1958975"/>
        </a:xfrm>
        <a:prstGeom prst="rect">
          <a:avLst/>
        </a:prstGeom>
      </xdr:spPr>
    </xdr:pic>
  </etc:cellImage>
  <etc:cellImage>
    <xdr:pic>
      <xdr:nvPicPr>
        <xdr:cNvPr id="16" name="ID_073203820D584EA5A2EEE2C1A9F3E503" descr="08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8271510" y="176594770"/>
          <a:ext cx="1878965" cy="1878330"/>
        </a:xfrm>
        <a:prstGeom prst="rect">
          <a:avLst/>
        </a:prstGeom>
      </xdr:spPr>
    </xdr:pic>
  </etc:cellImage>
  <etc:cellImage>
    <xdr:pic>
      <xdr:nvPicPr>
        <xdr:cNvPr id="14" name="ID_61DC70DC7C424F5687D904D4878CD7AB" descr="10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8271510" y="179809140"/>
          <a:ext cx="1709420" cy="1715770"/>
        </a:xfrm>
        <a:prstGeom prst="rect">
          <a:avLst/>
        </a:prstGeom>
      </xdr:spPr>
    </xdr:pic>
  </etc:cellImage>
  <etc:cellImage>
    <xdr:pic>
      <xdr:nvPicPr>
        <xdr:cNvPr id="20" name="ID_8F4D93FBEC5F4C05BE30DD5836776CF3" descr="11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8271510" y="181423945"/>
          <a:ext cx="1730375" cy="1735455"/>
        </a:xfrm>
        <a:prstGeom prst="rect">
          <a:avLst/>
        </a:prstGeom>
      </xdr:spPr>
    </xdr:pic>
  </etc:cellImage>
  <etc:cellImage>
    <xdr:pic>
      <xdr:nvPicPr>
        <xdr:cNvPr id="19" name="ID_9FA23B3F19F241B89B878522A8E113FD" descr="12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8271510" y="183037480"/>
          <a:ext cx="1921510" cy="1925955"/>
        </a:xfrm>
        <a:prstGeom prst="rect">
          <a:avLst/>
        </a:prstGeom>
      </xdr:spPr>
    </xdr:pic>
  </etc:cellImage>
  <etc:cellImage>
    <xdr:pic>
      <xdr:nvPicPr>
        <xdr:cNvPr id="18" name="ID_8EF497DAB030420D9EB82764EECCDAE1" descr="13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8271510" y="184647840"/>
          <a:ext cx="1963420" cy="1969770"/>
        </a:xfrm>
        <a:prstGeom prst="rect">
          <a:avLst/>
        </a:prstGeom>
      </xdr:spPr>
    </xdr:pic>
  </etc:cellImage>
  <etc:cellImage>
    <xdr:pic>
      <xdr:nvPicPr>
        <xdr:cNvPr id="17" name="ID_AD3138E31D98460BA036B4803D426CBF" descr="14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8271510" y="186262645"/>
          <a:ext cx="2037715" cy="2042795"/>
        </a:xfrm>
        <a:prstGeom prst="rect">
          <a:avLst/>
        </a:prstGeom>
      </xdr:spPr>
    </xdr:pic>
  </etc:cellImage>
  <etc:cellImage>
    <xdr:pic>
      <xdr:nvPicPr>
        <xdr:cNvPr id="28" name="ID_2E7D7A8427974715A9A13AA3F8A6D5E2" descr="17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8275955" y="189492255"/>
          <a:ext cx="2259330" cy="2259965"/>
        </a:xfrm>
        <a:prstGeom prst="rect">
          <a:avLst/>
        </a:prstGeom>
      </xdr:spPr>
    </xdr:pic>
  </etc:cellImage>
  <etc:cellImage>
    <xdr:pic>
      <xdr:nvPicPr>
        <xdr:cNvPr id="24" name="ID_8A2BF2212A4443A998DCC45313356F05" descr="16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8271510" y="191101345"/>
          <a:ext cx="2059305" cy="2064385"/>
        </a:xfrm>
        <a:prstGeom prst="rect">
          <a:avLst/>
        </a:prstGeom>
      </xdr:spPr>
    </xdr:pic>
  </etc:cellImage>
  <etc:cellImage>
    <xdr:pic>
      <xdr:nvPicPr>
        <xdr:cNvPr id="23" name="ID_B723BE5714CA4777BB67C9EC4BA68213" descr="18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8271510" y="192714880"/>
          <a:ext cx="1964055" cy="1969135"/>
        </a:xfrm>
        <a:prstGeom prst="rect">
          <a:avLst/>
        </a:prstGeom>
      </xdr:spPr>
    </xdr:pic>
  </etc:cellImage>
  <etc:cellImage>
    <xdr:pic>
      <xdr:nvPicPr>
        <xdr:cNvPr id="22" name="ID_04A352637444475580EF60E08032E259" descr="19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8271510" y="194325240"/>
          <a:ext cx="1985010" cy="1991360"/>
        </a:xfrm>
        <a:prstGeom prst="rect">
          <a:avLst/>
        </a:prstGeom>
      </xdr:spPr>
    </xdr:pic>
  </etc:cellImage>
  <etc:cellImage>
    <xdr:pic>
      <xdr:nvPicPr>
        <xdr:cNvPr id="21" name="ID_A940825FD3D040D195C5AFCDC4DD5013" descr="20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8271510" y="195940045"/>
          <a:ext cx="1889125" cy="189674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<sst xmlns="http://schemas.openxmlformats.org/spreadsheetml/2006/main" count="394" uniqueCount="115">
  <si>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</si>
  <si>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</si>
  <si>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</si>
  <si>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</si>
  <si>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</si>
  <si>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</si>
  <si>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</si>
  <si>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</si>
  <si>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</si>
  <si>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r>
      <rPr>
        <sz val="12"/>
        <color theme="1"/>
        <rFont val="宋体"/>
        <charset val="134"/>
      </rPr>
      <t>将数字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Calibri"/>
        <charset val="134"/>
      </rPr>
      <t>1-6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宋体"/>
        <charset val="134"/>
      </rPr>
      <t>填入空格内，使每行、每列及</t>
    </r>
    <r>
      <rPr>
        <sz val="12"/>
        <color theme="1"/>
        <rFont val="宋体"/>
        <charset val="134"/>
      </rPr>
      <t>每宫内数字均不重复。</t>
    </r>
  </si>
  <si>
    <t/>
  </si>
  <si>
    <t>六宫标准数独</t>
  </si>
  <si>
    <t>[4,,,6,,1],
[,,6,5,2,],
[6,3,,,4,],
[,2,,,6,3],
[,4,5,3,,],
[1,,3,,,2]</t>
  </si>
  <si>
    <t>[4,,1,,,3],
[,2,6,4,,],
[,4,,,2,6],
[6,3,,,1,],
[,,4,6,3,],
[5,,,1,,2]</t>
  </si>
  <si>
    <t>[,,6,1,3,],
[3,,,4,6,],
[1,5,,,,4],
[4,,,,1,3],
[,1,4,,,6],
[,3,5,2,,]</t>
  </si>
  <si>
    <t>[3,,2,1,,],
[,1,6,,4,],
[1,,,,2,5],
[2,6,,,,4],
[,5,,4,3,],
[,,3,5,,1]</t>
  </si>
  <si>
    <t>[5,3,,,2,],
[6,,2,,,5],
[,,1,2,6,],
[,2,6,5,,],
[1,,,4,,2],
[,4,,,5,6]</t>
  </si>
  <si>
    <t>[2,,5,,,4],
[,4,6,2,,],
[,1,,,6,3],
[6,5,,,4,],
[,,4,3,2,],
[3,,,4,,6]</t>
  </si>
  <si>
    <t>[3,,1,,,2],
[5,2,,,1,],
[,,4,6,2,],
[,6,3,4,,],
[,3,,,4,5],
[4,,,2,,6]</t>
  </si>
  <si>
    <t>[,,6,4,5,],
[5,1,4,,,],
[1,,,,6,4],
[6,4,,,,3],
[,,,1,2,6],
[,6,1,3,,]</t>
  </si>
  <si>
    <t>[5,2,,,6,]，
[1,,6,,,4],
[,,1,4,3,],
[,4,3,5,,],
[3,,,6,,5],
[,6,,,1,2]</t>
  </si>
  <si>
    <t>[,3,5,1,,],
[,6,4,,,2],
[4,,,,6,1],
[5,1,,,,3],
[6,,,2,3,],
[,,2,6,1,]</t>
  </si>
  <si>
    <t>[,3,5,,6,],
[2,1,,,,4],
[,,4,5,,1],
[1,,3,4,,],
[3,,,,4,5],
[,4,,6,1,]</t>
  </si>
  <si>
    <t>[5,,,4,,2],
[,4,,,3,5],
[,6,4,5,,]，
[,,5,6,4,],
[4,5,,,1,],
[6,,1,,,4]</t>
  </si>
  <si>
    <t>[4,,5,1,,],
[,2,1,,4,],
[1,,,,5,2],
[2,5,,,,6],
[,1,,2,6,],
[,,2,5,,1]</t>
  </si>
  <si>
    <t>[2,,4,1,,],
[,6,3,,2,],
[4,,,,6,3],
[6,3,,,,4],
[,1,,3,4,],
[,,2,6,,1]</t>
  </si>
  <si>
    <t>[5,1,,,2,],
[6,,2,,,4],
[,,3,2,6,],
[,5,6,4,,],
[3,,,5,,6],
[,6,,,1,2]</t>
  </si>
  <si>
    <t>[,,4,5,,6],
[,6,,1,4,],
[6,2,,,,1],
[4,,,,6,2],
[,4,6,,1,],
[2,,5,6,,]</t>
  </si>
  <si>
    <t>5</t>
  </si>
  <si>
    <t>[,,,6,4,3],
[4,3,,,2,],
[6,,5,2,,],
[,,4,5,,6],
[,4,,,6,2],
[2,6,3,,,]</t>
  </si>
  <si>
    <t>[1,6,,,2,],
[4,,2,,,1],
[,,1,4,3,],
[,4,3,5,,],
[5,,,2,,3],
[,2,,,4,5]</t>
  </si>
  <si>
    <t>[,3,,1,5,],
[5,,,,2,4],
[4,,5,6,,],
[,,3,5,,2],
[3,4,,,,5],
[,5,2,,3,]</t>
  </si>
  <si>
    <t>[,,1,5,6,],
[6,2,5,,,],
[4,,,,2,6],
[2,1,,,,4],
[,,,2,3,1],
[,3,2,6,,]</t>
  </si>
  <si>
    <t>[2,4,5,1,,6],
[,3,,5,4,2],
[4,,6,,5,],
[1,,3,,6,],
[,1,,6,2,3],
[3,6,2,4,,5]</t>
  </si>
  <si>
    <t>[,,,1,4,3],
[1,3,4,6,,5],
[,4,6,,3,],
[,2,1,,5,],
[2,1,5,3,,4],
[,,,5,1,2]</t>
  </si>
  <si>
    <t>[,6,,5,3,2],
[5,3,2,6,,4],
[,,5,,6,1],
[,,3,,2,5],
[3,2,4,1,,6],
[,5,,2,4,3]</t>
  </si>
  <si>
    <t>[1,,,,,3],
[6,3,5,2,1,4],
[,2,1,3,5,],
[,5,6,1,4,],
[2,1,4,6,3,5],
[5,,,,,1]</t>
  </si>
  <si>
    <t>[5,1,,6,,],
[2,3,,1,4,],
[3,,2,4,,1],
[6,,1,5,,3],
[1,6,,2,5,],
[4,2,,3,,]</t>
  </si>
  <si>
    <t>[6,,,4,1,2],
[1,4,2,6,,3],
[,1,6,,3,],
[,2,5,,4,],
[2,3,4,5,,1],
[5,,,3,2,4]</t>
  </si>
  <si>
    <t>[1,6,,3,4,2],
[2,4,3,5,,],
[,,6,,1,3],
[,,4,,2,5],
[6,3,2,1,,],
[4,5,,2,3,6]</t>
  </si>
  <si>
    <t xml:space="preserve">[,,5,3,2,1],
[2,1,3,,6,],
[,,4,6,,5],
[,,1,2,,3],
[1,5,6,,3,],
[,,2,1,5,6]
</t>
  </si>
  <si>
    <t>[6,,1,2,,5],
[,3,,,4,],
[4,,5,3,,1],
[,1,6,4,5,],
[1,5,,,2,4],
[2,,4,5,,3]</t>
  </si>
  <si>
    <t>[,3,6,1,4,],
[,5,,,6,],
[3,4,5,6,2,1],
[,,2,3,,],
[5,6,,,3,2],
[4,,3,5,,6]</t>
  </si>
  <si>
    <t>[,6,4,,5,1],
[5,3,,,4,2],
[6,,3,4,,],
[,,5,2,,6],
[3,1,,,6,4],
[4,5,,1,2,]</t>
  </si>
  <si>
    <t>[3,4,6,,5,],
[,1,,6,3,4],
[1,2,,5,4,6],
[6,,4,3,2,],
[,6,5,4,1,3],
[,,1,2,,5]</t>
  </si>
  <si>
    <t>[4,,3,,5,1],
[,1,,4,3,],
[6,4,2,,,3],
[5,,,6,2,4],
[,5,6,,4,],
[3,2,,1,,5]</t>
  </si>
  <si>
    <t>[,6,2,,1,3],
[3,4,,,2,6],
[4,,6,2,,],
[,,5,6,,1],
[6,2,,,5,4],
[1,5,,3,6,]</t>
  </si>
  <si>
    <t>[3,,,6,5,4],
[5,6,4,2,,1],
[,3,2,,4,],
[,1,5,,6,],
[1,4,3,5,,6],
[2,,,4,1,3]</t>
  </si>
  <si>
    <t>[4,,6,,1,2],
[,1,5,3,6,4],
[3,6,2,,,1],
[,5,,2,3,6],
[5,2,,6,4,]，
[6,4,3,1,,5]</t>
  </si>
  <si>
    <t>[6,2,1,,4,5],
[4,,,2,1,6],
[,6,2,5,3,],
[3,4,,6,2,],
[5,,4,1,,2],
[,,6,4,5,3]</t>
  </si>
  <si>
    <t>[,4,2,5,6,3],
[5,3,6,1,,],
[2,,,,3,],
[6,,,,4,],
[4,6,5,3,,],
[,2,1,4,5,6]</t>
  </si>
  <si>
    <t xml:space="preserve">[,6,3,5,4,1],
[1,5,4,,,],
[4,2,5,,1,],
[6,,,,5,4],
[3,,2,1,6,],
[5,,,4,,2]
</t>
  </si>
  <si>
    <t>[6,4,3,2,,],
[1,,5,4,3,6],
[,3,,5,6,2],
[2,5,6,,4,1],
[5,1,4,6,,3],
[,,2,1,5,4]</t>
  </si>
  <si>
    <t xml:space="preserve">[,5,,3,1,2]，
[1,,3,4,,6],
[4,6,5,1,,3],
[2,,,6,4,5],
[,1,6,,3,4],
[3,4,2,5,6,]
</t>
  </si>
  <si>
    <t>[1,,,6,5,4],
[5,4,6,,2,3],
[,6,,2,,5],
[2,3,5,4,1,],
[,5,2,3,,1],
[3,1,4,,6,]</t>
  </si>
  <si>
    <t>[5,,3,4,1,6],
[,6,4,2,5,],
[,5,2,,6,],
[4,1,,5,3,2],
[2,,1,6,4,5],
[6,4,,3,,1]</t>
  </si>
  <si>
    <t xml:space="preserve">[6,2,,4,,5],
[3,,,6,1,2],
[5,1,3,2,6,],
[,4,6,3,5,],
[4,3,5,,,6],
[1,,2,5,4,3]
</t>
  </si>
  <si>
    <t>[4,,5,,6,1]，
[3,6,1,2,4,],
[6,5,2,1,3,],
[,4,3,6,5,2],
[2,,,5,,6],
[5,1,,4,,3]</t>
  </si>
  <si>
    <t xml:space="preserve">[2,,,1,5,6],
[5,6,1,,3,4],
[,4,2,6,,5],
[1,5,,3,,2],
[4,,3,,6,1],
[6,,5,4,2,]
</t>
  </si>
  <si>
    <t>[,1,4,6,5,],
[6,3,5,2,,],
[,5,,4,6,2],
[4,6,2,,1,5],
[,,6,1,3,4]，
[1,4,,5,2,]</t>
  </si>
  <si>
    <t>[5,6,,4,2,3],
[,,2,1,,6],
[6,,3,2,1,4],
[1,,,6,,5],
[2,3,,5,4,],
[4,1,5,3,6,]</t>
  </si>
  <si>
    <t>[1,2,,4,,6],
[3,6,4,,,5],
[2,5,,6,1,],
[6,4,1,3,5,2],
[,3,2,5,6,1],
[5,,6,,4,]</t>
  </si>
  <si>
    <t>[6,,5,1,,4],
[,,3,5,2,6],
[5,4,1,,,3],
[,6,2,4,1,5],
[2,3,4,6,5,],
[1,,,3,4,]</t>
  </si>
  <si>
    <t>[3,,1,2,4,6],
[4,2,6,5,,],
[5,,3,,1,2],
[2,1,4,,,],
[1,,,6,5,3],
[6,3,5,,2,4]</t>
  </si>
  <si>
    <t>将数字1-6填入空格内，使每行、每列及每宫内数字均不重复。</t>
  </si>
  <si>
    <t>[,6,,1,5,4],
[4,,1,,2,],
[,4,2,,6,3],
[,3,5,2,,1],
[5,,6,,3,2],
[3,,4,6,,5]</t>
  </si>
  <si>
    <t>[,5,1,2,,6],
[,,6,5,,4],
[1,4,,3,6,],
[6,,2,,4,5],
[5,1,4,6,2,3],
[,6,3,,5,]</t>
  </si>
  <si>
    <t>[1,,6,2,,5],
[,3,,,6,],
[,2,,,5,],
[4,,3,6,,1],
[3,6,,,1,2],
[2,1,5,3,4,6]</t>
  </si>
  <si>
    <t>[,5,,3,4,],
[3,,4,5,,1],
[6,,5,,2,4],
[2,4,1,6,3,5],
[,1,3,2,,6],
[5,6,,4,1,]</t>
  </si>
  <si>
    <t>[4,,3,,2,1],
[,2,5,,4,6],
[2,3,6,4,,],
[,,1,2,6,3],
[6,5,,1,3,],
[3,1,,6,,4]</t>
  </si>
  <si>
    <t>[1,,5,,3,6],
[6,3,,5,1,],
[,6,1,3,,2],
[2,,3,4,6,],
[,1,4,,2,5],
[5,2,,1,,3]</t>
  </si>
  <si>
    <t>[,,4,5,1,2],
[5,1,2,,6,],
[,,5,4,,6],
[,,3,2,,1],
[2,3,6,,4,],
[,,1,6,2,3]</t>
  </si>
  <si>
    <t>[3,1,6,,4,],
[,,5,1,3,6],
[4,5,1,6,2,],
[,3,,4,5,1],
[1,2,3,5,,4],
[5,6,,3,,2]</t>
  </si>
  <si>
    <t>[,6,,3,4,1],
[4,3,1,,,2],
[,4,6,2,,5],
[2,,3,1,6,],
[3,,,4,2,6],
[6,2,4,,1,]</t>
  </si>
  <si>
    <t>[4,1,,3,5,2],
[5,2,3,,,6],
[,5,4,6,,3],
[3,,2,5,4,],
[2,,,1,6,4],
[6,4,1,,3,5]</t>
  </si>
  <si>
    <t>[3,,6,,4,5],
[2,4,5,,1,],
[,,2,1,5,6],
[6,5,1,4,,],
[,2,,3,6,1],
[1,6,,5,,4]</t>
  </si>
  <si>
    <t>[3,,5,,4,],
[,6,1,5,2,3],
[1,4,6,,5,],
[,5,,1,6,4],
[5,3,2,4,1,],
[,1,,2,,5]</t>
  </si>
  <si>
    <t>[2,,5,6,,1],
[6,1,3,,5,4],
[,3,,4,2,],
[,5,,1,6,],
[3,2,1,,4,6],
[5,,4,3,,2]</t>
  </si>
  <si>
    <t>[4,6,2,,3,],
[,,5,6,4,2],
[5,2,1,,6,],
[,3,,2,5,1],
[2,4,3,5,,6],
[1,5,,3,,4]</t>
  </si>
  <si>
    <t>[5,4,6,,3,2],
[,,3,4,5,6],
[,2,,3,,],
[,6,,5,,],
[,,2,6,1,3],
[6,3,1,,4,5]</t>
  </si>
  <si>
    <t>[,4,5,6,,3],
[3,1,,2,4,],
[5,,2,,6,1],
[1,6,4,5,,2],
[,5,1,,2,4],
[4,,3,1,5,]</t>
  </si>
  <si>
    <t>[3,6,1,4,2,5],
[,4,,,1,],
[4,,2,6,,1],
[1,,6,5,,2],
[,1,,,5,],
[5,2,4,1,6,3]</t>
  </si>
  <si>
    <t>[5,6,3,,4,],
[1,2,,6,5,3],
[6,4,1,2,,],
[,,5,4,1,6],
[3,1,2,,6,4],
[,5,,3,2,1]</t>
  </si>
  <si>
    <t>[6,4,,2,1,5],
[1,5,2,,,6],
[4,,1,5,3,],
[3,,5,,6,4],
[5,3,6,4,2,],
[,1,,6,5,3]</t>
  </si>
  <si>
    <t>[5,4,2,,3,],
[,3,,4,2,5],
[3,,5,6,1,],
[4,,1,2,,3],
[2,5,,,6,1],
[6,1,3,5,,2]</t>
  </si>
  <si>
    <t>[6,4,,3,1,5],
[1,3,5,,,6],
[,1,6,2,4,],
[,2,3,5,6,],
[2,5,1,,,4],
[3,6,,1,5,2]</t>
  </si>
  <si>
    <t>[,1,2,5,6,],
[5,,6,4,,2],
[6,2,,,3,5],
[,5,3,2,4,],
[2,,1,3,,4],
[3,,5,6,,1]</t>
  </si>
  <si>
    <t>[,1,6,,5,3],
[,3,4,6,1,2],
[,6,,2,4,],
[4,5,2,,6,1],
[6,,5,1,3,4],
[3,4,1,,,]</t>
  </si>
  <si>
    <t>[3,,4,,6,5],
[,5,6,,1,3],
[1,3,2,6,,],
[,,5,1,3,2],
[5,2,,3,4,],
[4,6,,5,,1]</t>
  </si>
  <si>
    <t>六宫标准数独：将数字1-6填入空格内，使每行、每列及每宫内数字均不重复。</t>
  </si>
  <si>
    <t>[3,2,4,6,1,],
[6,,,4,2,3],
[,3,2,,5,6],
[5,1,,2,3,],
[1,6,3,,,2],
[,4,5,3,6,1]</t>
  </si>
  <si>
    <t>[5,2,,4,,6],
[4,1,6,,3,],
[,3,4,2,,1],
[2,,1,6,4,],
[,6,,3,2,4],
[3,,2,,6,5]</t>
  </si>
  <si>
    <t>[6,1,4,,2,5],
[,,3,4,1,6],
[5,,2,6,3,],
[1,3,,5,4,2],
[3,2,5,,,4],
[,6,1,2,,3]</t>
  </si>
  <si>
    <t>[5,6,1,,3,2],
[,4,,5,,1],
[4,3,5,2,1,6],
[2,,6,3,4,],
[,5,4,1,,],
[1,2,3,6,5,4]</t>
  </si>
  <si>
    <t>[,4,5,1,2,3],
[3,2,,,6,4],
[,3,2,6,,1],
[5,,6,4,,2],
[2,6,,3,1,5],
[1,5,3,,4,]</t>
  </si>
  <si>
    <t>[5,,3,,2,4],
[2,6,,1,3,5],
[6,5,1,2,,3],
[4,,2,5,1,6],
[1,4,5,,6,2],
[3,2,,4,,1]</t>
  </si>
  <si>
    <t>[4,,,5,3,2],
[5,3,2,,1,6],
[,6,4,2,5,1],
[1,2,5,3,,4],
[6,4,3,1,2,],
[,5,1,6,4,]</t>
  </si>
  <si>
    <t>[2,1,,5,,3],
[,4,3,1,2,6],
[6,2,1,4,3,],
[4,3,5,,6,1],
[,6,4,3,5,2],
[3,5,2,,1,]</t>
  </si>
  <si>
    <t>[2,,,1,4,5],
[5,1,4,6,3,],
[,6,1,2,5,3],
[3,5,2,4,,1],
[1,,5,3,2,6],
[6,2,3,,,4]</t>
  </si>
  <si>
    <t>[1,3,,2,5,4],
[4,2,5,,1,6],
[,,4,6,2,1],
[6,1,2,5,,3],
[2,,1,4,3,5],
[5,4,3,,6,]</t>
  </si>
  <si>
    <t>[2,,5,4,1,3],
[1,3,4,6,,2],
[6,2,1,3,4,],
[5,,,2,6,1],
[,1,6,5,2,4],
[4,5,2,,3,]</t>
  </si>
  <si>
    <t>[4,2,,6,1,3],
[3,6,1,,4,5],
[5,4,6,,3,],
[2,1,,5,6,4],
[,5,4,3,2,1],
[1,3,2,4,,]</t>
  </si>
  <si>
    <t>[,1,,4,6,3],
[6,4,3,5,,2],
[2,,1,3,4,5],
[3,5,4,6,,1],
[1,,6,2,5,],
[4,2,5,1,3,]</t>
  </si>
  <si>
    <t>[1,,6,4,5,2],
[4,5,2,,3,],
[3,2,,6,1,4],
[6,1,4,5,,],
[2,4,,3,6,5],
[5,6,3,2,,1]</t>
  </si>
  <si>
    <t>[5,,,1,6,3],
[3,1,6,4,2,],
[2,5,1,3,,6],
[,4,3,5,1,2],
[1,6,,2,3,4],
[4,3,2,,5,]</t>
  </si>
  <si>
    <t>[,5,,4,2,1],
[4,1,2,3,,6],
[1,2,5,,4,3],
[3,6,,2,1,5],
[2,3,,5,6,],
[5,4,6,1,3,],</t>
  </si>
  <si>
    <t>[4,2,3,5,6,1],
[1,5,6,3,,],
[5,4,1,,3,2],
[6,3,,4,1,5],
[3,1,,2,4,6],
[2,,4,,5,],</t>
  </si>
  <si>
    <t>[,6,,1,5,2],
[5,1,2,4,,3],
[1,,4,6,3,5],
[6,3,5,2,1,],
[2,,,3,4,6],
[3,4,6,5,,1],</t>
  </si>
  <si>
    <t>[5,6,,3,4,2],
[4,3,2,1,,],
[1,2,,6,3,4],
[6,4,3,,1,5],
[,1,4,5,6,3],
[,5,6,,2,1],</t>
  </si>
  <si>
    <t>[5,,3,6,4,1],
[,,6,5,3,2],
[3,6,2,,1,5],
[1,4,,2,6,3],
[2,3,4,1,,],
[6,5,1,3,,4],</t>
  </si>
  <si>
    <t>[5,6,,4,1,3],
[1,4,3,5,,],
[,3,1,6,2,5],
[2,5,6,,4,],
[,1,5,2,3,4],
[3,2,4,,5,6]</t>
  </si>
  <si>
    <t>[4,5,2,3,,6],
[,1,6,4,2,5],
[6,2,3,,4,],
[5,,1,6,3,2],
[,3,,1,6,4],
[1,6,4,2,5,]</t>
  </si>
  <si>
    <t>[4,1,2,,,6],
[3,,5,4,2,1],
[6,3,1,5,4,],
[,2,4,1,6,3],
[2,5,3,6,,4],
[1,,,2,3,5]</t>
  </si>
  <si>
    <t>[6,4,3,,,1],
[2,,5,3,4,6],
[,2,1,5,6,],
[5,,4,1,2,3],
[1,5,6,4,,2],
[4,3,,6,1,5]</t>
  </si>
  <si>
    <t>[6,,1,,4,],
[2,4,3,6,5,1],
[1,3,2,4,6,],
[,6,5,1,2,3],
[5,1,6,2,3,4],
[,2,,5,,6]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</si>
</sst>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49" fontId="0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4" fillId="0" borderId="0" xfId="6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png"/><Relationship Id="rId98" Type="http://schemas.openxmlformats.org/officeDocument/2006/relationships/image" Target="media/image98.png"/><Relationship Id="rId97" Type="http://schemas.openxmlformats.org/officeDocument/2006/relationships/image" Target="media/image97.png"/><Relationship Id="rId96" Type="http://schemas.openxmlformats.org/officeDocument/2006/relationships/image" Target="media/image96.png"/><Relationship Id="rId95" Type="http://schemas.openxmlformats.org/officeDocument/2006/relationships/image" Target="media/image95.png"/><Relationship Id="rId94" Type="http://schemas.openxmlformats.org/officeDocument/2006/relationships/image" Target="media/image94.png"/><Relationship Id="rId93" Type="http://schemas.openxmlformats.org/officeDocument/2006/relationships/image" Target="media/image93.png"/><Relationship Id="rId92" Type="http://schemas.openxmlformats.org/officeDocument/2006/relationships/image" Target="media/image92.png"/><Relationship Id="rId91" Type="http://schemas.openxmlformats.org/officeDocument/2006/relationships/image" Target="media/image91.png"/><Relationship Id="rId90" Type="http://schemas.openxmlformats.org/officeDocument/2006/relationships/image" Target="media/image90.png"/><Relationship Id="rId9" Type="http://schemas.openxmlformats.org/officeDocument/2006/relationships/image" Target="media/image9.png"/><Relationship Id="rId89" Type="http://schemas.openxmlformats.org/officeDocument/2006/relationships/image" Target="media/image89.png"/><Relationship Id="rId88" Type="http://schemas.openxmlformats.org/officeDocument/2006/relationships/image" Target="media/image88.png"/><Relationship Id="rId87" Type="http://schemas.openxmlformats.org/officeDocument/2006/relationships/image" Target="media/image87.png"/><Relationship Id="rId86" Type="http://schemas.openxmlformats.org/officeDocument/2006/relationships/image" Target="media/image86.png"/><Relationship Id="rId85" Type="http://schemas.openxmlformats.org/officeDocument/2006/relationships/image" Target="media/image85.png"/><Relationship Id="rId84" Type="http://schemas.openxmlformats.org/officeDocument/2006/relationships/image" Target="media/image84.png"/><Relationship Id="rId83" Type="http://schemas.openxmlformats.org/officeDocument/2006/relationships/image" Target="media/image83.png"/><Relationship Id="rId82" Type="http://schemas.openxmlformats.org/officeDocument/2006/relationships/image" Target="media/image82.png"/><Relationship Id="rId81" Type="http://schemas.openxmlformats.org/officeDocument/2006/relationships/image" Target="media/image81.png"/><Relationship Id="rId80" Type="http://schemas.openxmlformats.org/officeDocument/2006/relationships/image" Target="media/image80.png"/><Relationship Id="rId8" Type="http://schemas.openxmlformats.org/officeDocument/2006/relationships/image" Target="media/image8.pn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png"/><Relationship Id="rId75" Type="http://schemas.openxmlformats.org/officeDocument/2006/relationships/image" Target="media/image75.png"/><Relationship Id="rId74" Type="http://schemas.openxmlformats.org/officeDocument/2006/relationships/image" Target="media/image74.png"/><Relationship Id="rId73" Type="http://schemas.openxmlformats.org/officeDocument/2006/relationships/image" Target="media/image73.png"/><Relationship Id="rId72" Type="http://schemas.openxmlformats.org/officeDocument/2006/relationships/image" Target="media/image72.png"/><Relationship Id="rId71" Type="http://schemas.openxmlformats.org/officeDocument/2006/relationships/image" Target="media/image71.png"/><Relationship Id="rId70" Type="http://schemas.openxmlformats.org/officeDocument/2006/relationships/image" Target="media/image70.png"/><Relationship Id="rId7" Type="http://schemas.openxmlformats.org/officeDocument/2006/relationships/image" Target="media/image7.png"/><Relationship Id="rId69" Type="http://schemas.openxmlformats.org/officeDocument/2006/relationships/image" Target="media/image69.png"/><Relationship Id="rId68" Type="http://schemas.openxmlformats.org/officeDocument/2006/relationships/image" Target="media/image68.png"/><Relationship Id="rId67" Type="http://schemas.openxmlformats.org/officeDocument/2006/relationships/image" Target="media/image67.png"/><Relationship Id="rId66" Type="http://schemas.openxmlformats.org/officeDocument/2006/relationships/image" Target="media/image66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0" Type="http://schemas.openxmlformats.org/officeDocument/2006/relationships/image" Target="media/image100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9" width="1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>
      <c r="A2" s="2" t="s">
        <v>9</v>
      </c>
      <c r="B2" s="3" t="s">
        <v>10</v>
      </c>
      <c r="D2" s="4" t="s">
        <v>11</v>
      </c>
      <c r="E2" s="4">
        <v>5</v>
      </c>
      <c r="F2" s="4" t="str">
        <f>_xlfn.DISPIMG("ID_606EEE1722CA41AEBA8D4761E7B30E5B",1)</f>
        <v>=DISPIMG("ID_606EEE1722CA41AEBA8D4761E7B30E5B",1)</v>
      </c>
      <c r="G2" s="4">
        <v>6</v>
      </c>
      <c r="H2" s="4">
        <v>6</v>
      </c>
      <c r="I2" s="5" t="s">
        <v>12</v>
      </c>
    </row>
    <row r="3" ht="81" spans="1:9">
      <c r="A3" s="2" t="s">
        <v>9</v>
      </c>
      <c r="D3" s="4" t="s">
        <v>11</v>
      </c>
      <c r="E3" s="4">
        <v>5</v>
      </c>
      <c r="F3" s="4" t="str">
        <f>_xlfn.DISPIMG("ID_27D20E8EA2BB48FBB170D4B561FFDCDC",1)</f>
        <v>=DISPIMG("ID_27D20E8EA2BB48FBB170D4B561FFDCDC",1)</v>
      </c>
      <c r="G3" s="4">
        <v>6</v>
      </c>
      <c r="H3" s="4">
        <v>6</v>
      </c>
      <c r="I3" s="5" t="s">
        <v>13</v>
      </c>
    </row>
    <row r="4" ht="81" spans="1:9">
      <c r="A4" s="2" t="s">
        <v>9</v>
      </c>
      <c r="D4" s="4" t="s">
        <v>11</v>
      </c>
      <c r="E4" s="4">
        <v>5</v>
      </c>
      <c r="F4" s="4" t="str">
        <f>_xlfn.DISPIMG("ID_E93D7FE4817D4829AC28E34353AAA946",1)</f>
        <v>=DISPIMG("ID_E93D7FE4817D4829AC28E34353AAA946",1)</v>
      </c>
      <c r="G4" s="4">
        <v>6</v>
      </c>
      <c r="H4" s="4">
        <v>6</v>
      </c>
      <c r="I4" s="5" t="s">
        <v>14</v>
      </c>
    </row>
    <row r="5" ht="81" spans="1:9">
      <c r="A5" s="2" t="s">
        <v>9</v>
      </c>
      <c r="D5" s="4" t="s">
        <v>11</v>
      </c>
      <c r="E5" s="4">
        <v>5</v>
      </c>
      <c r="F5" s="4" t="str">
        <f>_xlfn.DISPIMG("ID_7D555FCE12024A12AD870A0F7AF2806D",1)</f>
        <v>=DISPIMG("ID_7D555FCE12024A12AD870A0F7AF2806D",1)</v>
      </c>
      <c r="G5" s="4">
        <v>6</v>
      </c>
      <c r="H5" s="4">
        <v>6</v>
      </c>
      <c r="I5" s="5" t="s">
        <v>15</v>
      </c>
    </row>
    <row r="6" ht="81" spans="1:9">
      <c r="A6" s="2" t="s">
        <v>9</v>
      </c>
      <c r="D6" s="4" t="s">
        <v>11</v>
      </c>
      <c r="E6" s="4">
        <v>5</v>
      </c>
      <c r="F6" s="4" t="str">
        <f>_xlfn.DISPIMG("ID_CD71D62FF44949C8852D190DBFFF562D",1)</f>
        <v>=DISPIMG("ID_CD71D62FF44949C8852D190DBFFF562D",1)</v>
      </c>
      <c r="G6" s="4">
        <v>6</v>
      </c>
      <c r="H6" s="4">
        <v>6</v>
      </c>
      <c r="I6" s="5" t="s">
        <v>16</v>
      </c>
    </row>
    <row r="7" ht="81" spans="1:9">
      <c r="A7" s="2" t="s">
        <v>9</v>
      </c>
      <c r="D7" s="4" t="s">
        <v>11</v>
      </c>
      <c r="E7" s="4">
        <v>5</v>
      </c>
      <c r="F7" s="4" t="str">
        <f>_xlfn.DISPIMG("ID_101EB0A2DCDB4B61B9217B1A7F6643E9",1)</f>
        <v>=DISPIMG("ID_101EB0A2DCDB4B61B9217B1A7F6643E9",1)</v>
      </c>
      <c r="G7" s="4">
        <v>6</v>
      </c>
      <c r="H7" s="4">
        <v>6</v>
      </c>
      <c r="I7" s="5" t="s">
        <v>17</v>
      </c>
    </row>
    <row r="8" ht="81" spans="1:9">
      <c r="A8" s="2" t="s">
        <v>9</v>
      </c>
      <c r="D8" s="4" t="s">
        <v>11</v>
      </c>
      <c r="E8" s="4">
        <v>5</v>
      </c>
      <c r="F8" s="4" t="str">
        <f>_xlfn.DISPIMG("ID_A4C72D30931642FD89851C93E619BADC",1)</f>
        <v>=DISPIMG("ID_A4C72D30931642FD89851C93E619BADC",1)</v>
      </c>
      <c r="G8" s="4">
        <v>6</v>
      </c>
      <c r="H8" s="4">
        <v>6</v>
      </c>
      <c r="I8" s="5" t="s">
        <v>18</v>
      </c>
    </row>
    <row r="9" ht="81" spans="1:9">
      <c r="A9" s="2" t="s">
        <v>9</v>
      </c>
      <c r="D9" s="4" t="s">
        <v>11</v>
      </c>
      <c r="E9" s="4">
        <v>5</v>
      </c>
      <c r="F9" s="4" t="str">
        <f>_xlfn.DISPIMG("ID_4C1492060F8F4AC8BE6D7089EC3931DC",1)</f>
        <v>=DISPIMG("ID_4C1492060F8F4AC8BE6D7089EC3931DC",1)</v>
      </c>
      <c r="G9" s="4">
        <v>6</v>
      </c>
      <c r="H9" s="4">
        <v>6</v>
      </c>
      <c r="I9" s="5" t="s">
        <v>19</v>
      </c>
    </row>
    <row r="10" ht="81" spans="1:9">
      <c r="A10" s="2" t="s">
        <v>9</v>
      </c>
      <c r="D10" s="4" t="s">
        <v>11</v>
      </c>
      <c r="E10" s="4">
        <v>5</v>
      </c>
      <c r="F10" s="4" t="str">
        <f>_xlfn.DISPIMG("ID_B9296A9FEAF0468CA333E3EF16E7798E",1)</f>
        <v>=DISPIMG("ID_B9296A9FEAF0468CA333E3EF16E7798E",1)</v>
      </c>
      <c r="G10" s="4">
        <v>6</v>
      </c>
      <c r="H10" s="4">
        <v>6</v>
      </c>
      <c r="I10" s="5" t="s">
        <v>20</v>
      </c>
    </row>
    <row r="11" ht="81" spans="1:9">
      <c r="A11" s="2" t="s">
        <v>9</v>
      </c>
      <c r="D11" s="4" t="s">
        <v>11</v>
      </c>
      <c r="E11" s="4">
        <v>5</v>
      </c>
      <c r="F11" s="4" t="str">
        <f>_xlfn.DISPIMG("ID_B2D16842A6D244359BDEEEFC5B7B27D8",1)</f>
        <v>=DISPIMG("ID_B2D16842A6D244359BDEEEFC5B7B27D8",1)</v>
      </c>
      <c r="G11" s="4">
        <v>6</v>
      </c>
      <c r="H11" s="4">
        <v>6</v>
      </c>
      <c r="I11" s="5" t="s">
        <v>21</v>
      </c>
    </row>
    <row r="12" ht="81" spans="1:9">
      <c r="A12" s="2" t="s">
        <v>9</v>
      </c>
      <c r="D12" s="4" t="s">
        <v>11</v>
      </c>
      <c r="E12" s="4">
        <v>5</v>
      </c>
      <c r="F12" s="4" t="str">
        <f>_xlfn.DISPIMG("ID_B3C479808F7E4D55A5FF54F6859700EA",1)</f>
        <v>=DISPIMG("ID_B3C479808F7E4D55A5FF54F6859700EA",1)</v>
      </c>
      <c r="G12" s="4">
        <v>6</v>
      </c>
      <c r="H12" s="4">
        <v>6</v>
      </c>
      <c r="I12" s="5" t="s">
        <v>22</v>
      </c>
    </row>
    <row r="13" ht="81" spans="1:9">
      <c r="A13" s="2" t="s">
        <v>9</v>
      </c>
      <c r="D13" s="4" t="s">
        <v>11</v>
      </c>
      <c r="E13" s="4">
        <v>5</v>
      </c>
      <c r="F13" s="4" t="str">
        <f>_xlfn.DISPIMG("ID_6A8FDCBEE51C468A8515DFB5A1E5323F",1)</f>
        <v>=DISPIMG("ID_6A8FDCBEE51C468A8515DFB5A1E5323F",1)</v>
      </c>
      <c r="G13" s="4">
        <v>6</v>
      </c>
      <c r="H13" s="4">
        <v>6</v>
      </c>
      <c r="I13" s="5" t="s">
        <v>23</v>
      </c>
    </row>
    <row r="14" ht="81" spans="1:9">
      <c r="A14" s="2" t="s">
        <v>9</v>
      </c>
      <c r="D14" s="4" t="s">
        <v>11</v>
      </c>
      <c r="E14" s="4">
        <v>5</v>
      </c>
      <c r="F14" s="4" t="str">
        <f>_xlfn.DISPIMG("ID_63530FD31C264FC8ADB672270DF3AC0C",1)</f>
        <v>=DISPIMG("ID_63530FD31C264FC8ADB672270DF3AC0C",1)</v>
      </c>
      <c r="G14" s="4">
        <v>6</v>
      </c>
      <c r="H14" s="4">
        <v>6</v>
      </c>
      <c r="I14" s="5" t="s">
        <v>24</v>
      </c>
    </row>
    <row r="15" ht="81" spans="1:9">
      <c r="A15" s="2" t="s">
        <v>9</v>
      </c>
      <c r="D15" s="4" t="s">
        <v>11</v>
      </c>
      <c r="E15" s="4">
        <v>5</v>
      </c>
      <c r="F15" s="4" t="str">
        <f>_xlfn.DISPIMG("ID_F49D1D9E82F94E88B3F67951589EB242",1)</f>
        <v>=DISPIMG("ID_F49D1D9E82F94E88B3F67951589EB242",1)</v>
      </c>
      <c r="G15" s="4">
        <v>6</v>
      </c>
      <c r="H15" s="4">
        <v>6</v>
      </c>
      <c r="I15" s="5" t="s">
        <v>25</v>
      </c>
    </row>
    <row r="16" ht="81" spans="1:9">
      <c r="A16" s="2" t="s">
        <v>9</v>
      </c>
      <c r="D16" s="4" t="s">
        <v>11</v>
      </c>
      <c r="E16" s="4">
        <v>5</v>
      </c>
      <c r="F16" s="4" t="str">
        <f>_xlfn.DISPIMG("ID_F7A45FE0358A406DB4CB01642B7EE70F",1)</f>
        <v>=DISPIMG("ID_F7A45FE0358A406DB4CB01642B7EE70F",1)</v>
      </c>
      <c r="G16" s="4">
        <v>6</v>
      </c>
      <c r="H16" s="4">
        <v>6</v>
      </c>
      <c r="I16" s="5" t="s">
        <v>26</v>
      </c>
    </row>
    <row r="17" ht="81" spans="1:9">
      <c r="A17" s="2" t="s">
        <v>9</v>
      </c>
      <c r="D17" s="4" t="s">
        <v>11</v>
      </c>
      <c r="E17" s="4">
        <v>5</v>
      </c>
      <c r="F17" s="4" t="str">
        <f>_xlfn.DISPIMG("ID_BF4C22EC31B24373B4FD843D2650F101",1)</f>
        <v>=DISPIMG("ID_BF4C22EC31B24373B4FD843D2650F101",1)</v>
      </c>
      <c r="G17" s="4">
        <v>6</v>
      </c>
      <c r="H17" s="4">
        <v>6</v>
      </c>
      <c r="I17" s="5" t="s">
        <v>27</v>
      </c>
    </row>
    <row r="18" ht="81" spans="1:9">
      <c r="A18" s="2" t="s">
        <v>9</v>
      </c>
      <c r="D18" s="4" t="s">
        <v>11</v>
      </c>
      <c r="E18" s="6" t="s">
        <v>28</v>
      </c>
      <c r="F18" s="4" t="str">
        <f>_xlfn.DISPIMG("ID_EF0FAB0642F14AA69178D8C7A18B9554",1)</f>
        <v>=DISPIMG("ID_EF0FAB0642F14AA69178D8C7A18B9554",1)</v>
      </c>
      <c r="G18" s="4">
        <v>6</v>
      </c>
      <c r="H18" s="4">
        <v>6</v>
      </c>
      <c r="I18" s="5" t="s">
        <v>29</v>
      </c>
    </row>
    <row r="19" ht="81" spans="1:9">
      <c r="A19" s="2" t="s">
        <v>9</v>
      </c>
      <c r="D19" s="4" t="s">
        <v>11</v>
      </c>
      <c r="E19" s="6" t="s">
        <v>28</v>
      </c>
      <c r="F19" s="4" t="str">
        <f>_xlfn.DISPIMG("ID_6709816AB8A647DC839D4F9B9D5067DC",1)</f>
        <v>=DISPIMG("ID_6709816AB8A647DC839D4F9B9D5067DC",1)</v>
      </c>
      <c r="G19" s="4">
        <v>6</v>
      </c>
      <c r="H19" s="4">
        <v>6</v>
      </c>
      <c r="I19" s="5" t="s">
        <v>30</v>
      </c>
    </row>
    <row r="20" ht="81" spans="1:9">
      <c r="A20" s="2" t="s">
        <v>9</v>
      </c>
      <c r="D20" s="4" t="s">
        <v>11</v>
      </c>
      <c r="E20" s="6" t="s">
        <v>28</v>
      </c>
      <c r="F20" s="4" t="str">
        <f>_xlfn.DISPIMG("ID_36CA070994504ECDBABFCBA88F793A9F",1)</f>
        <v>=DISPIMG("ID_36CA070994504ECDBABFCBA88F793A9F",1)</v>
      </c>
      <c r="G20" s="4">
        <v>6</v>
      </c>
      <c r="H20" s="4">
        <v>6</v>
      </c>
      <c r="I20" s="5" t="s">
        <v>31</v>
      </c>
    </row>
    <row r="21" ht="81" spans="1:9">
      <c r="A21" s="2" t="s">
        <v>9</v>
      </c>
      <c r="D21" s="4" t="s">
        <v>11</v>
      </c>
      <c r="E21" s="6" t="s">
        <v>28</v>
      </c>
      <c r="F21" s="4" t="str">
        <f>_xlfn.DISPIMG("ID_705CAC69C03448748C2D5611722A79AF",1)</f>
        <v>=DISPIMG("ID_705CAC69C03448748C2D5611722A79AF",1)</v>
      </c>
      <c r="G21" s="4">
        <v>6</v>
      </c>
      <c r="H21" s="4">
        <v>6</v>
      </c>
      <c r="I21" s="5" t="s">
        <v>32</v>
      </c>
    </row>
    <row r="22" ht="81" spans="1:9">
      <c r="A22" s="2" t="s">
        <v>9</v>
      </c>
      <c r="D22" s="4" t="s">
        <v>11</v>
      </c>
      <c r="E22" s="6" t="s">
        <v>28</v>
      </c>
      <c r="F22" s="4" t="str">
        <f>_xlfn.DISPIMG("ID_9CD15AECDBF44370B71232A2E506FEED",1)</f>
        <v>=DISPIMG("ID_9CD15AECDBF44370B71232A2E506FEED",1)</v>
      </c>
      <c r="G22" s="4">
        <v>6</v>
      </c>
      <c r="H22" s="4">
        <v>6</v>
      </c>
      <c r="I22" s="5" t="s">
        <v>33</v>
      </c>
    </row>
    <row r="23" ht="81" spans="1:9">
      <c r="A23" s="2" t="s">
        <v>9</v>
      </c>
      <c r="D23" s="4" t="s">
        <v>11</v>
      </c>
      <c r="E23" s="6" t="s">
        <v>28</v>
      </c>
      <c r="F23" s="4" t="str">
        <f>_xlfn.DISPIMG("ID_0CC9DF487ED34040B08DEDFBE4794B91",1)</f>
        <v>=DISPIMG("ID_0CC9DF487ED34040B08DEDFBE4794B91",1)</v>
      </c>
      <c r="G23" s="4">
        <v>6</v>
      </c>
      <c r="H23" s="4">
        <v>6</v>
      </c>
      <c r="I23" s="5" t="s">
        <v>34</v>
      </c>
    </row>
    <row r="24" ht="81" spans="1:9">
      <c r="A24" s="2" t="s">
        <v>9</v>
      </c>
      <c r="D24" s="4" t="s">
        <v>11</v>
      </c>
      <c r="E24" s="6" t="s">
        <v>28</v>
      </c>
      <c r="F24" s="4" t="str">
        <f>_xlfn.DISPIMG("ID_BE7C89C8540A4CA68FEAA8B23CA00006",1)</f>
        <v>=DISPIMG("ID_BE7C89C8540A4CA68FEAA8B23CA00006",1)</v>
      </c>
      <c r="G24" s="4">
        <v>6</v>
      </c>
      <c r="H24" s="4">
        <v>6</v>
      </c>
      <c r="I24" s="5" t="s">
        <v>35</v>
      </c>
    </row>
    <row r="25" ht="81" spans="1:9">
      <c r="A25" s="2" t="s">
        <v>9</v>
      </c>
      <c r="D25" s="4" t="s">
        <v>11</v>
      </c>
      <c r="E25" s="6" t="s">
        <v>28</v>
      </c>
      <c r="F25" s="4" t="str">
        <f>_xlfn.DISPIMG("ID_27805C0BA8A3485D8C907207A5619D3A",1)</f>
        <v>=DISPIMG("ID_27805C0BA8A3485D8C907207A5619D3A",1)</v>
      </c>
      <c r="G25" s="4">
        <v>6</v>
      </c>
      <c r="H25" s="4">
        <v>6</v>
      </c>
      <c r="I25" s="5" t="s">
        <v>36</v>
      </c>
    </row>
    <row r="26" ht="81" spans="1:9">
      <c r="A26" s="2" t="s">
        <v>9</v>
      </c>
      <c r="D26" s="4" t="s">
        <v>11</v>
      </c>
      <c r="E26" s="6" t="s">
        <v>28</v>
      </c>
      <c r="F26" s="4" t="str">
        <f>_xlfn.DISPIMG("ID_464F27C038EC44449568E0C0F73BF7E3",1)</f>
        <v>=DISPIMG("ID_464F27C038EC44449568E0C0F73BF7E3",1)</v>
      </c>
      <c r="G26" s="4">
        <v>6</v>
      </c>
      <c r="H26" s="4">
        <v>6</v>
      </c>
      <c r="I26" s="5" t="s">
        <v>37</v>
      </c>
    </row>
    <row r="27" ht="81" spans="1:9">
      <c r="A27" s="2" t="s">
        <v>9</v>
      </c>
      <c r="D27" s="4" t="s">
        <v>11</v>
      </c>
      <c r="E27" s="6" t="s">
        <v>28</v>
      </c>
      <c r="F27" s="4" t="str">
        <f>_xlfn.DISPIMG("ID_D8462DFEBA2346D199B1A9590B7C21BC",1)</f>
        <v>=DISPIMG("ID_D8462DFEBA2346D199B1A9590B7C21BC",1)</v>
      </c>
      <c r="G27" s="4">
        <v>6</v>
      </c>
      <c r="H27" s="4">
        <v>6</v>
      </c>
      <c r="I27" s="5" t="s">
        <v>38</v>
      </c>
    </row>
    <row r="28" ht="81" spans="1:9">
      <c r="A28" s="2" t="s">
        <v>9</v>
      </c>
      <c r="D28" s="4" t="s">
        <v>11</v>
      </c>
      <c r="E28" s="6" t="s">
        <v>28</v>
      </c>
      <c r="F28" s="4" t="str">
        <f>_xlfn.DISPIMG("ID_A841D5D2EF8C435F81DC0C0C71CF637E",1)</f>
        <v>=DISPIMG("ID_A841D5D2EF8C435F81DC0C0C71CF637E",1)</v>
      </c>
      <c r="G28" s="4">
        <v>6</v>
      </c>
      <c r="H28" s="4">
        <v>6</v>
      </c>
      <c r="I28" s="5" t="s">
        <v>39</v>
      </c>
    </row>
    <row r="29" ht="94.5" spans="1:9">
      <c r="A29" s="2" t="s">
        <v>9</v>
      </c>
      <c r="D29" s="4" t="s">
        <v>11</v>
      </c>
      <c r="E29" s="6" t="s">
        <v>28</v>
      </c>
      <c r="F29" s="4" t="str">
        <f>_xlfn.DISPIMG("ID_4229469B44054801AFBC4889CBEC976C",1)</f>
        <v>=DISPIMG("ID_4229469B44054801AFBC4889CBEC976C",1)</v>
      </c>
      <c r="G29" s="4">
        <v>6</v>
      </c>
      <c r="H29" s="4">
        <v>6</v>
      </c>
      <c r="I29" s="5" t="s">
        <v>40</v>
      </c>
    </row>
    <row r="30" ht="81" spans="1:9">
      <c r="A30" s="2" t="s">
        <v>9</v>
      </c>
      <c r="D30" s="4" t="s">
        <v>11</v>
      </c>
      <c r="E30" s="6" t="s">
        <v>28</v>
      </c>
      <c r="F30" s="4" t="str">
        <f>_xlfn.DISPIMG("ID_AECBD3667E7C4CC2A23759F1A520EF29",1)</f>
        <v>=DISPIMG("ID_AECBD3667E7C4CC2A23759F1A520EF29",1)</v>
      </c>
      <c r="G30" s="4">
        <v>6</v>
      </c>
      <c r="H30" s="4">
        <v>6</v>
      </c>
      <c r="I30" s="5" t="s">
        <v>41</v>
      </c>
    </row>
    <row r="31" ht="81" spans="1:9">
      <c r="A31" s="2" t="s">
        <v>9</v>
      </c>
      <c r="D31" s="4" t="s">
        <v>11</v>
      </c>
      <c r="E31" s="6" t="s">
        <v>28</v>
      </c>
      <c r="F31" s="4" t="str">
        <f>_xlfn.DISPIMG("ID_981A2D49B13145AF919CBBAFEE313DD1",1)</f>
        <v>=DISPIMG("ID_981A2D49B13145AF919CBBAFEE313DD1",1)</v>
      </c>
      <c r="G31" s="4">
        <v>6</v>
      </c>
      <c r="H31" s="4">
        <v>6</v>
      </c>
      <c r="I31" s="5" t="s">
        <v>42</v>
      </c>
    </row>
    <row r="32" ht="81" spans="1:9">
      <c r="A32" s="2" t="s">
        <v>9</v>
      </c>
      <c r="D32" s="4" t="s">
        <v>11</v>
      </c>
      <c r="E32" s="6" t="s">
        <v>28</v>
      </c>
      <c r="F32" s="4" t="str">
        <f>_xlfn.DISPIMG("ID_D856E41165074D6DBF0DE65A4D346CAF",1)</f>
        <v>=DISPIMG("ID_D856E41165074D6DBF0DE65A4D346CAF",1)</v>
      </c>
      <c r="G32" s="4">
        <v>6</v>
      </c>
      <c r="H32" s="4">
        <v>6</v>
      </c>
      <c r="I32" s="5" t="s">
        <v>43</v>
      </c>
    </row>
    <row r="33" ht="81" spans="1:9">
      <c r="A33" s="2" t="s">
        <v>9</v>
      </c>
      <c r="D33" s="4" t="s">
        <v>11</v>
      </c>
      <c r="E33" s="6" t="s">
        <v>28</v>
      </c>
      <c r="F33" s="4" t="str">
        <f>_xlfn.DISPIMG("ID_2E40DAA2CBF547E482C7FE0187074519",1)</f>
        <v>=DISPIMG("ID_2E40DAA2CBF547E482C7FE0187074519",1)</v>
      </c>
      <c r="G33" s="4">
        <v>6</v>
      </c>
      <c r="H33" s="4">
        <v>6</v>
      </c>
      <c r="I33" s="5" t="s">
        <v>44</v>
      </c>
    </row>
    <row r="34" ht="81" spans="1:9">
      <c r="A34" s="2" t="s">
        <v>9</v>
      </c>
      <c r="D34" s="4" t="s">
        <v>11</v>
      </c>
      <c r="E34" s="6" t="s">
        <v>28</v>
      </c>
      <c r="F34" s="4" t="str">
        <f>_xlfn.DISPIMG("ID_DC8F3E91E8B0445DA914682F87BA1219",1)</f>
        <v>=DISPIMG("ID_DC8F3E91E8B0445DA914682F87BA1219",1)</v>
      </c>
      <c r="G34" s="4">
        <v>6</v>
      </c>
      <c r="H34" s="4">
        <v>6</v>
      </c>
      <c r="I34" s="5" t="s">
        <v>45</v>
      </c>
    </row>
    <row r="35" ht="81" spans="1:9">
      <c r="A35" s="2" t="s">
        <v>9</v>
      </c>
      <c r="D35" s="4" t="s">
        <v>11</v>
      </c>
      <c r="E35" s="6" t="s">
        <v>28</v>
      </c>
      <c r="F35" s="4" t="str">
        <f>_xlfn.DISPIMG("ID_CCD5038212034AE590F40DE723EAB1F1",1)</f>
        <v>=DISPIMG("ID_CCD5038212034AE590F40DE723EAB1F1",1)</v>
      </c>
      <c r="G35" s="4">
        <v>6</v>
      </c>
      <c r="H35" s="4">
        <v>6</v>
      </c>
      <c r="I35" s="5" t="s">
        <v>46</v>
      </c>
    </row>
    <row r="36" ht="81" spans="1:9">
      <c r="A36" s="2" t="s">
        <v>9</v>
      </c>
      <c r="D36" s="4" t="s">
        <v>11</v>
      </c>
      <c r="E36" s="6" t="s">
        <v>28</v>
      </c>
      <c r="F36" s="4" t="str">
        <f>_xlfn.DISPIMG("ID_4C74654DF8C249C3AB9DF53C3567A40B",1)</f>
        <v>=DISPIMG("ID_4C74654DF8C249C3AB9DF53C3567A40B",1)</v>
      </c>
      <c r="G36" s="4">
        <v>6</v>
      </c>
      <c r="H36" s="4">
        <v>6</v>
      </c>
      <c r="I36" s="5" t="s">
        <v>47</v>
      </c>
    </row>
    <row r="37" ht="81" spans="1:9">
      <c r="A37" s="2" t="s">
        <v>9</v>
      </c>
      <c r="D37" s="4" t="s">
        <v>11</v>
      </c>
      <c r="E37" s="6" t="s">
        <v>28</v>
      </c>
      <c r="F37" s="4" t="str">
        <f>_xlfn.DISPIMG("ID_AE01A59E37D6472694D396BDA01A988B",1)</f>
        <v>=DISPIMG("ID_AE01A59E37D6472694D396BDA01A988B",1)</v>
      </c>
      <c r="G37" s="4">
        <v>6</v>
      </c>
      <c r="H37" s="4">
        <v>6</v>
      </c>
      <c r="I37" s="5" t="s">
        <v>48</v>
      </c>
    </row>
    <row r="38" ht="81" spans="1:9">
      <c r="A38" s="2" t="s">
        <v>9</v>
      </c>
      <c r="D38" s="4" t="s">
        <v>11</v>
      </c>
      <c r="E38" s="6" t="s">
        <v>28</v>
      </c>
      <c r="F38" s="4" t="str">
        <f>_xlfn.DISPIMG("ID_B6E9D25D3CFA4DBBAC2865A1D19C775B",1)</f>
        <v>=DISPIMG("ID_B6E9D25D3CFA4DBBAC2865A1D19C775B",1)</v>
      </c>
      <c r="G38" s="4">
        <v>6</v>
      </c>
      <c r="H38" s="4">
        <v>6</v>
      </c>
      <c r="I38" s="5" t="s">
        <v>49</v>
      </c>
    </row>
    <row r="39" ht="81" spans="1:9">
      <c r="A39" s="2" t="s">
        <v>9</v>
      </c>
      <c r="D39" s="4" t="s">
        <v>11</v>
      </c>
      <c r="E39" s="6" t="s">
        <v>28</v>
      </c>
      <c r="F39" s="4" t="str">
        <f>_xlfn.DISPIMG("ID_E236E84D36A644C8A9263BAE7D10FFB1",1)</f>
        <v>=DISPIMG("ID_E236E84D36A644C8A9263BAE7D10FFB1",1)</v>
      </c>
      <c r="G39" s="4">
        <v>6</v>
      </c>
      <c r="H39" s="4">
        <v>6</v>
      </c>
      <c r="I39" s="5" t="s">
        <v>50</v>
      </c>
    </row>
    <row r="40" ht="94.5" spans="1:9">
      <c r="A40" s="2" t="s">
        <v>9</v>
      </c>
      <c r="D40" s="4" t="s">
        <v>11</v>
      </c>
      <c r="E40" s="6" t="s">
        <v>28</v>
      </c>
      <c r="F40" s="4" t="str">
        <f>_xlfn.DISPIMG("ID_670AD93C2C5F4DFBBC0D22BE907F9CA1",1)</f>
        <v>=DISPIMG("ID_670AD93C2C5F4DFBBC0D22BE907F9CA1",1)</v>
      </c>
      <c r="G40" s="4">
        <v>6</v>
      </c>
      <c r="H40" s="4">
        <v>6</v>
      </c>
      <c r="I40" s="5" t="s">
        <v>51</v>
      </c>
    </row>
    <row r="41" ht="81" spans="1:9">
      <c r="A41" s="2" t="s">
        <v>9</v>
      </c>
      <c r="D41" s="4" t="s">
        <v>11</v>
      </c>
      <c r="E41" s="6" t="s">
        <v>28</v>
      </c>
      <c r="F41" s="4" t="str">
        <f>_xlfn.DISPIMG("ID_B96200FEDFC44DA89FB8C57CAA37EDB3",1)</f>
        <v>=DISPIMG("ID_B96200FEDFC44DA89FB8C57CAA37EDB3",1)</v>
      </c>
      <c r="G41" s="4">
        <v>6</v>
      </c>
      <c r="H41" s="4">
        <v>6</v>
      </c>
      <c r="I41" s="5" t="s">
        <v>52</v>
      </c>
    </row>
    <row r="42" ht="94.5" spans="1:9">
      <c r="A42" s="2" t="s">
        <v>9</v>
      </c>
      <c r="D42" s="4" t="s">
        <v>11</v>
      </c>
      <c r="E42" s="6" t="s">
        <v>28</v>
      </c>
      <c r="F42" s="4" t="str">
        <f>_xlfn.DISPIMG("ID_03A0A864B7654123BF2229FCA35BBAED",1)</f>
        <v>=DISPIMG("ID_03A0A864B7654123BF2229FCA35BBAED",1)</v>
      </c>
      <c r="G42" s="4">
        <v>6</v>
      </c>
      <c r="H42" s="4">
        <v>6</v>
      </c>
      <c r="I42" s="5" t="s">
        <v>53</v>
      </c>
    </row>
    <row r="43" ht="81" spans="1:9">
      <c r="A43" s="2" t="s">
        <v>9</v>
      </c>
      <c r="D43" s="4" t="s">
        <v>11</v>
      </c>
      <c r="E43" s="6" t="s">
        <v>28</v>
      </c>
      <c r="F43" s="4" t="str">
        <f>_xlfn.DISPIMG("ID_BCCBB9FEC2A048DD956CBED0E1ADEF75",1)</f>
        <v>=DISPIMG("ID_BCCBB9FEC2A048DD956CBED0E1ADEF75",1)</v>
      </c>
      <c r="G43" s="4">
        <v>6</v>
      </c>
      <c r="H43" s="4">
        <v>6</v>
      </c>
      <c r="I43" s="5" t="s">
        <v>54</v>
      </c>
    </row>
    <row r="44" ht="81" spans="1:9">
      <c r="A44" s="2" t="s">
        <v>9</v>
      </c>
      <c r="D44" s="4" t="s">
        <v>11</v>
      </c>
      <c r="E44" s="6" t="s">
        <v>28</v>
      </c>
      <c r="F44" s="4" t="str">
        <f>_xlfn.DISPIMG("ID_5E5AD39E5C8A44429B31D6FECFF99E04",1)</f>
        <v>=DISPIMG("ID_5E5AD39E5C8A44429B31D6FECFF99E04",1)</v>
      </c>
      <c r="G44" s="4">
        <v>6</v>
      </c>
      <c r="H44" s="4">
        <v>6</v>
      </c>
      <c r="I44" s="5" t="s">
        <v>55</v>
      </c>
    </row>
    <row r="45" ht="94.5" spans="1:9">
      <c r="A45" s="2" t="s">
        <v>9</v>
      </c>
      <c r="D45" s="4" t="s">
        <v>11</v>
      </c>
      <c r="E45" s="6" t="s">
        <v>28</v>
      </c>
      <c r="F45" s="4" t="str">
        <f>_xlfn.DISPIMG("ID_FA8379369CDA492EBF910B5A574A1816",1)</f>
        <v>=DISPIMG("ID_FA8379369CDA492EBF910B5A574A1816",1)</v>
      </c>
      <c r="G45" s="4">
        <v>6</v>
      </c>
      <c r="H45" s="4">
        <v>6</v>
      </c>
      <c r="I45" s="5" t="s">
        <v>56</v>
      </c>
    </row>
    <row r="46" ht="81" spans="1:9">
      <c r="A46" s="2" t="s">
        <v>9</v>
      </c>
      <c r="D46" s="4" t="s">
        <v>11</v>
      </c>
      <c r="E46" s="6" t="s">
        <v>28</v>
      </c>
      <c r="F46" s="4" t="str">
        <f>_xlfn.DISPIMG("ID_A983D52A7C3D442EA43E44AB8A34CAF7",1)</f>
        <v>=DISPIMG("ID_A983D52A7C3D442EA43E44AB8A34CAF7",1)</v>
      </c>
      <c r="G46" s="4">
        <v>6</v>
      </c>
      <c r="H46" s="4">
        <v>6</v>
      </c>
      <c r="I46" s="5" t="s">
        <v>57</v>
      </c>
    </row>
    <row r="47" ht="94.5" spans="1:9">
      <c r="A47" s="2" t="s">
        <v>9</v>
      </c>
      <c r="D47" s="4" t="s">
        <v>11</v>
      </c>
      <c r="E47" s="6" t="s">
        <v>28</v>
      </c>
      <c r="F47" s="4" t="str">
        <f>_xlfn.DISPIMG("ID_8B0A073854B048F59F7FE4A5F678B075",1)</f>
        <v>=DISPIMG("ID_8B0A073854B048F59F7FE4A5F678B075",1)</v>
      </c>
      <c r="G47" s="4">
        <v>6</v>
      </c>
      <c r="H47" s="4">
        <v>6</v>
      </c>
      <c r="I47" s="5" t="s">
        <v>58</v>
      </c>
    </row>
    <row r="48" ht="81" spans="1:9">
      <c r="A48" s="2" t="s">
        <v>9</v>
      </c>
      <c r="D48" s="4" t="s">
        <v>11</v>
      </c>
      <c r="E48" s="6" t="s">
        <v>28</v>
      </c>
      <c r="F48" s="4" t="str">
        <f>_xlfn.DISPIMG("ID_77CE86388CBB47A6BCE6DCA79F8A4ABE",1)</f>
        <v>=DISPIMG("ID_77CE86388CBB47A6BCE6DCA79F8A4ABE",1)</v>
      </c>
      <c r="G48" s="4">
        <v>6</v>
      </c>
      <c r="H48" s="4">
        <v>6</v>
      </c>
      <c r="I48" s="5" t="s">
        <v>59</v>
      </c>
    </row>
    <row r="49" ht="81" spans="1:9">
      <c r="A49" s="2" t="s">
        <v>9</v>
      </c>
      <c r="D49" s="4" t="s">
        <v>11</v>
      </c>
      <c r="E49" s="6" t="s">
        <v>28</v>
      </c>
      <c r="F49" s="4" t="str">
        <f>_xlfn.DISPIMG("ID_A04ACAC289524CA29851F52904EEBE10",1)</f>
        <v>=DISPIMG("ID_A04ACAC289524CA29851F52904EEBE10",1)</v>
      </c>
      <c r="G49" s="4">
        <v>6</v>
      </c>
      <c r="H49" s="4">
        <v>6</v>
      </c>
      <c r="I49" s="5" t="s">
        <v>60</v>
      </c>
    </row>
    <row r="50" ht="81" spans="1:9">
      <c r="A50" s="2" t="s">
        <v>9</v>
      </c>
      <c r="D50" s="4" t="s">
        <v>11</v>
      </c>
      <c r="E50" s="6" t="s">
        <v>28</v>
      </c>
      <c r="F50" s="4" t="str">
        <f>_xlfn.DISPIMG("ID_3635C1D0D004496E974953F3A8C9CB1C",1)</f>
        <v>=DISPIMG("ID_3635C1D0D004496E974953F3A8C9CB1C",1)</v>
      </c>
      <c r="G50" s="4">
        <v>6</v>
      </c>
      <c r="H50" s="4">
        <v>6</v>
      </c>
      <c r="I50" s="5" t="s">
        <v>61</v>
      </c>
    </row>
    <row r="51" ht="81" spans="1:9">
      <c r="A51" s="2" t="s">
        <v>9</v>
      </c>
      <c r="D51" s="4" t="s">
        <v>11</v>
      </c>
      <c r="E51" s="6" t="s">
        <v>28</v>
      </c>
      <c r="F51" s="4" t="str">
        <f>_xlfn.DISPIMG("ID_05A8603327F8486E8E99B992BFDF81B0",1)</f>
        <v>=DISPIMG("ID_05A8603327F8486E8E99B992BFDF81B0",1)</v>
      </c>
      <c r="G51" s="4">
        <v>6</v>
      </c>
      <c r="H51" s="4">
        <v>6</v>
      </c>
      <c r="I51" s="5" t="s">
        <v>62</v>
      </c>
    </row>
    <row r="52" ht="81" spans="1:9">
      <c r="A52" s="2" t="s">
        <v>9</v>
      </c>
      <c r="D52" s="4" t="s">
        <v>11</v>
      </c>
      <c r="E52" s="6" t="s">
        <v>28</v>
      </c>
      <c r="F52" s="4" t="str">
        <f>_xlfn.DISPIMG("ID_5535469895D441C9B1D27BEF2C65E874",1)</f>
        <v>=DISPIMG("ID_5535469895D441C9B1D27BEF2C65E874",1)</v>
      </c>
      <c r="G52" s="4">
        <v>6</v>
      </c>
      <c r="H52" s="4">
        <v>6</v>
      </c>
      <c r="I52" s="5" t="s">
        <v>63</v>
      </c>
    </row>
    <row r="53" ht="81" spans="1:9">
      <c r="A53" s="7" t="s">
        <v>64</v>
      </c>
      <c r="D53" s="4" t="s">
        <v>11</v>
      </c>
      <c r="E53" s="6" t="s">
        <v>28</v>
      </c>
      <c r="F53" s="4" t="str">
        <f>_xlfn.DISPIMG("ID_D30342E737A2457AB620ABB677CAE429",1)</f>
        <v>=DISPIMG("ID_D30342E737A2457AB620ABB677CAE429",1)</v>
      </c>
      <c r="G53" s="4">
        <v>6</v>
      </c>
      <c r="H53" s="4">
        <v>6</v>
      </c>
      <c r="I53" s="5" t="s">
        <v>65</v>
      </c>
    </row>
    <row r="54" ht="81" spans="1:9">
      <c r="A54" s="7" t="s">
        <v>64</v>
      </c>
      <c r="D54" s="4" t="s">
        <v>11</v>
      </c>
      <c r="E54" s="6" t="s">
        <v>28</v>
      </c>
      <c r="F54" s="4" t="str">
        <f>_xlfn.DISPIMG("ID_558C54F77B1646C59620286EB66779B4",1)</f>
        <v>=DISPIMG("ID_558C54F77B1646C59620286EB66779B4",1)</v>
      </c>
      <c r="G54" s="4">
        <v>6</v>
      </c>
      <c r="H54" s="4">
        <v>6</v>
      </c>
      <c r="I54" s="5" t="s">
        <v>66</v>
      </c>
    </row>
    <row r="55" ht="81" spans="1:9">
      <c r="A55" s="7" t="s">
        <v>64</v>
      </c>
      <c r="D55" s="4" t="s">
        <v>11</v>
      </c>
      <c r="E55" s="6" t="s">
        <v>28</v>
      </c>
      <c r="F55" s="4" t="str">
        <f>_xlfn.DISPIMG("ID_B49A4477DD924915B249A9A5D9E05144",1)</f>
        <v>=DISPIMG("ID_B49A4477DD924915B249A9A5D9E05144",1)</v>
      </c>
      <c r="G55" s="4">
        <v>6</v>
      </c>
      <c r="H55" s="4">
        <v>6</v>
      </c>
      <c r="I55" s="5" t="s">
        <v>67</v>
      </c>
    </row>
    <row r="56" ht="81" spans="1:9">
      <c r="A56" s="7" t="s">
        <v>64</v>
      </c>
      <c r="D56" s="4" t="s">
        <v>11</v>
      </c>
      <c r="E56" s="6" t="s">
        <v>28</v>
      </c>
      <c r="F56" s="4" t="str">
        <f>_xlfn.DISPIMG("ID_942FA2B709374FEA87938E5C0F863A11",1)</f>
        <v>=DISPIMG("ID_942FA2B709374FEA87938E5C0F863A11",1)</v>
      </c>
      <c r="G56" s="4">
        <v>6</v>
      </c>
      <c r="H56" s="4">
        <v>6</v>
      </c>
      <c r="I56" s="5" t="s">
        <v>68</v>
      </c>
    </row>
    <row r="57" ht="81" spans="1:9">
      <c r="A57" s="7" t="s">
        <v>64</v>
      </c>
      <c r="D57" s="4" t="s">
        <v>11</v>
      </c>
      <c r="E57" s="6" t="s">
        <v>28</v>
      </c>
      <c r="F57" s="4" t="str">
        <f>_xlfn.DISPIMG("ID_AAF7667BFC4D4062AF7D54075E791381",1)</f>
        <v>=DISPIMG("ID_AAF7667BFC4D4062AF7D54075E791381",1)</v>
      </c>
      <c r="G57" s="4">
        <v>6</v>
      </c>
      <c r="H57" s="4">
        <v>6</v>
      </c>
      <c r="I57" s="5" t="s">
        <v>69</v>
      </c>
    </row>
    <row r="58" ht="81" spans="1:9">
      <c r="A58" s="7" t="s">
        <v>64</v>
      </c>
      <c r="D58" s="4" t="s">
        <v>11</v>
      </c>
      <c r="E58" s="6" t="s">
        <v>28</v>
      </c>
      <c r="F58" s="4" t="str">
        <f>_xlfn.DISPIMG("ID_38149FBE1D954BB2A45ADEFAA1297200",1)</f>
        <v>=DISPIMG("ID_38149FBE1D954BB2A45ADEFAA1297200",1)</v>
      </c>
      <c r="G58" s="4">
        <v>6</v>
      </c>
      <c r="H58" s="4">
        <v>6</v>
      </c>
      <c r="I58" s="5" t="s">
        <v>70</v>
      </c>
    </row>
    <row r="59" ht="81" spans="1:9">
      <c r="A59" s="7" t="s">
        <v>64</v>
      </c>
      <c r="D59" s="4" t="s">
        <v>11</v>
      </c>
      <c r="E59" s="6" t="s">
        <v>28</v>
      </c>
      <c r="F59" s="4" t="str">
        <f>_xlfn.DISPIMG("ID_2F1F59669B03439DB7362DB2887A75D9",1)</f>
        <v>=DISPIMG("ID_2F1F59669B03439DB7362DB2887A75D9",1)</v>
      </c>
      <c r="G59" s="4">
        <v>6</v>
      </c>
      <c r="H59" s="4">
        <v>6</v>
      </c>
      <c r="I59" s="5" t="s">
        <v>71</v>
      </c>
    </row>
    <row r="60" ht="81" spans="1:9">
      <c r="A60" s="7" t="s">
        <v>64</v>
      </c>
      <c r="D60" s="4" t="s">
        <v>11</v>
      </c>
      <c r="E60" s="6" t="s">
        <v>28</v>
      </c>
      <c r="F60" s="4" t="str">
        <f>_xlfn.DISPIMG("ID_986502F778B94AA8984E28D3C4A669D7",1)</f>
        <v>=DISPIMG("ID_986502F778B94AA8984E28D3C4A669D7",1)</v>
      </c>
      <c r="G60" s="4">
        <v>6</v>
      </c>
      <c r="H60" s="4">
        <v>6</v>
      </c>
      <c r="I60" s="5" t="s">
        <v>72</v>
      </c>
    </row>
    <row r="61" ht="81" spans="1:9">
      <c r="A61" s="7" t="s">
        <v>64</v>
      </c>
      <c r="D61" s="4" t="s">
        <v>11</v>
      </c>
      <c r="E61" s="6" t="s">
        <v>28</v>
      </c>
      <c r="F61" s="4" t="str">
        <f>_xlfn.DISPIMG("ID_85A026C6351841AEA922B5CF92C45979",1)</f>
        <v>=DISPIMG("ID_85A026C6351841AEA922B5CF92C45979",1)</v>
      </c>
      <c r="G61" s="4">
        <v>6</v>
      </c>
      <c r="H61" s="4">
        <v>6</v>
      </c>
      <c r="I61" s="5" t="s">
        <v>73</v>
      </c>
    </row>
    <row r="62" ht="81" spans="1:9">
      <c r="A62" s="7" t="s">
        <v>64</v>
      </c>
      <c r="D62" s="4" t="s">
        <v>11</v>
      </c>
      <c r="E62" s="6" t="s">
        <v>28</v>
      </c>
      <c r="F62" s="4" t="str">
        <f>_xlfn.DISPIMG("ID_85A9C82CE58E495294EFCFA16E9065DD",1)</f>
        <v>=DISPIMG("ID_85A9C82CE58E495294EFCFA16E9065DD",1)</v>
      </c>
      <c r="G62" s="4">
        <v>6</v>
      </c>
      <c r="H62" s="4">
        <v>6</v>
      </c>
      <c r="I62" s="5" t="s">
        <v>74</v>
      </c>
    </row>
    <row r="63" ht="81" spans="1:9">
      <c r="A63" s="7" t="s">
        <v>64</v>
      </c>
      <c r="D63" s="4" t="s">
        <v>11</v>
      </c>
      <c r="E63" s="6" t="s">
        <v>28</v>
      </c>
      <c r="F63" s="4" t="str">
        <f>_xlfn.DISPIMG("ID_940D43E4F0C047489530B92F7FF0D545",1)</f>
        <v>=DISPIMG("ID_940D43E4F0C047489530B92F7FF0D545",1)</v>
      </c>
      <c r="G63" s="4">
        <v>6</v>
      </c>
      <c r="H63" s="4">
        <v>6</v>
      </c>
      <c r="I63" s="5" t="s">
        <v>75</v>
      </c>
    </row>
    <row r="64" ht="81" spans="1:9">
      <c r="A64" s="7" t="s">
        <v>64</v>
      </c>
      <c r="D64" s="4" t="s">
        <v>11</v>
      </c>
      <c r="E64" s="6" t="s">
        <v>28</v>
      </c>
      <c r="F64" s="4" t="str">
        <f>_xlfn.DISPIMG("ID_EBD97486AC824C5DB732C2E47318693E",1)</f>
        <v>=DISPIMG("ID_EBD97486AC824C5DB732C2E47318693E",1)</v>
      </c>
      <c r="G64" s="4">
        <v>6</v>
      </c>
      <c r="H64" s="4">
        <v>6</v>
      </c>
      <c r="I64" s="5" t="s">
        <v>76</v>
      </c>
    </row>
    <row r="65" ht="81" spans="1:9">
      <c r="A65" s="7" t="s">
        <v>64</v>
      </c>
      <c r="D65" s="4" t="s">
        <v>11</v>
      </c>
      <c r="E65" s="6" t="s">
        <v>28</v>
      </c>
      <c r="F65" s="4" t="str">
        <f>_xlfn.DISPIMG("ID_04A7C4848A894D859F461E36EDFFE416",1)</f>
        <v>=DISPIMG("ID_04A7C4848A894D859F461E36EDFFE416",1)</v>
      </c>
      <c r="G65" s="4">
        <v>6</v>
      </c>
      <c r="H65" s="4">
        <v>6</v>
      </c>
      <c r="I65" s="5" t="s">
        <v>77</v>
      </c>
    </row>
    <row r="66" ht="81" spans="1:9">
      <c r="A66" s="7" t="s">
        <v>64</v>
      </c>
      <c r="D66" s="4" t="s">
        <v>11</v>
      </c>
      <c r="E66" s="6" t="s">
        <v>28</v>
      </c>
      <c r="F66" s="4" t="str">
        <f>_xlfn.DISPIMG("ID_3240C903474B4B21B303F2C1F337A8D1",1)</f>
        <v>=DISPIMG("ID_3240C903474B4B21B303F2C1F337A8D1",1)</v>
      </c>
      <c r="G66" s="4">
        <v>6</v>
      </c>
      <c r="H66" s="4">
        <v>6</v>
      </c>
      <c r="I66" s="5" t="s">
        <v>78</v>
      </c>
    </row>
    <row r="67" ht="81" spans="1:9">
      <c r="A67" s="7" t="s">
        <v>64</v>
      </c>
      <c r="D67" s="4" t="s">
        <v>11</v>
      </c>
      <c r="E67" s="6" t="s">
        <v>28</v>
      </c>
      <c r="F67" s="4" t="str">
        <f>_xlfn.DISPIMG("ID_0F81ADED7F3444F09BC7F7D498AE4E2F",1)</f>
        <v>=DISPIMG("ID_0F81ADED7F3444F09BC7F7D498AE4E2F",1)</v>
      </c>
      <c r="G67" s="4">
        <v>6</v>
      </c>
      <c r="H67" s="4">
        <v>6</v>
      </c>
      <c r="I67" s="5" t="s">
        <v>79</v>
      </c>
    </row>
    <row r="68" ht="81" spans="1:9">
      <c r="A68" s="7" t="s">
        <v>64</v>
      </c>
      <c r="D68" s="4" t="s">
        <v>11</v>
      </c>
      <c r="E68" s="6" t="s">
        <v>28</v>
      </c>
      <c r="F68" s="4" t="str">
        <f>_xlfn.DISPIMG("ID_C3ADC82A6F77483CAC13107D182971FD",1)</f>
        <v>=DISPIMG("ID_C3ADC82A6F77483CAC13107D182971FD",1)</v>
      </c>
      <c r="G68" s="4">
        <v>6</v>
      </c>
      <c r="H68" s="4">
        <v>6</v>
      </c>
      <c r="I68" s="5" t="s">
        <v>80</v>
      </c>
    </row>
    <row r="69" ht="81" spans="1:9">
      <c r="A69" s="7" t="s">
        <v>64</v>
      </c>
      <c r="D69" s="4" t="s">
        <v>11</v>
      </c>
      <c r="E69" s="6" t="s">
        <v>28</v>
      </c>
      <c r="F69" s="4" t="str">
        <f>_xlfn.DISPIMG("ID_67D26F16B0E04B80A9A31B51049FB244",1)</f>
        <v>=DISPIMG("ID_67D26F16B0E04B80A9A31B51049FB244",1)</v>
      </c>
      <c r="G69" s="4">
        <v>6</v>
      </c>
      <c r="H69" s="4">
        <v>6</v>
      </c>
      <c r="I69" s="5" t="s">
        <v>81</v>
      </c>
    </row>
    <row r="70" ht="81" spans="1:9">
      <c r="A70" s="7" t="s">
        <v>64</v>
      </c>
      <c r="D70" s="4" t="s">
        <v>11</v>
      </c>
      <c r="E70" s="6" t="s">
        <v>28</v>
      </c>
      <c r="F70" s="4" t="str">
        <f>_xlfn.DISPIMG("ID_4F4CA2351373487EB48380F2A753499A",1)</f>
        <v>=DISPIMG("ID_4F4CA2351373487EB48380F2A753499A",1)</v>
      </c>
      <c r="G70" s="4">
        <v>6</v>
      </c>
      <c r="H70" s="4">
        <v>6</v>
      </c>
      <c r="I70" s="5" t="s">
        <v>82</v>
      </c>
    </row>
    <row r="71" ht="81" spans="1:9">
      <c r="A71" s="7" t="s">
        <v>64</v>
      </c>
      <c r="D71" s="4" t="s">
        <v>11</v>
      </c>
      <c r="E71" s="6" t="s">
        <v>28</v>
      </c>
      <c r="F71" s="4" t="str">
        <f>_xlfn.DISPIMG("ID_9CD583A7211044B49DCA66FB9F2DFCAA",1)</f>
        <v>=DISPIMG("ID_9CD583A7211044B49DCA66FB9F2DFCAA",1)</v>
      </c>
      <c r="G71" s="4">
        <v>6</v>
      </c>
      <c r="H71" s="4">
        <v>6</v>
      </c>
      <c r="I71" s="5" t="s">
        <v>83</v>
      </c>
    </row>
    <row r="72" ht="81" spans="1:9">
      <c r="A72" s="7" t="s">
        <v>64</v>
      </c>
      <c r="D72" s="4" t="s">
        <v>11</v>
      </c>
      <c r="E72" s="6" t="s">
        <v>28</v>
      </c>
      <c r="F72" s="4" t="str">
        <f>_xlfn.DISPIMG("ID_86169388FD3845FBA362B0BB9FC52599",1)</f>
        <v>=DISPIMG("ID_86169388FD3845FBA362B0BB9FC52599",1)</v>
      </c>
      <c r="G72" s="4">
        <v>6</v>
      </c>
      <c r="H72" s="4">
        <v>6</v>
      </c>
      <c r="I72" s="5" t="s">
        <v>84</v>
      </c>
    </row>
    <row r="73" ht="81" spans="1:9">
      <c r="A73" s="7" t="s">
        <v>64</v>
      </c>
      <c r="D73" s="4" t="s">
        <v>11</v>
      </c>
      <c r="E73" s="6" t="s">
        <v>28</v>
      </c>
      <c r="F73" s="4" t="str">
        <f>_xlfn.DISPIMG("ID_BF33A77B278841EFAFA222BCF71146D7",1)</f>
        <v>=DISPIMG("ID_BF33A77B278841EFAFA222BCF71146D7",1)</v>
      </c>
      <c r="G73" s="4">
        <v>6</v>
      </c>
      <c r="H73" s="4">
        <v>6</v>
      </c>
      <c r="I73" s="5" t="s">
        <v>85</v>
      </c>
    </row>
    <row r="74" ht="81" spans="1:9">
      <c r="A74" s="7" t="s">
        <v>64</v>
      </c>
      <c r="D74" s="4" t="s">
        <v>11</v>
      </c>
      <c r="E74" s="6" t="s">
        <v>28</v>
      </c>
      <c r="F74" s="8" t="str">
        <f>_xlfn.DISPIMG("ID_67A4A13F9C86447082FFEBC8539C1D5F",1)</f>
        <v>=DISPIMG("ID_67A4A13F9C86447082FFEBC8539C1D5F",1)</v>
      </c>
      <c r="G74" s="4">
        <v>6</v>
      </c>
      <c r="H74" s="4">
        <v>6</v>
      </c>
      <c r="I74" s="5" t="s">
        <v>86</v>
      </c>
    </row>
    <row r="75" ht="81" spans="1:9">
      <c r="A75" s="7" t="s">
        <v>64</v>
      </c>
      <c r="D75" s="4" t="s">
        <v>11</v>
      </c>
      <c r="E75" s="6" t="s">
        <v>28</v>
      </c>
      <c r="F75" s="4" t="str">
        <f>_xlfn.DISPIMG("ID_5A2484D3ED244E03A3B71664275E815A",1)</f>
        <v>=DISPIMG("ID_5A2484D3ED244E03A3B71664275E815A",1)</v>
      </c>
      <c r="G75" s="4">
        <v>6</v>
      </c>
      <c r="H75" s="4">
        <v>6</v>
      </c>
      <c r="I75" s="5" t="s">
        <v>87</v>
      </c>
    </row>
    <row r="76" ht="81" spans="1:9">
      <c r="A76" s="7" t="s">
        <v>64</v>
      </c>
      <c r="D76" s="4" t="s">
        <v>11</v>
      </c>
      <c r="E76" s="6" t="s">
        <v>28</v>
      </c>
      <c r="F76" s="4" t="str">
        <f>_xlfn.DISPIMG("ID_451C1086751043DCAF4E3844D0EC64CD",1)</f>
        <v>=DISPIMG("ID_451C1086751043DCAF4E3844D0EC64CD",1)</v>
      </c>
      <c r="G76" s="4">
        <v>6</v>
      </c>
      <c r="H76" s="4">
        <v>6</v>
      </c>
      <c r="I76" s="5" t="s">
        <v>88</v>
      </c>
    </row>
    <row r="77" ht="81" spans="1:9">
      <c r="A77" s="7" t="s">
        <v>89</v>
      </c>
      <c r="D77" s="6" t="s">
        <v>11</v>
      </c>
      <c r="E77" s="6" t="s">
        <v>28</v>
      </c>
      <c r="F77" s="9" t="str">
        <f>_xlfn.DISPIMG("ID_2E2FD34DAF774838838F1213A238232C",1)</f>
        <v>=DISPIMG("ID_2E2FD34DAF774838838F1213A238232C",1)</v>
      </c>
      <c r="G77" s="4">
        <v>6</v>
      </c>
      <c r="H77" s="4">
        <v>6</v>
      </c>
      <c r="I77" s="10" t="s">
        <v>90</v>
      </c>
    </row>
    <row r="78" ht="81" spans="1:9">
      <c r="A78" s="7" t="s">
        <v>89</v>
      </c>
      <c r="D78" s="6" t="s">
        <v>11</v>
      </c>
      <c r="E78" s="6" t="s">
        <v>28</v>
      </c>
      <c r="F78" s="9" t="str">
        <f>_xlfn.DISPIMG("ID_90B05CC0C1044544B0623659218567D9",1)</f>
        <v>=DISPIMG("ID_90B05CC0C1044544B0623659218567D9",1)</v>
      </c>
      <c r="G78" s="4">
        <v>6</v>
      </c>
      <c r="H78" s="4">
        <v>6</v>
      </c>
      <c r="I78" s="10" t="s">
        <v>91</v>
      </c>
    </row>
    <row r="79" ht="81" spans="1:9">
      <c r="A79" s="7" t="s">
        <v>89</v>
      </c>
      <c r="D79" s="6" t="s">
        <v>11</v>
      </c>
      <c r="E79" s="6" t="s">
        <v>28</v>
      </c>
      <c r="F79" s="9" t="str">
        <f>_xlfn.DISPIMG("ID_C29DEF7BCCB84ED0AB39C7544AA4E62B",1)</f>
        <v>=DISPIMG("ID_C29DEF7BCCB84ED0AB39C7544AA4E62B",1)</v>
      </c>
      <c r="G79" s="4">
        <v>6</v>
      </c>
      <c r="H79" s="4">
        <v>6</v>
      </c>
      <c r="I79" s="10" t="s">
        <v>92</v>
      </c>
    </row>
    <row r="80" ht="81" spans="1:9">
      <c r="A80" s="7" t="s">
        <v>89</v>
      </c>
      <c r="D80" s="6" t="s">
        <v>11</v>
      </c>
      <c r="E80" s="6" t="s">
        <v>28</v>
      </c>
      <c r="F80" s="9" t="str">
        <f>_xlfn.DISPIMG("ID_7434EB6F295B44A5AEAB59276E141AE7",1)</f>
        <v>=DISPIMG("ID_7434EB6F295B44A5AEAB59276E141AE7",1)</v>
      </c>
      <c r="G80" s="4">
        <v>6</v>
      </c>
      <c r="H80" s="4">
        <v>6</v>
      </c>
      <c r="I80" s="10" t="s">
        <v>93</v>
      </c>
    </row>
    <row r="81" ht="81" spans="1:9">
      <c r="A81" s="7" t="s">
        <v>89</v>
      </c>
      <c r="D81" s="6" t="s">
        <v>11</v>
      </c>
      <c r="E81" s="6" t="s">
        <v>28</v>
      </c>
      <c r="F81" s="9" t="str">
        <f>_xlfn.DISPIMG("ID_79BD9DB39CEE4A2688F00F05B5ED4B4B",1)</f>
        <v>=DISPIMG("ID_79BD9DB39CEE4A2688F00F05B5ED4B4B",1)</v>
      </c>
      <c r="G81" s="4">
        <v>6</v>
      </c>
      <c r="H81" s="4">
        <v>6</v>
      </c>
      <c r="I81" s="10" t="s">
        <v>94</v>
      </c>
    </row>
    <row r="82" ht="81" spans="1:9">
      <c r="A82" s="7" t="s">
        <v>89</v>
      </c>
      <c r="D82" s="6" t="s">
        <v>11</v>
      </c>
      <c r="E82" s="6" t="s">
        <v>28</v>
      </c>
      <c r="F82" s="4" t="str">
        <f>_xlfn.DISPIMG("ID_B86A74D32FAD4173809B24C6906BC480",1)</f>
        <v>=DISPIMG("ID_B86A74D32FAD4173809B24C6906BC480",1)</v>
      </c>
      <c r="G82" s="4">
        <v>6</v>
      </c>
      <c r="H82" s="4">
        <v>6</v>
      </c>
      <c r="I82" s="10" t="s">
        <v>95</v>
      </c>
    </row>
    <row r="83" ht="81" spans="1:9">
      <c r="A83" s="7" t="s">
        <v>89</v>
      </c>
      <c r="D83" s="6" t="s">
        <v>11</v>
      </c>
      <c r="E83" s="6" t="s">
        <v>28</v>
      </c>
      <c r="F83" s="4" t="str">
        <f>_xlfn.DISPIMG("ID_7F37851AC24A4BBC8AD28F1F54FAF76E",1)</f>
        <v>=DISPIMG("ID_7F37851AC24A4BBC8AD28F1F54FAF76E",1)</v>
      </c>
      <c r="G83" s="4">
        <v>6</v>
      </c>
      <c r="H83" s="4">
        <v>6</v>
      </c>
      <c r="I83" s="10" t="s">
        <v>96</v>
      </c>
    </row>
    <row r="84" ht="81" spans="1:9">
      <c r="A84" s="7" t="s">
        <v>89</v>
      </c>
      <c r="D84" s="6" t="s">
        <v>11</v>
      </c>
      <c r="E84" s="6" t="s">
        <v>28</v>
      </c>
      <c r="F84" s="4" t="str">
        <f>_xlfn.DISPIMG("ID_A985D7A211634C45A27FD13752EBB594",1)</f>
        <v>=DISPIMG("ID_A985D7A211634C45A27FD13752EBB594",1)</v>
      </c>
      <c r="G84" s="4">
        <v>6</v>
      </c>
      <c r="H84" s="4">
        <v>6</v>
      </c>
      <c r="I84" s="10" t="s">
        <v>97</v>
      </c>
    </row>
    <row r="85" ht="81" spans="1:9">
      <c r="A85" s="7" t="s">
        <v>89</v>
      </c>
      <c r="D85" s="6" t="s">
        <v>11</v>
      </c>
      <c r="E85" s="6" t="s">
        <v>28</v>
      </c>
      <c r="F85" s="4" t="str">
        <f>_xlfn.DISPIMG("ID_D3055B2B18724751878B2A50C9ED7A2C",1)</f>
        <v>=DISPIMG("ID_D3055B2B18724751878B2A50C9ED7A2C",1)</v>
      </c>
      <c r="G85" s="4">
        <v>6</v>
      </c>
      <c r="H85" s="4">
        <v>6</v>
      </c>
      <c r="I85" s="10" t="s">
        <v>98</v>
      </c>
    </row>
    <row r="86" ht="81" spans="1:9">
      <c r="A86" s="7" t="s">
        <v>89</v>
      </c>
      <c r="D86" s="6" t="s">
        <v>11</v>
      </c>
      <c r="E86" s="6" t="s">
        <v>28</v>
      </c>
      <c r="F86" s="4" t="str">
        <f>_xlfn.DISPIMG("ID_A140F04CD2194077B0A5CA672520818A",1)</f>
        <v>=DISPIMG("ID_A140F04CD2194077B0A5CA672520818A",1)</v>
      </c>
      <c r="G86" s="4">
        <v>6</v>
      </c>
      <c r="H86" s="4">
        <v>6</v>
      </c>
      <c r="I86" s="10" t="s">
        <v>99</v>
      </c>
    </row>
    <row r="87" ht="81" spans="1:9">
      <c r="A87" s="7" t="s">
        <v>89</v>
      </c>
      <c r="D87" s="6" t="s">
        <v>11</v>
      </c>
      <c r="E87" s="6" t="s">
        <v>28</v>
      </c>
      <c r="F87" s="4" t="str">
        <f>_xlfn.DISPIMG("ID_F2C3656C19B8433686574D8D6757244E",1)</f>
        <v>=DISPIMG("ID_F2C3656C19B8433686574D8D6757244E",1)</v>
      </c>
      <c r="G87" s="4">
        <v>6</v>
      </c>
      <c r="H87" s="4">
        <v>6</v>
      </c>
      <c r="I87" s="5" t="s">
        <v>100</v>
      </c>
    </row>
    <row r="88" ht="81" spans="1:9">
      <c r="A88" s="7" t="s">
        <v>89</v>
      </c>
      <c r="D88" s="6" t="s">
        <v>11</v>
      </c>
      <c r="E88" s="6" t="s">
        <v>28</v>
      </c>
      <c r="F88" s="4" t="str">
        <f>_xlfn.DISPIMG("ID_05F041C84E5E41E182FEFDBB92ED9382",1)</f>
        <v>=DISPIMG("ID_05F041C84E5E41E182FEFDBB92ED9382",1)</v>
      </c>
      <c r="G88" s="4">
        <v>6</v>
      </c>
      <c r="H88" s="4">
        <v>6</v>
      </c>
      <c r="I88" s="5" t="s">
        <v>101</v>
      </c>
    </row>
    <row r="89" ht="81" spans="1:9">
      <c r="A89" s="7" t="s">
        <v>89</v>
      </c>
      <c r="D89" s="6" t="s">
        <v>11</v>
      </c>
      <c r="E89" s="6" t="s">
        <v>28</v>
      </c>
      <c r="F89" s="4" t="str">
        <f>_xlfn.DISPIMG("ID_073203820D584EA5A2EEE2C1A9F3E503",1)</f>
        <v>=DISPIMG("ID_073203820D584EA5A2EEE2C1A9F3E503",1)</v>
      </c>
      <c r="G89" s="4">
        <v>6</v>
      </c>
      <c r="H89" s="4">
        <v>6</v>
      </c>
      <c r="I89" s="5" t="s">
        <v>102</v>
      </c>
    </row>
    <row r="90" ht="81" spans="1:9">
      <c r="A90" s="7" t="s">
        <v>89</v>
      </c>
      <c r="D90" s="6" t="s">
        <v>11</v>
      </c>
      <c r="E90" s="6" t="s">
        <v>28</v>
      </c>
      <c r="F90" s="4" t="str">
        <f>_xlfn.DISPIMG("ID_31D64A732BD94CD7934D30564E336F31",1)</f>
        <v>=DISPIMG("ID_31D64A732BD94CD7934D30564E336F31",1)</v>
      </c>
      <c r="G90" s="4">
        <v>6</v>
      </c>
      <c r="H90" s="4">
        <v>6</v>
      </c>
      <c r="I90" s="5" t="s">
        <v>103</v>
      </c>
    </row>
    <row r="91" ht="81" spans="1:9">
      <c r="A91" s="7" t="s">
        <v>89</v>
      </c>
      <c r="D91" s="6" t="s">
        <v>11</v>
      </c>
      <c r="E91" s="6" t="s">
        <v>28</v>
      </c>
      <c r="F91" s="4" t="str">
        <f>_xlfn.DISPIMG("ID_61DC70DC7C424F5687D904D4878CD7AB",1)</f>
        <v>=DISPIMG("ID_61DC70DC7C424F5687D904D4878CD7AB",1)</v>
      </c>
      <c r="G91" s="4">
        <v>6</v>
      </c>
      <c r="H91" s="4">
        <v>6</v>
      </c>
      <c r="I91" s="5" t="s">
        <v>104</v>
      </c>
    </row>
    <row r="92" ht="81" spans="1:9">
      <c r="A92" s="7" t="s">
        <v>89</v>
      </c>
      <c r="D92" s="6" t="s">
        <v>11</v>
      </c>
      <c r="E92" s="6" t="s">
        <v>28</v>
      </c>
      <c r="F92" s="4" t="str">
        <f>_xlfn.DISPIMG("ID_8F4D93FBEC5F4C05BE30DD5836776CF3",1)</f>
        <v>=DISPIMG("ID_8F4D93FBEC5F4C05BE30DD5836776CF3",1)</v>
      </c>
      <c r="G92" s="4">
        <v>6</v>
      </c>
      <c r="H92" s="4">
        <v>6</v>
      </c>
      <c r="I92" s="5" t="s">
        <v>105</v>
      </c>
    </row>
    <row r="93" ht="81" spans="1:9">
      <c r="A93" s="7" t="s">
        <v>89</v>
      </c>
      <c r="D93" s="6" t="s">
        <v>11</v>
      </c>
      <c r="E93" s="6" t="s">
        <v>28</v>
      </c>
      <c r="F93" s="4" t="str">
        <f>_xlfn.DISPIMG("ID_9FA23B3F19F241B89B878522A8E113FD",1)</f>
        <v>=DISPIMG("ID_9FA23B3F19F241B89B878522A8E113FD",1)</v>
      </c>
      <c r="G93" s="4">
        <v>6</v>
      </c>
      <c r="H93" s="4">
        <v>6</v>
      </c>
      <c r="I93" s="5" t="s">
        <v>106</v>
      </c>
    </row>
    <row r="94" ht="81" spans="1:9">
      <c r="A94" s="7" t="s">
        <v>89</v>
      </c>
      <c r="D94" s="6" t="s">
        <v>11</v>
      </c>
      <c r="E94" s="6" t="s">
        <v>28</v>
      </c>
      <c r="F94" s="4" t="str">
        <f>_xlfn.DISPIMG("ID_8EF497DAB030420D9EB82764EECCDAE1",1)</f>
        <v>=DISPIMG("ID_8EF497DAB030420D9EB82764EECCDAE1",1)</v>
      </c>
      <c r="G94" s="4">
        <v>6</v>
      </c>
      <c r="H94" s="4">
        <v>6</v>
      </c>
      <c r="I94" s="5" t="s">
        <v>107</v>
      </c>
    </row>
    <row r="95" ht="81" spans="1:9">
      <c r="A95" s="7" t="s">
        <v>89</v>
      </c>
      <c r="D95" s="6" t="s">
        <v>11</v>
      </c>
      <c r="E95" s="6" t="s">
        <v>28</v>
      </c>
      <c r="F95" s="4" t="str">
        <f>_xlfn.DISPIMG("ID_AD3138E31D98460BA036B4803D426CBF",1)</f>
        <v>=DISPIMG("ID_AD3138E31D98460BA036B4803D426CBF",1)</v>
      </c>
      <c r="G95" s="4">
        <v>6</v>
      </c>
      <c r="H95" s="4">
        <v>6</v>
      </c>
      <c r="I95" s="5" t="s">
        <v>108</v>
      </c>
    </row>
    <row r="96" ht="81" spans="1:9">
      <c r="A96" s="7" t="s">
        <v>89</v>
      </c>
      <c r="D96" s="6" t="s">
        <v>11</v>
      </c>
      <c r="E96" s="6" t="s">
        <v>28</v>
      </c>
      <c r="F96" s="4" t="str">
        <f>_xlfn.DISPIMG("ID_BD28DC882402431A9817F8F12AFC2F6C",1)</f>
        <v>=DISPIMG("ID_BD28DC882402431A9817F8F12AFC2F6C",1)</v>
      </c>
      <c r="G96" s="4">
        <v>6</v>
      </c>
      <c r="H96" s="4">
        <v>6</v>
      </c>
      <c r="I96" s="5" t="s">
        <v>109</v>
      </c>
    </row>
    <row r="97" ht="81" spans="1:9">
      <c r="A97" s="7" t="s">
        <v>89</v>
      </c>
      <c r="D97" s="6" t="s">
        <v>11</v>
      </c>
      <c r="E97" s="6" t="s">
        <v>28</v>
      </c>
      <c r="F97" s="4" t="str">
        <f>_xlfn.DISPIMG("ID_2E7D7A8427974715A9A13AA3F8A6D5E2",1)</f>
        <v>=DISPIMG("ID_2E7D7A8427974715A9A13AA3F8A6D5E2",1)</v>
      </c>
      <c r="G97" s="4">
        <v>6</v>
      </c>
      <c r="H97" s="4">
        <v>6</v>
      </c>
      <c r="I97" s="5" t="s">
        <v>110</v>
      </c>
    </row>
    <row r="98" ht="81" spans="1:9">
      <c r="A98" s="7" t="s">
        <v>89</v>
      </c>
      <c r="D98" s="6" t="s">
        <v>11</v>
      </c>
      <c r="E98" s="6" t="s">
        <v>28</v>
      </c>
      <c r="F98" s="4" t="str">
        <f>_xlfn.DISPIMG("ID_8A2BF2212A4443A998DCC45313356F05",1)</f>
        <v>=DISPIMG("ID_8A2BF2212A4443A998DCC45313356F05",1)</v>
      </c>
      <c r="G98" s="4">
        <v>6</v>
      </c>
      <c r="H98" s="4">
        <v>6</v>
      </c>
      <c r="I98" s="5" t="s">
        <v>111</v>
      </c>
    </row>
    <row r="99" ht="81" spans="1:9">
      <c r="A99" s="7" t="s">
        <v>89</v>
      </c>
      <c r="D99" s="6" t="s">
        <v>11</v>
      </c>
      <c r="E99" s="6" t="s">
        <v>28</v>
      </c>
      <c r="F99" s="4" t="str">
        <f>_xlfn.DISPIMG("ID_B723BE5714CA4777BB67C9EC4BA68213",1)</f>
        <v>=DISPIMG("ID_B723BE5714CA4777BB67C9EC4BA68213",1)</v>
      </c>
      <c r="G99" s="4">
        <v>6</v>
      </c>
      <c r="H99" s="4">
        <v>6</v>
      </c>
      <c r="I99" s="5" t="s">
        <v>112</v>
      </c>
    </row>
    <row r="100" ht="81" spans="1:9">
      <c r="A100" s="7" t="s">
        <v>89</v>
      </c>
      <c r="D100" s="6" t="s">
        <v>11</v>
      </c>
      <c r="E100" s="6" t="s">
        <v>28</v>
      </c>
      <c r="F100" s="4" t="str">
        <f>_xlfn.DISPIMG("ID_04A352637444475580EF60E08032E259",1)</f>
        <v>=DISPIMG("ID_04A352637444475580EF60E08032E259",1)</v>
      </c>
      <c r="G100" s="4">
        <v>6</v>
      </c>
      <c r="H100" s="4">
        <v>6</v>
      </c>
      <c r="I100" s="5" t="s">
        <v>113</v>
      </c>
    </row>
    <row r="101" ht="81" spans="1:9">
      <c r="A101" s="7" t="s">
        <v>89</v>
      </c>
      <c r="D101" s="6" t="s">
        <v>11</v>
      </c>
      <c r="E101" s="6" t="s">
        <v>28</v>
      </c>
      <c r="F101" s="4" t="str">
        <f>_xlfn.DISPIMG("ID_A940825FD3D040D195C5AFCDC4DD5013",1)</f>
        <v>=DISPIMG("ID_A940825FD3D040D195C5AFCDC4DD5013",1)</v>
      </c>
      <c r="G101" s="4">
        <v>6</v>
      </c>
      <c r="H101" s="4">
        <v>6</v>
      </c>
      <c r="I101" s="5" t="s">
        <v>114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3-6六宫标准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18379146155</cp:lastModifiedBy>
  <dcterms:created xsi:type="dcterms:W3CDTF">2026-03-04T07:00:00Z</dcterms:created>
  <dcterms:modified xsi:type="dcterms:W3CDTF">2026-04-02T01:10:48Z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36EDC372104F4A978E94B7B670F36F70_13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