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ngjin/Desktop/Projects/InsuranceGame/fc/"/>
    </mc:Choice>
  </mc:AlternateContent>
  <xr:revisionPtr revIDLastSave="0" documentId="13_ncr:1_{1E4AFD69-88CB-2146-9E7A-C876B06DB6D5}" xr6:coauthVersionLast="47" xr6:coauthVersionMax="47" xr10:uidLastSave="{00000000-0000-0000-0000-000000000000}"/>
  <bookViews>
    <workbookView xWindow="-23880" yWindow="4120" windowWidth="23880" windowHeight="16180" xr2:uid="{93EEACCD-8AF9-48DF-BEAB-81301AC67219}"/>
  </bookViews>
  <sheets>
    <sheet name="Case_1" sheetId="1" r:id="rId1"/>
    <sheet name="Saving" sheetId="4" r:id="rId2"/>
    <sheet name="Case_2" sheetId="3" r:id="rId3"/>
    <sheet name="Wag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" i="4" l="1"/>
  <c r="I56" i="4"/>
  <c r="H43" i="4"/>
  <c r="H44" i="4" s="1"/>
  <c r="H42" i="4"/>
  <c r="H41" i="4"/>
  <c r="J41" i="4" s="1"/>
  <c r="J40" i="4"/>
  <c r="J39" i="4"/>
  <c r="J38" i="4"/>
  <c r="J37" i="4"/>
  <c r="J36" i="4"/>
  <c r="J35" i="4"/>
  <c r="J34" i="4"/>
  <c r="J33" i="4"/>
  <c r="J32" i="4"/>
  <c r="J31" i="4"/>
  <c r="J30" i="4"/>
  <c r="J29" i="4"/>
  <c r="L28" i="4"/>
  <c r="L29" i="4" s="1"/>
  <c r="L30" i="4" s="1"/>
  <c r="L31" i="4" s="1"/>
  <c r="L32" i="4" s="1"/>
  <c r="L33" i="4" s="1"/>
  <c r="L34" i="4" s="1"/>
  <c r="L35" i="4" s="1"/>
  <c r="L36" i="4" s="1"/>
  <c r="J28" i="4"/>
  <c r="J27" i="4"/>
  <c r="J26" i="4"/>
  <c r="J25" i="4"/>
  <c r="J24" i="4"/>
  <c r="L23" i="4"/>
  <c r="L24" i="4" s="1"/>
  <c r="L25" i="4" s="1"/>
  <c r="J23" i="4"/>
  <c r="L22" i="4"/>
  <c r="J22" i="4"/>
  <c r="J21" i="4"/>
  <c r="J20" i="4"/>
  <c r="J19" i="4"/>
  <c r="J18" i="4"/>
  <c r="L17" i="4"/>
  <c r="L18" i="4" s="1"/>
  <c r="L19" i="4" s="1"/>
  <c r="J17" i="4"/>
  <c r="L16" i="4"/>
  <c r="J16" i="4"/>
  <c r="J15" i="4"/>
  <c r="J13" i="4"/>
  <c r="L12" i="4"/>
  <c r="L13" i="4" s="1"/>
  <c r="J12" i="4"/>
  <c r="L11" i="4"/>
  <c r="J11" i="4"/>
  <c r="L10" i="4"/>
  <c r="J10" i="4"/>
  <c r="J9" i="4"/>
  <c r="J8" i="4"/>
  <c r="J7" i="4"/>
  <c r="J6" i="4"/>
  <c r="J5" i="4"/>
  <c r="J4" i="4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L3" i="4"/>
  <c r="L4" i="4" s="1"/>
  <c r="L5" i="4" s="1"/>
  <c r="L6" i="4" s="1"/>
  <c r="L7" i="4" s="1"/>
  <c r="J3" i="4"/>
  <c r="A3" i="4"/>
  <c r="J2" i="4"/>
  <c r="K2" i="4" s="1"/>
  <c r="K3" i="4" s="1"/>
  <c r="K4" i="4" s="1"/>
  <c r="P60" i="1"/>
  <c r="P61" i="1"/>
  <c r="O60" i="1"/>
  <c r="O61" i="1" s="1"/>
  <c r="L22" i="3"/>
  <c r="L23" i="3" s="1"/>
  <c r="L24" i="3" s="1"/>
  <c r="L25" i="3" s="1"/>
  <c r="L16" i="3"/>
  <c r="L17" i="3" s="1"/>
  <c r="L18" i="3" s="1"/>
  <c r="L19" i="3" s="1"/>
  <c r="L10" i="3"/>
  <c r="L11" i="3" s="1"/>
  <c r="L12" i="3" s="1"/>
  <c r="L13" i="3" s="1"/>
  <c r="J40" i="3"/>
  <c r="I38" i="3"/>
  <c r="J32" i="3"/>
  <c r="J26" i="3"/>
  <c r="O60" i="3"/>
  <c r="O61" i="3" s="1"/>
  <c r="O59" i="3"/>
  <c r="O57" i="3"/>
  <c r="O56" i="3"/>
  <c r="I56" i="3"/>
  <c r="W43" i="3"/>
  <c r="W44" i="3" s="1"/>
  <c r="H43" i="3"/>
  <c r="J43" i="3" s="1"/>
  <c r="W42" i="3"/>
  <c r="H42" i="3"/>
  <c r="W41" i="3"/>
  <c r="P41" i="3" s="1"/>
  <c r="H41" i="3"/>
  <c r="J41" i="3" s="1"/>
  <c r="P40" i="3"/>
  <c r="P39" i="3"/>
  <c r="J39" i="3"/>
  <c r="P38" i="3"/>
  <c r="J38" i="3"/>
  <c r="P37" i="3"/>
  <c r="J37" i="3"/>
  <c r="P36" i="3"/>
  <c r="J36" i="3"/>
  <c r="P35" i="3"/>
  <c r="J35" i="3"/>
  <c r="P34" i="3"/>
  <c r="J34" i="3"/>
  <c r="P33" i="3"/>
  <c r="J33" i="3"/>
  <c r="P32" i="3"/>
  <c r="P31" i="3"/>
  <c r="J31" i="3"/>
  <c r="P30" i="3"/>
  <c r="J30" i="3"/>
  <c r="P29" i="3"/>
  <c r="J29" i="3"/>
  <c r="P28" i="3"/>
  <c r="J28" i="3"/>
  <c r="P27" i="3"/>
  <c r="J27" i="3"/>
  <c r="P26" i="3"/>
  <c r="P25" i="3"/>
  <c r="J25" i="3"/>
  <c r="P24" i="3"/>
  <c r="J24" i="3"/>
  <c r="P23" i="3"/>
  <c r="J23" i="3"/>
  <c r="P22" i="3"/>
  <c r="J22" i="3"/>
  <c r="P21" i="3"/>
  <c r="J21" i="3"/>
  <c r="P20" i="3"/>
  <c r="J20" i="3"/>
  <c r="P19" i="3"/>
  <c r="J19" i="3"/>
  <c r="P18" i="3"/>
  <c r="J18" i="3"/>
  <c r="P17" i="3"/>
  <c r="J17" i="3"/>
  <c r="P16" i="3"/>
  <c r="J16" i="3"/>
  <c r="P15" i="3"/>
  <c r="J15" i="3"/>
  <c r="P14" i="3"/>
  <c r="J14" i="3"/>
  <c r="P13" i="3"/>
  <c r="J13" i="3"/>
  <c r="P12" i="3"/>
  <c r="J12" i="3"/>
  <c r="P11" i="3"/>
  <c r="J11" i="3"/>
  <c r="P10" i="3"/>
  <c r="J10" i="3"/>
  <c r="P9" i="3"/>
  <c r="J9" i="3"/>
  <c r="P8" i="3"/>
  <c r="J8" i="3"/>
  <c r="P7" i="3"/>
  <c r="J7" i="3"/>
  <c r="P6" i="3"/>
  <c r="J6" i="3"/>
  <c r="P5" i="3"/>
  <c r="J5" i="3"/>
  <c r="P4" i="3"/>
  <c r="L4" i="3"/>
  <c r="L5" i="3" s="1"/>
  <c r="L6" i="3" s="1"/>
  <c r="L7" i="3" s="1"/>
  <c r="L28" i="3" s="1"/>
  <c r="L29" i="3" s="1"/>
  <c r="L30" i="3" s="1"/>
  <c r="L31" i="3" s="1"/>
  <c r="L32" i="3" s="1"/>
  <c r="L33" i="3" s="1"/>
  <c r="L34" i="3" s="1"/>
  <c r="L35" i="3" s="1"/>
  <c r="L36" i="3" s="1"/>
  <c r="J4" i="3"/>
  <c r="P3" i="3"/>
  <c r="L3" i="3"/>
  <c r="J3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P2" i="3"/>
  <c r="Q2" i="3" s="1"/>
  <c r="Q3" i="3" s="1"/>
  <c r="Q4" i="3" s="1"/>
  <c r="Q5" i="3" s="1"/>
  <c r="Q6" i="3" s="1"/>
  <c r="J2" i="3"/>
  <c r="K2" i="3" s="1"/>
  <c r="W41" i="1"/>
  <c r="P41" i="1" s="1"/>
  <c r="W42" i="1"/>
  <c r="W43" i="1"/>
  <c r="W44" i="1" s="1"/>
  <c r="W45" i="1" s="1"/>
  <c r="W46" i="1" s="1"/>
  <c r="W47" i="1" s="1"/>
  <c r="W48" i="1" s="1"/>
  <c r="W49" i="1" s="1"/>
  <c r="W50" i="1" s="1"/>
  <c r="W51" i="1" s="1"/>
  <c r="W52" i="1" s="1"/>
  <c r="W53" i="1" s="1"/>
  <c r="W54" i="1" s="1"/>
  <c r="W55" i="1" s="1"/>
  <c r="W56" i="1" s="1"/>
  <c r="W57" i="1" s="1"/>
  <c r="W58" i="1" s="1"/>
  <c r="W59" i="1" s="1"/>
  <c r="W60" i="1" s="1"/>
  <c r="O59" i="1"/>
  <c r="O57" i="1"/>
  <c r="O56" i="1"/>
  <c r="I56" i="1"/>
  <c r="O58" i="1"/>
  <c r="P5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4" i="1"/>
  <c r="P3" i="1"/>
  <c r="P2" i="1"/>
  <c r="Q2" i="1" s="1"/>
  <c r="J32" i="1"/>
  <c r="J33" i="1"/>
  <c r="H41" i="1"/>
  <c r="J41" i="1" s="1"/>
  <c r="H42" i="1"/>
  <c r="H43" i="1"/>
  <c r="J43" i="1" s="1"/>
  <c r="J38" i="1"/>
  <c r="J39" i="1"/>
  <c r="J37" i="1"/>
  <c r="J40" i="1"/>
  <c r="L3" i="1"/>
  <c r="L4" i="1" s="1"/>
  <c r="L5" i="1" s="1"/>
  <c r="L6" i="1" s="1"/>
  <c r="L7" i="1" s="1"/>
  <c r="L10" i="1" s="1"/>
  <c r="L11" i="1" s="1"/>
  <c r="L12" i="1" s="1"/>
  <c r="L13" i="1" s="1"/>
  <c r="L16" i="1" s="1"/>
  <c r="L17" i="1" s="1"/>
  <c r="L18" i="1" s="1"/>
  <c r="L19" i="1" s="1"/>
  <c r="L22" i="1" s="1"/>
  <c r="L23" i="1" s="1"/>
  <c r="L24" i="1" s="1"/>
  <c r="L25" i="1" s="1"/>
  <c r="L28" i="1" s="1"/>
  <c r="L29" i="1" s="1"/>
  <c r="L30" i="1" s="1"/>
  <c r="L31" i="1" s="1"/>
  <c r="L32" i="1" s="1"/>
  <c r="L33" i="1" s="1"/>
  <c r="L34" i="1" s="1"/>
  <c r="L35" i="1" s="1"/>
  <c r="L36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4" i="1"/>
  <c r="J35" i="1"/>
  <c r="J36" i="1"/>
  <c r="J2" i="1"/>
  <c r="K2" i="1" s="1"/>
  <c r="K3" i="1" s="1"/>
  <c r="K5" i="4" l="1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I42" i="4"/>
  <c r="J42" i="4" s="1"/>
  <c r="K42" i="4" s="1"/>
  <c r="H45" i="4"/>
  <c r="J43" i="4"/>
  <c r="H44" i="3"/>
  <c r="Q7" i="3"/>
  <c r="Q8" i="3" s="1"/>
  <c r="Q9" i="3" s="1"/>
  <c r="Q10" i="3" s="1"/>
  <c r="Q11" i="3" s="1"/>
  <c r="Q12" i="3" s="1"/>
  <c r="Q13" i="3" s="1"/>
  <c r="Q14" i="3" s="1"/>
  <c r="Q15" i="3" s="1"/>
  <c r="Q16" i="3" s="1"/>
  <c r="Q17" i="3" s="1"/>
  <c r="Q18" i="3" s="1"/>
  <c r="Q19" i="3" s="1"/>
  <c r="Q20" i="3" s="1"/>
  <c r="Q21" i="3" s="1"/>
  <c r="Q22" i="3" s="1"/>
  <c r="Q23" i="3" s="1"/>
  <c r="Q24" i="3" s="1"/>
  <c r="Q25" i="3" s="1"/>
  <c r="Q26" i="3" s="1"/>
  <c r="Q27" i="3" s="1"/>
  <c r="Q28" i="3" s="1"/>
  <c r="Q29" i="3" s="1"/>
  <c r="Q30" i="3" s="1"/>
  <c r="Q31" i="3" s="1"/>
  <c r="Q32" i="3" s="1"/>
  <c r="Q33" i="3" s="1"/>
  <c r="Q34" i="3" s="1"/>
  <c r="Q35" i="3" s="1"/>
  <c r="Q36" i="3" s="1"/>
  <c r="Q37" i="3" s="1"/>
  <c r="Q38" i="3" s="1"/>
  <c r="Q39" i="3" s="1"/>
  <c r="Q40" i="3" s="1"/>
  <c r="Q41" i="3" s="1"/>
  <c r="K3" i="3"/>
  <c r="K4" i="3" s="1"/>
  <c r="K5" i="3" s="1"/>
  <c r="K6" i="3" s="1"/>
  <c r="K7" i="3" s="1"/>
  <c r="K8" i="3" s="1"/>
  <c r="K9" i="3" s="1"/>
  <c r="K10" i="3" s="1"/>
  <c r="K11" i="3" s="1"/>
  <c r="K12" i="3" s="1"/>
  <c r="K13" i="3" s="1"/>
  <c r="K14" i="3" s="1"/>
  <c r="K15" i="3" s="1"/>
  <c r="K16" i="3" s="1"/>
  <c r="K17" i="3" s="1"/>
  <c r="K18" i="3" s="1"/>
  <c r="K19" i="3" s="1"/>
  <c r="K20" i="3" s="1"/>
  <c r="K21" i="3" s="1"/>
  <c r="K22" i="3" s="1"/>
  <c r="K23" i="3" s="1"/>
  <c r="K24" i="3" s="1"/>
  <c r="K25" i="3" s="1"/>
  <c r="K26" i="3" s="1"/>
  <c r="K27" i="3" s="1"/>
  <c r="K28" i="3" s="1"/>
  <c r="K29" i="3" s="1"/>
  <c r="K30" i="3" s="1"/>
  <c r="K31" i="3" s="1"/>
  <c r="K32" i="3" s="1"/>
  <c r="K33" i="3" s="1"/>
  <c r="K34" i="3" s="1"/>
  <c r="K35" i="3" s="1"/>
  <c r="K36" i="3" s="1"/>
  <c r="K37" i="3" s="1"/>
  <c r="K38" i="3" s="1"/>
  <c r="K39" i="3" s="1"/>
  <c r="K40" i="3" s="1"/>
  <c r="K41" i="3" s="1"/>
  <c r="I42" i="3" s="1"/>
  <c r="J42" i="3" s="1"/>
  <c r="K42" i="3" s="1"/>
  <c r="K43" i="3" s="1"/>
  <c r="W45" i="3"/>
  <c r="O42" i="3"/>
  <c r="P42" i="3"/>
  <c r="Q42" i="3" s="1"/>
  <c r="Q43" i="3" s="1"/>
  <c r="H45" i="3"/>
  <c r="P43" i="3"/>
  <c r="W61" i="1"/>
  <c r="Q3" i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O42" i="1" s="1"/>
  <c r="P42" i="1" s="1"/>
  <c r="Q42" i="1" s="1"/>
  <c r="P43" i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H44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K43" i="4" l="1"/>
  <c r="I44" i="4" s="1"/>
  <c r="J44" i="4" s="1"/>
  <c r="K44" i="4" s="1"/>
  <c r="K45" i="4" s="1"/>
  <c r="J45" i="4"/>
  <c r="H46" i="4"/>
  <c r="I44" i="3"/>
  <c r="J44" i="3" s="1"/>
  <c r="K44" i="3" s="1"/>
  <c r="O44" i="3"/>
  <c r="P44" i="3" s="1"/>
  <c r="Q44" i="3" s="1"/>
  <c r="H46" i="3"/>
  <c r="J45" i="3"/>
  <c r="W46" i="3"/>
  <c r="P45" i="3"/>
  <c r="Q43" i="1"/>
  <c r="O44" i="1" s="1"/>
  <c r="P44" i="1" s="1"/>
  <c r="Q44" i="1" s="1"/>
  <c r="P45" i="1"/>
  <c r="K41" i="1"/>
  <c r="A33" i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H45" i="1"/>
  <c r="J45" i="1" s="1"/>
  <c r="H47" i="4" l="1"/>
  <c r="J46" i="4"/>
  <c r="K46" i="4" s="1"/>
  <c r="Q45" i="3"/>
  <c r="K45" i="3"/>
  <c r="W47" i="3"/>
  <c r="P46" i="3"/>
  <c r="Q46" i="3" s="1"/>
  <c r="H47" i="3"/>
  <c r="J47" i="3" s="1"/>
  <c r="J46" i="3"/>
  <c r="P46" i="1"/>
  <c r="Q45" i="1"/>
  <c r="I42" i="1"/>
  <c r="J42" i="1" s="1"/>
  <c r="K42" i="1" s="1"/>
  <c r="K43" i="1" s="1"/>
  <c r="I44" i="1" s="1"/>
  <c r="J44" i="1" s="1"/>
  <c r="H46" i="1"/>
  <c r="J46" i="1" s="1"/>
  <c r="H48" i="4" l="1"/>
  <c r="J47" i="4"/>
  <c r="K47" i="4" s="1"/>
  <c r="K46" i="3"/>
  <c r="H48" i="3"/>
  <c r="W48" i="3"/>
  <c r="P47" i="3"/>
  <c r="Q47" i="3" s="1"/>
  <c r="Q46" i="1"/>
  <c r="P47" i="1"/>
  <c r="H47" i="1"/>
  <c r="J47" i="1" s="1"/>
  <c r="H49" i="4" l="1"/>
  <c r="J48" i="4"/>
  <c r="K48" i="4" s="1"/>
  <c r="K47" i="3"/>
  <c r="W49" i="3"/>
  <c r="P48" i="3"/>
  <c r="Q48" i="3" s="1"/>
  <c r="J48" i="3"/>
  <c r="H49" i="3"/>
  <c r="Q47" i="1"/>
  <c r="P48" i="1"/>
  <c r="H48" i="1"/>
  <c r="J48" i="1" s="1"/>
  <c r="J49" i="4" l="1"/>
  <c r="K49" i="4" s="1"/>
  <c r="H50" i="4"/>
  <c r="K48" i="3"/>
  <c r="J49" i="3"/>
  <c r="H50" i="3"/>
  <c r="W50" i="3"/>
  <c r="P49" i="3"/>
  <c r="Q49" i="3" s="1"/>
  <c r="Q48" i="1"/>
  <c r="P49" i="1"/>
  <c r="Q49" i="1" s="1"/>
  <c r="H49" i="1"/>
  <c r="J49" i="1" s="1"/>
  <c r="H51" i="4" l="1"/>
  <c r="J50" i="4"/>
  <c r="K50" i="4" s="1"/>
  <c r="K49" i="3"/>
  <c r="J50" i="3"/>
  <c r="H51" i="3"/>
  <c r="P50" i="3"/>
  <c r="Q50" i="3" s="1"/>
  <c r="W51" i="3"/>
  <c r="P50" i="1"/>
  <c r="Q50" i="1" s="1"/>
  <c r="H50" i="1"/>
  <c r="J50" i="1" s="1"/>
  <c r="H52" i="4" l="1"/>
  <c r="J51" i="4"/>
  <c r="K51" i="4" s="1"/>
  <c r="K50" i="3"/>
  <c r="J51" i="3"/>
  <c r="H52" i="3"/>
  <c r="W52" i="3"/>
  <c r="P51" i="3"/>
  <c r="Q51" i="3" s="1"/>
  <c r="P51" i="1"/>
  <c r="Q51" i="1" s="1"/>
  <c r="H51" i="1"/>
  <c r="J51" i="1" s="1"/>
  <c r="H53" i="4" l="1"/>
  <c r="J52" i="4"/>
  <c r="K52" i="4" s="1"/>
  <c r="K51" i="3"/>
  <c r="W53" i="3"/>
  <c r="P52" i="3"/>
  <c r="Q52" i="3" s="1"/>
  <c r="J52" i="3"/>
  <c r="H53" i="3"/>
  <c r="P53" i="1"/>
  <c r="P52" i="1"/>
  <c r="Q52" i="1" s="1"/>
  <c r="H52" i="1"/>
  <c r="J52" i="1" s="1"/>
  <c r="J53" i="4" l="1"/>
  <c r="K53" i="4" s="1"/>
  <c r="H54" i="4"/>
  <c r="K52" i="3"/>
  <c r="J53" i="3"/>
  <c r="H54" i="3"/>
  <c r="W54" i="3"/>
  <c r="P53" i="3"/>
  <c r="Q53" i="3" s="1"/>
  <c r="Q53" i="1"/>
  <c r="H53" i="1"/>
  <c r="I54" i="4" l="1"/>
  <c r="H55" i="4"/>
  <c r="J54" i="4"/>
  <c r="K54" i="4" s="1"/>
  <c r="K53" i="3"/>
  <c r="I54" i="3" s="1"/>
  <c r="J54" i="3" s="1"/>
  <c r="K54" i="3" s="1"/>
  <c r="O54" i="3"/>
  <c r="P54" i="3" s="1"/>
  <c r="Q54" i="3" s="1"/>
  <c r="H55" i="3"/>
  <c r="W55" i="3"/>
  <c r="O54" i="1"/>
  <c r="P55" i="1"/>
  <c r="H54" i="1"/>
  <c r="H56" i="4" l="1"/>
  <c r="J55" i="4"/>
  <c r="K55" i="4" s="1"/>
  <c r="H56" i="3"/>
  <c r="J55" i="3"/>
  <c r="K55" i="3" s="1"/>
  <c r="W56" i="3"/>
  <c r="P55" i="3"/>
  <c r="Q55" i="3" s="1"/>
  <c r="P54" i="1"/>
  <c r="Q54" i="1" s="1"/>
  <c r="Q55" i="1" s="1"/>
  <c r="P56" i="1"/>
  <c r="H55" i="1"/>
  <c r="J55" i="1" s="1"/>
  <c r="H57" i="4" l="1"/>
  <c r="J56" i="4"/>
  <c r="K56" i="4" s="1"/>
  <c r="W57" i="3"/>
  <c r="P56" i="3"/>
  <c r="Q56" i="3" s="1"/>
  <c r="J56" i="3"/>
  <c r="K56" i="3" s="1"/>
  <c r="H57" i="3"/>
  <c r="Q56" i="1"/>
  <c r="H56" i="1"/>
  <c r="H58" i="4" l="1"/>
  <c r="J57" i="4"/>
  <c r="K57" i="4" s="1"/>
  <c r="J57" i="3"/>
  <c r="K57" i="3" s="1"/>
  <c r="H58" i="3"/>
  <c r="W58" i="3"/>
  <c r="P57" i="3"/>
  <c r="Q57" i="3" s="1"/>
  <c r="P57" i="1"/>
  <c r="Q57" i="1" s="1"/>
  <c r="H57" i="1"/>
  <c r="J57" i="1" s="1"/>
  <c r="H59" i="4" l="1"/>
  <c r="J58" i="4"/>
  <c r="K58" i="4" s="1"/>
  <c r="W59" i="3"/>
  <c r="P58" i="3"/>
  <c r="Q58" i="3" s="1"/>
  <c r="J58" i="3"/>
  <c r="K58" i="3" s="1"/>
  <c r="H59" i="3"/>
  <c r="P58" i="1"/>
  <c r="Q58" i="1" s="1"/>
  <c r="H58" i="1"/>
  <c r="J58" i="1" s="1"/>
  <c r="H60" i="4" l="1"/>
  <c r="J59" i="4"/>
  <c r="K59" i="4" s="1"/>
  <c r="J59" i="3"/>
  <c r="K59" i="3" s="1"/>
  <c r="H60" i="3"/>
  <c r="W60" i="3"/>
  <c r="P59" i="3"/>
  <c r="Q59" i="3" s="1"/>
  <c r="P59" i="1"/>
  <c r="Q59" i="1" s="1"/>
  <c r="H59" i="1"/>
  <c r="J59" i="1" s="1"/>
  <c r="H61" i="4" l="1"/>
  <c r="J61" i="4" s="1"/>
  <c r="J60" i="4"/>
  <c r="W61" i="3"/>
  <c r="P61" i="3" s="1"/>
  <c r="P60" i="3"/>
  <c r="Q60" i="3" s="1"/>
  <c r="Q61" i="3" s="1"/>
  <c r="J60" i="3"/>
  <c r="K60" i="3" s="1"/>
  <c r="H61" i="3"/>
  <c r="J61" i="3" s="1"/>
  <c r="Q60" i="1"/>
  <c r="Q61" i="1" s="1"/>
  <c r="H60" i="1"/>
  <c r="H61" i="1" s="1"/>
  <c r="J61" i="1" s="1"/>
  <c r="K61" i="3" l="1"/>
  <c r="J60" i="1"/>
  <c r="K44" i="1" l="1"/>
  <c r="K45" i="1" s="1"/>
  <c r="K46" i="1" l="1"/>
  <c r="K47" i="1" s="1"/>
  <c r="K48" i="1" s="1"/>
  <c r="K49" i="1" s="1"/>
  <c r="K50" i="1" s="1"/>
  <c r="K51" i="1" s="1"/>
  <c r="K52" i="1" s="1"/>
  <c r="J53" i="1"/>
  <c r="K53" i="1" l="1"/>
  <c r="I54" i="1" s="1"/>
  <c r="J54" i="1" s="1"/>
  <c r="K54" i="1" s="1"/>
  <c r="K55" i="1" s="1"/>
  <c r="J56" i="1"/>
  <c r="K56" i="1" l="1"/>
  <c r="K57" i="1" s="1"/>
  <c r="K58" i="1" l="1"/>
  <c r="K59" i="1" s="1"/>
</calcChain>
</file>

<file path=xl/sharedStrings.xml><?xml version="1.0" encoding="utf-8"?>
<sst xmlns="http://schemas.openxmlformats.org/spreadsheetml/2006/main" count="144" uniqueCount="35">
  <si>
    <t>step</t>
  </si>
  <si>
    <t>age</t>
  </si>
  <si>
    <t>wage</t>
  </si>
  <si>
    <t>New Kid</t>
  </si>
  <si>
    <t>TCOH</t>
  </si>
  <si>
    <t>Medical2</t>
  </si>
  <si>
    <t>Accident2</t>
  </si>
  <si>
    <t>Life2</t>
  </si>
  <si>
    <t>Saving2</t>
  </si>
  <si>
    <t>Net Cash Flow</t>
  </si>
  <si>
    <t>die</t>
  </si>
  <si>
    <t>ue</t>
  </si>
  <si>
    <t>nk</t>
  </si>
  <si>
    <t>nh</t>
  </si>
  <si>
    <t>sl</t>
  </si>
  <si>
    <t>tra</t>
  </si>
  <si>
    <t>nc</t>
  </si>
  <si>
    <t>div</t>
  </si>
  <si>
    <t>tf</t>
  </si>
  <si>
    <t>lb</t>
  </si>
  <si>
    <t>ca</t>
  </si>
  <si>
    <t>cn</t>
  </si>
  <si>
    <t>ret</t>
  </si>
  <si>
    <t>mt</t>
  </si>
  <si>
    <t>Not Retired</t>
  </si>
  <si>
    <t>&lt;- ends</t>
  </si>
  <si>
    <t>Critical3</t>
  </si>
  <si>
    <t>medical4</t>
  </si>
  <si>
    <t>saving2</t>
  </si>
  <si>
    <t>saving4</t>
  </si>
  <si>
    <t>note: car accident relate to which plan</t>
  </si>
  <si>
    <t>smk 6</t>
  </si>
  <si>
    <t>ca 12</t>
  </si>
  <si>
    <t>lb 24</t>
  </si>
  <si>
    <t>nk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</si>
</sst>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" fontId="0" fillId="0" borderId="0" xfId="0" applyNumberFormat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horizontal="right"/>
    </xf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2" fillId="0" borderId="1" xfId="0" applyFont="1" applyBorder="1"/>
    <xf numFmtId="1" fontId="2" fillId="0" borderId="1" xfId="0" applyNumberFormat="1" applyFont="1" applyBorder="1"/>
    <xf numFmtId="0" fontId="2" fillId="0" borderId="3" xfId="0" applyFont="1" applyBorder="1"/>
    <xf numFmtId="0" fontId="0" fillId="0" borderId="2" xfId="0" applyBorder="1"/>
    <xf numFmtId="0" fontId="2" fillId="0" borderId="5" xfId="0" applyFont="1" applyBorder="1"/>
    <xf numFmtId="0" fontId="0" fillId="10" borderId="4" xfId="0" applyFill="1" applyBorder="1"/>
    <xf numFmtId="0" fontId="0" fillId="8" borderId="0" xfId="0" applyFill="1" applyAlignment="1">
      <alignment horizontal="right"/>
    </xf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F988-3009-472E-9717-6E6A120C3C2F}">
  <dimension ref="A1:W61"/>
  <sheetViews>
    <sheetView tabSelected="1" zoomScale="160" zoomScaleNormal="160" workbookViewId="0">
      <pane ySplit="1" topLeftCell="A52" activePane="bottomLeft" state="frozen"/>
      <selection pane="bottomLeft" activeCell="K62" sqref="K62"/>
    </sheetView>
  </sheetViews>
  <sheetFormatPr baseColWidth="10" defaultColWidth="8.83203125" defaultRowHeight="15" x14ac:dyDescent="0.2"/>
  <cols>
    <col min="2" max="9" width="8.83203125" bestFit="1" customWidth="1"/>
    <col min="10" max="10" width="13.6640625" bestFit="1" customWidth="1"/>
    <col min="11" max="11" width="11.6640625" bestFit="1" customWidth="1"/>
    <col min="14" max="14" width="11.6640625" bestFit="1" customWidth="1"/>
    <col min="15" max="15" width="8.83203125" bestFit="1" customWidth="1"/>
    <col min="16" max="16" width="12.83203125" bestFit="1" customWidth="1"/>
    <col min="17" max="17" width="10.1640625" bestFit="1" customWidth="1"/>
    <col min="19" max="19" width="8.83203125" bestFit="1" customWidth="1"/>
    <col min="20" max="20" width="13.6640625" bestFit="1" customWidth="1"/>
  </cols>
  <sheetData>
    <row r="1" spans="1:23" s="23" customFormat="1" x14ac:dyDescent="0.2">
      <c r="A1" s="23" t="s">
        <v>0</v>
      </c>
      <c r="B1" s="23" t="s">
        <v>1</v>
      </c>
      <c r="C1" s="23" t="s">
        <v>2</v>
      </c>
      <c r="D1" s="23" t="s">
        <v>5</v>
      </c>
      <c r="E1" s="23" t="s">
        <v>6</v>
      </c>
      <c r="F1" s="23" t="s">
        <v>7</v>
      </c>
      <c r="G1" s="23" t="s">
        <v>8</v>
      </c>
      <c r="H1" s="23" t="s">
        <v>3</v>
      </c>
      <c r="J1" s="23" t="s">
        <v>9</v>
      </c>
      <c r="K1" s="23" t="s">
        <v>4</v>
      </c>
      <c r="L1" s="23" t="s">
        <v>0</v>
      </c>
      <c r="N1" s="23" t="s">
        <v>2</v>
      </c>
      <c r="P1" s="23" t="s">
        <v>9</v>
      </c>
      <c r="Q1" s="23" t="s">
        <v>4</v>
      </c>
      <c r="S1" s="23" t="s">
        <v>5</v>
      </c>
      <c r="T1" s="23" t="s">
        <v>6</v>
      </c>
      <c r="U1" s="23" t="s">
        <v>7</v>
      </c>
      <c r="V1" s="23" t="s">
        <v>8</v>
      </c>
      <c r="W1" s="23" t="s">
        <v>3</v>
      </c>
    </row>
    <row r="2" spans="1:23" x14ac:dyDescent="0.2">
      <c r="A2" s="2">
        <v>0</v>
      </c>
      <c r="B2">
        <v>20</v>
      </c>
      <c r="C2">
        <v>180000</v>
      </c>
      <c r="J2">
        <f>C2-D2-E2-F2-G2-H2</f>
        <v>180000</v>
      </c>
      <c r="K2">
        <f>J2</f>
        <v>180000</v>
      </c>
      <c r="L2" s="2">
        <v>0</v>
      </c>
      <c r="M2" s="21"/>
      <c r="N2" s="22">
        <v>180000</v>
      </c>
      <c r="O2" s="16"/>
      <c r="P2" s="16">
        <f t="shared" ref="P2:P31" si="0">N2-S2-T2-U2-V2-W2</f>
        <v>180000</v>
      </c>
      <c r="Q2" s="16">
        <f>P2</f>
        <v>180000</v>
      </c>
      <c r="S2" s="16"/>
      <c r="T2" s="16"/>
      <c r="U2" s="16"/>
      <c r="V2" s="16"/>
      <c r="W2" s="16"/>
    </row>
    <row r="3" spans="1:23" x14ac:dyDescent="0.2">
      <c r="A3" s="3">
        <f>A2+1</f>
        <v>1</v>
      </c>
      <c r="B3">
        <v>21</v>
      </c>
      <c r="C3">
        <v>184500</v>
      </c>
      <c r="D3">
        <v>5040</v>
      </c>
      <c r="J3">
        <f t="shared" ref="J3:J61" si="1">C3-D3-E3-F3-G3-H3</f>
        <v>179460</v>
      </c>
      <c r="K3">
        <f>K2+J3</f>
        <v>359460</v>
      </c>
      <c r="L3" s="3">
        <f>L2+1</f>
        <v>1</v>
      </c>
      <c r="N3" s="20">
        <v>184500</v>
      </c>
      <c r="O3" s="16"/>
      <c r="P3" s="16">
        <f t="shared" si="0"/>
        <v>179460</v>
      </c>
      <c r="Q3" s="16">
        <f t="shared" ref="Q3:Q41" si="2">Q2+P3</f>
        <v>359460</v>
      </c>
      <c r="S3" s="16">
        <v>5040</v>
      </c>
      <c r="T3" s="16"/>
      <c r="U3" s="16"/>
      <c r="V3" s="16"/>
      <c r="W3" s="16"/>
    </row>
    <row r="4" spans="1:23" x14ac:dyDescent="0.2">
      <c r="A4" s="4">
        <f t="shared" ref="A4:A61" si="3">A3+1</f>
        <v>2</v>
      </c>
      <c r="B4" s="1">
        <v>21</v>
      </c>
      <c r="C4">
        <v>189113</v>
      </c>
      <c r="D4">
        <v>5040</v>
      </c>
      <c r="E4">
        <v>3000</v>
      </c>
      <c r="J4">
        <f t="shared" si="1"/>
        <v>181073</v>
      </c>
      <c r="K4">
        <f t="shared" ref="K4:K59" si="4">K3+J4</f>
        <v>540533</v>
      </c>
      <c r="L4" s="4">
        <f t="shared" ref="L4:L36" si="5">L3+1</f>
        <v>2</v>
      </c>
      <c r="N4" s="16">
        <v>189113</v>
      </c>
      <c r="O4" s="16"/>
      <c r="P4" s="16">
        <f t="shared" si="0"/>
        <v>181073</v>
      </c>
      <c r="Q4" s="16">
        <f t="shared" si="2"/>
        <v>540533</v>
      </c>
      <c r="S4" s="16">
        <v>5040</v>
      </c>
      <c r="T4" s="16">
        <v>3000</v>
      </c>
      <c r="U4" s="16"/>
      <c r="V4" s="16"/>
      <c r="W4" s="16"/>
    </row>
    <row r="5" spans="1:23" x14ac:dyDescent="0.2">
      <c r="A5" s="5">
        <f t="shared" si="3"/>
        <v>3</v>
      </c>
      <c r="B5">
        <v>22</v>
      </c>
      <c r="C5">
        <v>193840</v>
      </c>
      <c r="D5">
        <v>5040</v>
      </c>
      <c r="E5">
        <v>3000</v>
      </c>
      <c r="J5">
        <f t="shared" si="1"/>
        <v>185800</v>
      </c>
      <c r="K5">
        <f t="shared" si="4"/>
        <v>726333</v>
      </c>
      <c r="L5" s="5">
        <f t="shared" si="5"/>
        <v>3</v>
      </c>
      <c r="N5" s="16">
        <v>193840</v>
      </c>
      <c r="O5" s="16"/>
      <c r="P5" s="16">
        <f t="shared" si="0"/>
        <v>185800</v>
      </c>
      <c r="Q5" s="16">
        <f t="shared" si="2"/>
        <v>726333</v>
      </c>
      <c r="S5" s="16">
        <v>5040</v>
      </c>
      <c r="T5" s="16">
        <v>3000</v>
      </c>
      <c r="U5" s="16"/>
      <c r="V5" s="16"/>
      <c r="W5" s="16"/>
    </row>
    <row r="6" spans="1:23" x14ac:dyDescent="0.2">
      <c r="A6" s="6">
        <f t="shared" si="3"/>
        <v>4</v>
      </c>
      <c r="B6">
        <v>23</v>
      </c>
      <c r="C6">
        <v>198686</v>
      </c>
      <c r="D6">
        <v>5040</v>
      </c>
      <c r="E6">
        <v>3000</v>
      </c>
      <c r="F6">
        <v>926</v>
      </c>
      <c r="J6">
        <f t="shared" si="1"/>
        <v>189720</v>
      </c>
      <c r="K6">
        <f t="shared" si="4"/>
        <v>916053</v>
      </c>
      <c r="L6" s="6">
        <f t="shared" si="5"/>
        <v>4</v>
      </c>
      <c r="N6" s="16">
        <v>198686</v>
      </c>
      <c r="O6" s="16"/>
      <c r="P6" s="16">
        <f t="shared" si="0"/>
        <v>189720</v>
      </c>
      <c r="Q6" s="16">
        <f t="shared" si="2"/>
        <v>916053</v>
      </c>
      <c r="S6" s="16">
        <v>5040</v>
      </c>
      <c r="T6" s="16">
        <v>3000</v>
      </c>
      <c r="U6" s="16">
        <v>926</v>
      </c>
      <c r="V6" s="16"/>
      <c r="W6" s="16"/>
    </row>
    <row r="7" spans="1:23" x14ac:dyDescent="0.2">
      <c r="A7" s="7">
        <f t="shared" si="3"/>
        <v>5</v>
      </c>
      <c r="B7">
        <v>24</v>
      </c>
      <c r="C7">
        <v>203653</v>
      </c>
      <c r="D7">
        <v>5040</v>
      </c>
      <c r="E7">
        <v>3000</v>
      </c>
      <c r="F7">
        <v>926</v>
      </c>
      <c r="G7">
        <v>18000</v>
      </c>
      <c r="J7">
        <f t="shared" si="1"/>
        <v>176687</v>
      </c>
      <c r="K7">
        <f t="shared" si="4"/>
        <v>1092740</v>
      </c>
      <c r="L7" s="7">
        <f t="shared" si="5"/>
        <v>5</v>
      </c>
      <c r="N7" s="16">
        <v>203653</v>
      </c>
      <c r="O7" s="16"/>
      <c r="P7" s="16">
        <f t="shared" si="0"/>
        <v>176687</v>
      </c>
      <c r="Q7" s="16">
        <f t="shared" si="2"/>
        <v>1092740</v>
      </c>
      <c r="S7" s="16">
        <v>5040</v>
      </c>
      <c r="T7" s="16">
        <v>3000</v>
      </c>
      <c r="U7" s="16">
        <v>926</v>
      </c>
      <c r="V7" s="16">
        <v>18000</v>
      </c>
      <c r="W7" s="16"/>
    </row>
    <row r="8" spans="1:23" x14ac:dyDescent="0.2">
      <c r="A8" s="8">
        <f t="shared" si="3"/>
        <v>6</v>
      </c>
      <c r="B8">
        <v>24</v>
      </c>
      <c r="C8">
        <v>208745</v>
      </c>
      <c r="D8">
        <v>5040</v>
      </c>
      <c r="E8">
        <v>3000</v>
      </c>
      <c r="F8">
        <v>926</v>
      </c>
      <c r="G8">
        <v>18000</v>
      </c>
      <c r="J8">
        <f t="shared" si="1"/>
        <v>181779</v>
      </c>
      <c r="K8">
        <f t="shared" si="4"/>
        <v>1274519</v>
      </c>
      <c r="L8" s="24" t="s">
        <v>31</v>
      </c>
      <c r="N8" s="16">
        <v>208745</v>
      </c>
      <c r="O8" s="16"/>
      <c r="P8" s="16">
        <f t="shared" si="0"/>
        <v>181779</v>
      </c>
      <c r="Q8" s="16">
        <f t="shared" si="2"/>
        <v>1274519</v>
      </c>
      <c r="S8" s="16">
        <v>5040</v>
      </c>
      <c r="T8" s="16">
        <v>3000</v>
      </c>
      <c r="U8" s="16">
        <v>926</v>
      </c>
      <c r="V8" s="16">
        <v>18000</v>
      </c>
      <c r="W8" s="16"/>
    </row>
    <row r="9" spans="1:23" x14ac:dyDescent="0.2">
      <c r="A9" s="3">
        <f t="shared" si="3"/>
        <v>7</v>
      </c>
      <c r="B9">
        <v>25</v>
      </c>
      <c r="C9">
        <v>213963</v>
      </c>
      <c r="D9">
        <v>5040</v>
      </c>
      <c r="E9">
        <v>3000</v>
      </c>
      <c r="F9">
        <v>926</v>
      </c>
      <c r="G9">
        <v>18000</v>
      </c>
      <c r="J9">
        <f t="shared" si="1"/>
        <v>186997</v>
      </c>
      <c r="K9">
        <f t="shared" si="4"/>
        <v>1461516</v>
      </c>
      <c r="L9" s="3">
        <v>7</v>
      </c>
      <c r="N9" s="16">
        <v>213963</v>
      </c>
      <c r="O9" s="16"/>
      <c r="P9" s="16">
        <f t="shared" si="0"/>
        <v>186997</v>
      </c>
      <c r="Q9" s="16">
        <f t="shared" si="2"/>
        <v>1461516</v>
      </c>
      <c r="S9" s="16">
        <v>5040</v>
      </c>
      <c r="T9" s="16">
        <v>3000</v>
      </c>
      <c r="U9" s="16">
        <v>926</v>
      </c>
      <c r="V9" s="16">
        <v>18000</v>
      </c>
      <c r="W9" s="16"/>
    </row>
    <row r="10" spans="1:23" x14ac:dyDescent="0.2">
      <c r="A10" s="9">
        <f t="shared" si="3"/>
        <v>8</v>
      </c>
      <c r="B10">
        <v>26</v>
      </c>
      <c r="C10">
        <v>219313</v>
      </c>
      <c r="D10">
        <v>5040</v>
      </c>
      <c r="E10">
        <v>3000</v>
      </c>
      <c r="F10">
        <v>926</v>
      </c>
      <c r="G10">
        <v>18000</v>
      </c>
      <c r="J10">
        <f t="shared" si="1"/>
        <v>192347</v>
      </c>
      <c r="K10">
        <f t="shared" si="4"/>
        <v>1653863</v>
      </c>
      <c r="L10" s="9">
        <f t="shared" si="5"/>
        <v>8</v>
      </c>
      <c r="N10" s="16">
        <v>219313</v>
      </c>
      <c r="O10" s="16"/>
      <c r="P10" s="16">
        <f t="shared" si="0"/>
        <v>192347</v>
      </c>
      <c r="Q10" s="16">
        <f t="shared" si="2"/>
        <v>1653863</v>
      </c>
      <c r="S10" s="16">
        <v>5040</v>
      </c>
      <c r="T10" s="16">
        <v>3000</v>
      </c>
      <c r="U10" s="16">
        <v>926</v>
      </c>
      <c r="V10" s="16">
        <v>18000</v>
      </c>
      <c r="W10" s="16"/>
    </row>
    <row r="11" spans="1:23" x14ac:dyDescent="0.2">
      <c r="A11" s="5">
        <f t="shared" si="3"/>
        <v>9</v>
      </c>
      <c r="B11">
        <v>27</v>
      </c>
      <c r="C11">
        <v>224795</v>
      </c>
      <c r="D11">
        <v>5040</v>
      </c>
      <c r="E11">
        <v>3000</v>
      </c>
      <c r="F11">
        <v>926</v>
      </c>
      <c r="G11">
        <v>18000</v>
      </c>
      <c r="J11">
        <f t="shared" si="1"/>
        <v>197829</v>
      </c>
      <c r="K11">
        <f t="shared" si="4"/>
        <v>1851692</v>
      </c>
      <c r="L11" s="5">
        <f t="shared" si="5"/>
        <v>9</v>
      </c>
      <c r="N11" s="16">
        <v>224795</v>
      </c>
      <c r="O11" s="16"/>
      <c r="P11" s="16">
        <f t="shared" si="0"/>
        <v>197829</v>
      </c>
      <c r="Q11" s="16">
        <f t="shared" si="2"/>
        <v>1851692</v>
      </c>
      <c r="S11" s="16">
        <v>5040</v>
      </c>
      <c r="T11" s="16">
        <v>3000</v>
      </c>
      <c r="U11" s="16">
        <v>926</v>
      </c>
      <c r="V11" s="16">
        <v>18000</v>
      </c>
      <c r="W11" s="16"/>
    </row>
    <row r="12" spans="1:23" x14ac:dyDescent="0.2">
      <c r="A12" s="6">
        <f t="shared" si="3"/>
        <v>10</v>
      </c>
      <c r="B12">
        <v>27</v>
      </c>
      <c r="C12">
        <v>230415</v>
      </c>
      <c r="D12">
        <v>5040</v>
      </c>
      <c r="E12">
        <v>3000</v>
      </c>
      <c r="F12">
        <v>926</v>
      </c>
      <c r="G12">
        <v>18000</v>
      </c>
      <c r="J12">
        <f t="shared" si="1"/>
        <v>203449</v>
      </c>
      <c r="K12">
        <f t="shared" si="4"/>
        <v>2055141</v>
      </c>
      <c r="L12" s="6">
        <f t="shared" si="5"/>
        <v>10</v>
      </c>
      <c r="N12" s="16">
        <v>230415</v>
      </c>
      <c r="O12" s="16"/>
      <c r="P12" s="16">
        <f t="shared" si="0"/>
        <v>203449</v>
      </c>
      <c r="Q12" s="16">
        <f t="shared" si="2"/>
        <v>2055141</v>
      </c>
      <c r="S12" s="16">
        <v>5040</v>
      </c>
      <c r="T12" s="16">
        <v>3000</v>
      </c>
      <c r="U12" s="16">
        <v>926</v>
      </c>
      <c r="V12" s="16">
        <v>18000</v>
      </c>
      <c r="W12" s="16"/>
    </row>
    <row r="13" spans="1:23" x14ac:dyDescent="0.2">
      <c r="A13" s="7">
        <f t="shared" si="3"/>
        <v>11</v>
      </c>
      <c r="B13">
        <v>28</v>
      </c>
      <c r="C13">
        <v>236176</v>
      </c>
      <c r="D13">
        <v>5040</v>
      </c>
      <c r="E13">
        <v>3000</v>
      </c>
      <c r="F13">
        <v>926</v>
      </c>
      <c r="G13">
        <v>18000</v>
      </c>
      <c r="J13">
        <f t="shared" si="1"/>
        <v>209210</v>
      </c>
      <c r="K13">
        <f t="shared" si="4"/>
        <v>2264351</v>
      </c>
      <c r="L13" s="7">
        <f t="shared" si="5"/>
        <v>11</v>
      </c>
      <c r="N13" s="16">
        <v>236176</v>
      </c>
      <c r="O13" s="16"/>
      <c r="P13" s="16">
        <f t="shared" si="0"/>
        <v>209210</v>
      </c>
      <c r="Q13" s="16">
        <f t="shared" si="2"/>
        <v>2264351</v>
      </c>
      <c r="S13" s="16">
        <v>5040</v>
      </c>
      <c r="T13" s="16">
        <v>3000</v>
      </c>
      <c r="U13" s="16">
        <v>926</v>
      </c>
      <c r="V13" s="16">
        <v>18000</v>
      </c>
      <c r="W13" s="16"/>
    </row>
    <row r="14" spans="1:23" x14ac:dyDescent="0.2">
      <c r="A14" s="8">
        <f t="shared" si="3"/>
        <v>12</v>
      </c>
      <c r="B14">
        <v>29</v>
      </c>
      <c r="C14">
        <v>242080</v>
      </c>
      <c r="D14">
        <v>5040</v>
      </c>
      <c r="E14">
        <v>3000</v>
      </c>
      <c r="F14">
        <v>926</v>
      </c>
      <c r="G14">
        <v>18000</v>
      </c>
      <c r="J14">
        <f t="shared" si="1"/>
        <v>215114</v>
      </c>
      <c r="K14">
        <f t="shared" si="4"/>
        <v>2479465</v>
      </c>
      <c r="L14" s="24" t="s">
        <v>32</v>
      </c>
      <c r="N14" s="16">
        <v>242080</v>
      </c>
      <c r="O14" s="16"/>
      <c r="P14" s="16">
        <f t="shared" si="0"/>
        <v>215114</v>
      </c>
      <c r="Q14" s="16">
        <f t="shared" si="2"/>
        <v>2479465</v>
      </c>
      <c r="S14" s="16">
        <v>5040</v>
      </c>
      <c r="T14" s="16">
        <v>3000</v>
      </c>
      <c r="U14" s="16">
        <v>926</v>
      </c>
      <c r="V14" s="16">
        <v>18000</v>
      </c>
      <c r="W14" s="16"/>
    </row>
    <row r="15" spans="1:23" x14ac:dyDescent="0.2">
      <c r="A15" s="3">
        <f t="shared" si="3"/>
        <v>13</v>
      </c>
      <c r="B15">
        <v>30</v>
      </c>
      <c r="C15">
        <v>248132</v>
      </c>
      <c r="D15">
        <v>5040</v>
      </c>
      <c r="E15">
        <v>3000</v>
      </c>
      <c r="F15">
        <v>926</v>
      </c>
      <c r="G15">
        <v>18000</v>
      </c>
      <c r="J15">
        <f t="shared" si="1"/>
        <v>221166</v>
      </c>
      <c r="K15">
        <f t="shared" si="4"/>
        <v>2700631</v>
      </c>
      <c r="L15" s="3">
        <v>13</v>
      </c>
      <c r="N15" s="16">
        <v>248132</v>
      </c>
      <c r="O15" s="16"/>
      <c r="P15" s="16">
        <f t="shared" si="0"/>
        <v>221166</v>
      </c>
      <c r="Q15" s="16">
        <f t="shared" si="2"/>
        <v>2700631</v>
      </c>
      <c r="S15" s="16">
        <v>5040</v>
      </c>
      <c r="T15" s="16">
        <v>3000</v>
      </c>
      <c r="U15" s="16">
        <v>926</v>
      </c>
      <c r="V15" s="16">
        <v>18000</v>
      </c>
      <c r="W15" s="16"/>
    </row>
    <row r="16" spans="1:23" x14ac:dyDescent="0.2">
      <c r="A16" s="9">
        <f t="shared" si="3"/>
        <v>14</v>
      </c>
      <c r="B16">
        <v>30</v>
      </c>
      <c r="C16">
        <v>254335</v>
      </c>
      <c r="D16">
        <v>5040</v>
      </c>
      <c r="E16">
        <v>3000</v>
      </c>
      <c r="F16">
        <v>926</v>
      </c>
      <c r="G16">
        <v>18000</v>
      </c>
      <c r="J16">
        <f t="shared" si="1"/>
        <v>227369</v>
      </c>
      <c r="K16">
        <f t="shared" si="4"/>
        <v>2928000</v>
      </c>
      <c r="L16" s="9">
        <f t="shared" si="5"/>
        <v>14</v>
      </c>
      <c r="N16" s="16">
        <v>254335</v>
      </c>
      <c r="O16" s="16"/>
      <c r="P16" s="16">
        <f t="shared" si="0"/>
        <v>227369</v>
      </c>
      <c r="Q16" s="16">
        <f t="shared" si="2"/>
        <v>2928000</v>
      </c>
      <c r="S16" s="16">
        <v>5040</v>
      </c>
      <c r="T16" s="16">
        <v>3000</v>
      </c>
      <c r="U16" s="16">
        <v>926</v>
      </c>
      <c r="V16" s="16">
        <v>18000</v>
      </c>
      <c r="W16" s="16"/>
    </row>
    <row r="17" spans="1:23" x14ac:dyDescent="0.2">
      <c r="A17" s="5">
        <f t="shared" si="3"/>
        <v>15</v>
      </c>
      <c r="B17">
        <v>31</v>
      </c>
      <c r="C17">
        <v>260694</v>
      </c>
      <c r="D17">
        <v>5040</v>
      </c>
      <c r="E17">
        <v>3000</v>
      </c>
      <c r="F17">
        <v>926</v>
      </c>
      <c r="G17">
        <v>18000</v>
      </c>
      <c r="J17">
        <f t="shared" si="1"/>
        <v>233728</v>
      </c>
      <c r="K17">
        <f t="shared" si="4"/>
        <v>3161728</v>
      </c>
      <c r="L17" s="5">
        <f t="shared" si="5"/>
        <v>15</v>
      </c>
      <c r="N17" s="16">
        <v>260694</v>
      </c>
      <c r="O17" s="16"/>
      <c r="P17" s="16">
        <f t="shared" si="0"/>
        <v>233728</v>
      </c>
      <c r="Q17" s="16">
        <f t="shared" si="2"/>
        <v>3161728</v>
      </c>
      <c r="S17" s="16">
        <v>5040</v>
      </c>
      <c r="T17" s="16">
        <v>3000</v>
      </c>
      <c r="U17" s="16">
        <v>926</v>
      </c>
      <c r="V17" s="16">
        <v>18000</v>
      </c>
      <c r="W17" s="16"/>
    </row>
    <row r="18" spans="1:23" x14ac:dyDescent="0.2">
      <c r="A18" s="6">
        <f t="shared" si="3"/>
        <v>16</v>
      </c>
      <c r="B18">
        <v>32</v>
      </c>
      <c r="C18">
        <v>267211</v>
      </c>
      <c r="D18">
        <v>5040</v>
      </c>
      <c r="E18">
        <v>3000</v>
      </c>
      <c r="F18">
        <v>926</v>
      </c>
      <c r="G18">
        <v>18000</v>
      </c>
      <c r="J18">
        <f t="shared" si="1"/>
        <v>240245</v>
      </c>
      <c r="K18">
        <f t="shared" si="4"/>
        <v>3401973</v>
      </c>
      <c r="L18" s="6">
        <f t="shared" si="5"/>
        <v>16</v>
      </c>
      <c r="N18" s="16">
        <v>267211</v>
      </c>
      <c r="O18" s="16"/>
      <c r="P18" s="16">
        <f t="shared" si="0"/>
        <v>240245</v>
      </c>
      <c r="Q18" s="16">
        <f t="shared" si="2"/>
        <v>3401973</v>
      </c>
      <c r="S18" s="16">
        <v>5040</v>
      </c>
      <c r="T18" s="16">
        <v>3000</v>
      </c>
      <c r="U18" s="16">
        <v>926</v>
      </c>
      <c r="V18" s="16">
        <v>18000</v>
      </c>
      <c r="W18" s="16"/>
    </row>
    <row r="19" spans="1:23" x14ac:dyDescent="0.2">
      <c r="A19" s="7">
        <f t="shared" si="3"/>
        <v>17</v>
      </c>
      <c r="B19">
        <v>32</v>
      </c>
      <c r="C19">
        <v>273891</v>
      </c>
      <c r="D19">
        <v>5040</v>
      </c>
      <c r="E19">
        <v>3000</v>
      </c>
      <c r="F19">
        <v>926</v>
      </c>
      <c r="G19">
        <v>18000</v>
      </c>
      <c r="J19">
        <f t="shared" si="1"/>
        <v>246925</v>
      </c>
      <c r="K19">
        <f t="shared" si="4"/>
        <v>3648898</v>
      </c>
      <c r="L19" s="7">
        <f t="shared" si="5"/>
        <v>17</v>
      </c>
      <c r="N19" s="16">
        <v>273891</v>
      </c>
      <c r="O19" s="16"/>
      <c r="P19" s="16">
        <f t="shared" si="0"/>
        <v>246925</v>
      </c>
      <c r="Q19" s="16">
        <f t="shared" si="2"/>
        <v>3648898</v>
      </c>
      <c r="S19" s="16">
        <v>5040</v>
      </c>
      <c r="T19" s="16">
        <v>3000</v>
      </c>
      <c r="U19" s="16">
        <v>926</v>
      </c>
      <c r="V19" s="16">
        <v>18000</v>
      </c>
      <c r="W19" s="16"/>
    </row>
    <row r="20" spans="1:23" x14ac:dyDescent="0.2">
      <c r="A20" s="8">
        <f t="shared" si="3"/>
        <v>18</v>
      </c>
      <c r="B20">
        <v>33</v>
      </c>
      <c r="C20">
        <v>280739</v>
      </c>
      <c r="D20">
        <v>5040</v>
      </c>
      <c r="E20">
        <v>3000</v>
      </c>
      <c r="F20">
        <v>926</v>
      </c>
      <c r="G20">
        <v>18000</v>
      </c>
      <c r="H20">
        <v>28074</v>
      </c>
      <c r="J20">
        <f t="shared" si="1"/>
        <v>225699</v>
      </c>
      <c r="K20">
        <f t="shared" si="4"/>
        <v>3874597</v>
      </c>
      <c r="L20" s="24" t="s">
        <v>34</v>
      </c>
      <c r="N20" s="16">
        <v>280739</v>
      </c>
      <c r="O20" s="16"/>
      <c r="P20" s="16">
        <f t="shared" si="0"/>
        <v>225699</v>
      </c>
      <c r="Q20" s="16">
        <f t="shared" si="2"/>
        <v>3874597</v>
      </c>
      <c r="S20" s="16">
        <v>5040</v>
      </c>
      <c r="T20" s="16">
        <v>3000</v>
      </c>
      <c r="U20" s="16">
        <v>926</v>
      </c>
      <c r="V20" s="16">
        <v>18000</v>
      </c>
      <c r="W20" s="16">
        <v>28074</v>
      </c>
    </row>
    <row r="21" spans="1:23" x14ac:dyDescent="0.2">
      <c r="A21" s="3">
        <f t="shared" si="3"/>
        <v>19</v>
      </c>
      <c r="B21">
        <v>34</v>
      </c>
      <c r="C21">
        <v>287757</v>
      </c>
      <c r="D21">
        <v>5040</v>
      </c>
      <c r="E21">
        <v>3000</v>
      </c>
      <c r="F21">
        <v>926</v>
      </c>
      <c r="G21">
        <v>18000</v>
      </c>
      <c r="H21">
        <v>28074</v>
      </c>
      <c r="J21">
        <f t="shared" si="1"/>
        <v>232717</v>
      </c>
      <c r="K21">
        <f t="shared" si="4"/>
        <v>4107314</v>
      </c>
      <c r="L21" s="3">
        <v>19</v>
      </c>
      <c r="N21" s="16">
        <v>287757</v>
      </c>
      <c r="O21" s="16"/>
      <c r="P21" s="16">
        <f t="shared" si="0"/>
        <v>232717</v>
      </c>
      <c r="Q21" s="16">
        <f t="shared" si="2"/>
        <v>4107314</v>
      </c>
      <c r="S21" s="16">
        <v>5040</v>
      </c>
      <c r="T21" s="16">
        <v>3000</v>
      </c>
      <c r="U21" s="16">
        <v>926</v>
      </c>
      <c r="V21" s="16">
        <v>18000</v>
      </c>
      <c r="W21" s="16">
        <v>28074</v>
      </c>
    </row>
    <row r="22" spans="1:23" x14ac:dyDescent="0.2">
      <c r="A22" s="9">
        <f t="shared" si="3"/>
        <v>20</v>
      </c>
      <c r="B22">
        <v>35</v>
      </c>
      <c r="C22">
        <v>294951</v>
      </c>
      <c r="D22">
        <v>5040</v>
      </c>
      <c r="E22">
        <v>3000</v>
      </c>
      <c r="F22">
        <v>926</v>
      </c>
      <c r="G22">
        <v>18000</v>
      </c>
      <c r="H22">
        <v>28074</v>
      </c>
      <c r="J22">
        <f t="shared" si="1"/>
        <v>239911</v>
      </c>
      <c r="K22">
        <f t="shared" si="4"/>
        <v>4347225</v>
      </c>
      <c r="L22" s="9">
        <f t="shared" si="5"/>
        <v>20</v>
      </c>
      <c r="N22" s="16">
        <v>294951</v>
      </c>
      <c r="O22" s="16"/>
      <c r="P22" s="16">
        <f t="shared" si="0"/>
        <v>239911</v>
      </c>
      <c r="Q22" s="16">
        <f t="shared" si="2"/>
        <v>4347225</v>
      </c>
      <c r="S22" s="16">
        <v>5040</v>
      </c>
      <c r="T22" s="16">
        <v>3000</v>
      </c>
      <c r="U22" s="16">
        <v>926</v>
      </c>
      <c r="V22" s="16">
        <v>18000</v>
      </c>
      <c r="W22" s="16">
        <v>28074</v>
      </c>
    </row>
    <row r="23" spans="1:23" x14ac:dyDescent="0.2">
      <c r="A23" s="5">
        <f t="shared" si="3"/>
        <v>21</v>
      </c>
      <c r="B23">
        <v>35</v>
      </c>
      <c r="C23">
        <v>302325</v>
      </c>
      <c r="D23">
        <v>5040</v>
      </c>
      <c r="E23">
        <v>3000</v>
      </c>
      <c r="F23">
        <v>926</v>
      </c>
      <c r="G23">
        <v>18000</v>
      </c>
      <c r="H23">
        <v>28074</v>
      </c>
      <c r="J23">
        <f t="shared" si="1"/>
        <v>247285</v>
      </c>
      <c r="K23">
        <f t="shared" si="4"/>
        <v>4594510</v>
      </c>
      <c r="L23" s="5">
        <f t="shared" si="5"/>
        <v>21</v>
      </c>
      <c r="N23" s="16">
        <v>302325</v>
      </c>
      <c r="O23" s="16"/>
      <c r="P23" s="16">
        <f t="shared" si="0"/>
        <v>247285</v>
      </c>
      <c r="Q23" s="16">
        <f t="shared" si="2"/>
        <v>4594510</v>
      </c>
      <c r="S23" s="16">
        <v>5040</v>
      </c>
      <c r="T23" s="16">
        <v>3000</v>
      </c>
      <c r="U23" s="16">
        <v>926</v>
      </c>
      <c r="V23" s="16">
        <v>18000</v>
      </c>
      <c r="W23" s="16">
        <v>28074</v>
      </c>
    </row>
    <row r="24" spans="1:23" x14ac:dyDescent="0.2">
      <c r="A24" s="6">
        <f t="shared" si="3"/>
        <v>22</v>
      </c>
      <c r="B24">
        <v>36</v>
      </c>
      <c r="C24">
        <v>309883</v>
      </c>
      <c r="D24">
        <v>5040</v>
      </c>
      <c r="E24">
        <v>3000</v>
      </c>
      <c r="F24">
        <v>926</v>
      </c>
      <c r="G24">
        <v>18000</v>
      </c>
      <c r="H24">
        <v>28074</v>
      </c>
      <c r="J24">
        <f t="shared" si="1"/>
        <v>254843</v>
      </c>
      <c r="K24">
        <f t="shared" si="4"/>
        <v>4849353</v>
      </c>
      <c r="L24" s="6">
        <f t="shared" si="5"/>
        <v>22</v>
      </c>
      <c r="N24" s="16">
        <v>309883</v>
      </c>
      <c r="O24" s="16"/>
      <c r="P24" s="16">
        <f t="shared" si="0"/>
        <v>254843</v>
      </c>
      <c r="Q24" s="16">
        <f t="shared" si="2"/>
        <v>4849353</v>
      </c>
      <c r="S24" s="16">
        <v>5040</v>
      </c>
      <c r="T24" s="16">
        <v>3000</v>
      </c>
      <c r="U24" s="16">
        <v>926</v>
      </c>
      <c r="V24" s="16">
        <v>18000</v>
      </c>
      <c r="W24" s="16">
        <v>28074</v>
      </c>
    </row>
    <row r="25" spans="1:23" x14ac:dyDescent="0.2">
      <c r="A25" s="7">
        <f t="shared" si="3"/>
        <v>23</v>
      </c>
      <c r="B25">
        <v>37</v>
      </c>
      <c r="C25">
        <v>317630</v>
      </c>
      <c r="D25">
        <v>5040</v>
      </c>
      <c r="E25">
        <v>3000</v>
      </c>
      <c r="F25">
        <v>926</v>
      </c>
      <c r="G25">
        <v>18000</v>
      </c>
      <c r="H25">
        <v>28074</v>
      </c>
      <c r="J25">
        <f t="shared" si="1"/>
        <v>262590</v>
      </c>
      <c r="K25">
        <f t="shared" si="4"/>
        <v>5111943</v>
      </c>
      <c r="L25" s="7">
        <f t="shared" si="5"/>
        <v>23</v>
      </c>
      <c r="N25" s="16">
        <v>317630</v>
      </c>
      <c r="O25" s="16"/>
      <c r="P25" s="16">
        <f t="shared" si="0"/>
        <v>262590</v>
      </c>
      <c r="Q25" s="16">
        <f t="shared" si="2"/>
        <v>5111943</v>
      </c>
      <c r="S25" s="16">
        <v>5040</v>
      </c>
      <c r="T25" s="16">
        <v>3000</v>
      </c>
      <c r="U25" s="16">
        <v>926</v>
      </c>
      <c r="V25" s="16">
        <v>18000</v>
      </c>
      <c r="W25" s="16">
        <v>28074</v>
      </c>
    </row>
    <row r="26" spans="1:23" x14ac:dyDescent="0.2">
      <c r="A26" s="8">
        <f t="shared" si="3"/>
        <v>24</v>
      </c>
      <c r="B26">
        <v>38</v>
      </c>
      <c r="C26">
        <v>325571</v>
      </c>
      <c r="D26">
        <v>5040</v>
      </c>
      <c r="E26">
        <v>3000</v>
      </c>
      <c r="F26">
        <v>926</v>
      </c>
      <c r="G26">
        <v>18000</v>
      </c>
      <c r="H26">
        <v>28074</v>
      </c>
      <c r="J26">
        <f t="shared" si="1"/>
        <v>270531</v>
      </c>
      <c r="K26">
        <f t="shared" si="4"/>
        <v>5382474</v>
      </c>
      <c r="L26" s="24" t="s">
        <v>33</v>
      </c>
      <c r="N26" s="16">
        <v>325571</v>
      </c>
      <c r="O26" s="16"/>
      <c r="P26" s="16">
        <f t="shared" si="0"/>
        <v>270531</v>
      </c>
      <c r="Q26" s="16">
        <f t="shared" si="2"/>
        <v>5382474</v>
      </c>
      <c r="S26" s="16">
        <v>5040</v>
      </c>
      <c r="T26" s="16">
        <v>3000</v>
      </c>
      <c r="U26" s="16">
        <v>926</v>
      </c>
      <c r="V26" s="16">
        <v>18000</v>
      </c>
      <c r="W26" s="16">
        <v>28074</v>
      </c>
    </row>
    <row r="27" spans="1:23" x14ac:dyDescent="0.2">
      <c r="A27" s="3">
        <f t="shared" si="3"/>
        <v>25</v>
      </c>
      <c r="B27">
        <v>38</v>
      </c>
      <c r="C27">
        <v>333710</v>
      </c>
      <c r="D27">
        <v>5040</v>
      </c>
      <c r="E27">
        <v>3000</v>
      </c>
      <c r="F27">
        <v>926</v>
      </c>
      <c r="G27">
        <v>18000</v>
      </c>
      <c r="H27">
        <v>28074</v>
      </c>
      <c r="J27">
        <f t="shared" si="1"/>
        <v>278670</v>
      </c>
      <c r="K27">
        <f t="shared" si="4"/>
        <v>5661144</v>
      </c>
      <c r="L27" s="3">
        <v>25</v>
      </c>
      <c r="N27" s="16">
        <v>333710</v>
      </c>
      <c r="O27" s="16"/>
      <c r="P27" s="16">
        <f t="shared" si="0"/>
        <v>278670</v>
      </c>
      <c r="Q27" s="16">
        <f t="shared" si="2"/>
        <v>5661144</v>
      </c>
      <c r="S27" s="16">
        <v>5040</v>
      </c>
      <c r="T27" s="16">
        <v>3000</v>
      </c>
      <c r="U27" s="16">
        <v>926</v>
      </c>
      <c r="V27" s="16">
        <v>18000</v>
      </c>
      <c r="W27" s="16">
        <v>28074</v>
      </c>
    </row>
    <row r="28" spans="1:23" x14ac:dyDescent="0.2">
      <c r="A28" s="9">
        <f t="shared" si="3"/>
        <v>26</v>
      </c>
      <c r="B28">
        <v>39</v>
      </c>
      <c r="C28">
        <v>342053</v>
      </c>
      <c r="D28">
        <v>5040</v>
      </c>
      <c r="E28">
        <v>3000</v>
      </c>
      <c r="F28">
        <v>926</v>
      </c>
      <c r="G28">
        <v>18000</v>
      </c>
      <c r="H28">
        <v>28074</v>
      </c>
      <c r="J28">
        <f t="shared" si="1"/>
        <v>287013</v>
      </c>
      <c r="K28">
        <f t="shared" si="4"/>
        <v>5948157</v>
      </c>
      <c r="L28" s="9">
        <f t="shared" si="5"/>
        <v>26</v>
      </c>
      <c r="N28" s="16">
        <v>342053</v>
      </c>
      <c r="O28" s="16"/>
      <c r="P28" s="16">
        <f t="shared" si="0"/>
        <v>287013</v>
      </c>
      <c r="Q28" s="16">
        <f t="shared" si="2"/>
        <v>5948157</v>
      </c>
      <c r="S28" s="16">
        <v>5040</v>
      </c>
      <c r="T28" s="16">
        <v>3000</v>
      </c>
      <c r="U28" s="16">
        <v>926</v>
      </c>
      <c r="V28" s="16">
        <v>18000</v>
      </c>
      <c r="W28" s="16">
        <v>28074</v>
      </c>
    </row>
    <row r="29" spans="1:23" x14ac:dyDescent="0.2">
      <c r="A29" s="5">
        <f t="shared" si="3"/>
        <v>27</v>
      </c>
      <c r="B29">
        <v>40</v>
      </c>
      <c r="C29">
        <v>350604</v>
      </c>
      <c r="D29">
        <v>5040</v>
      </c>
      <c r="E29">
        <v>3000</v>
      </c>
      <c r="F29">
        <v>926</v>
      </c>
      <c r="G29">
        <v>18000</v>
      </c>
      <c r="H29">
        <v>28074</v>
      </c>
      <c r="J29">
        <f t="shared" si="1"/>
        <v>295564</v>
      </c>
      <c r="K29">
        <f t="shared" si="4"/>
        <v>6243721</v>
      </c>
      <c r="L29" s="5">
        <f t="shared" si="5"/>
        <v>27</v>
      </c>
      <c r="N29" s="16">
        <v>350604</v>
      </c>
      <c r="O29" s="16"/>
      <c r="P29" s="16">
        <f t="shared" si="0"/>
        <v>295564</v>
      </c>
      <c r="Q29" s="16">
        <f t="shared" si="2"/>
        <v>6243721</v>
      </c>
      <c r="S29" s="16">
        <v>5040</v>
      </c>
      <c r="T29" s="16">
        <v>3000</v>
      </c>
      <c r="U29" s="16">
        <v>926</v>
      </c>
      <c r="V29" s="16">
        <v>18000</v>
      </c>
      <c r="W29" s="16">
        <v>28074</v>
      </c>
    </row>
    <row r="30" spans="1:23" x14ac:dyDescent="0.2">
      <c r="A30" s="6">
        <f t="shared" si="3"/>
        <v>28</v>
      </c>
      <c r="B30">
        <v>41</v>
      </c>
      <c r="C30">
        <v>359369</v>
      </c>
      <c r="D30">
        <v>5040</v>
      </c>
      <c r="E30">
        <v>3000</v>
      </c>
      <c r="F30">
        <v>926</v>
      </c>
      <c r="G30">
        <v>18000</v>
      </c>
      <c r="H30">
        <v>28074</v>
      </c>
      <c r="J30">
        <f t="shared" si="1"/>
        <v>304329</v>
      </c>
      <c r="K30">
        <f t="shared" si="4"/>
        <v>6548050</v>
      </c>
      <c r="L30" s="6">
        <f t="shared" si="5"/>
        <v>28</v>
      </c>
      <c r="N30" s="16">
        <v>359369</v>
      </c>
      <c r="O30" s="16"/>
      <c r="P30" s="16">
        <f t="shared" si="0"/>
        <v>304329</v>
      </c>
      <c r="Q30" s="16">
        <f t="shared" si="2"/>
        <v>6548050</v>
      </c>
      <c r="S30" s="16">
        <v>5040</v>
      </c>
      <c r="T30" s="16">
        <v>3000</v>
      </c>
      <c r="U30" s="16">
        <v>926</v>
      </c>
      <c r="V30" s="16">
        <v>18000</v>
      </c>
      <c r="W30" s="16">
        <v>28074</v>
      </c>
    </row>
    <row r="31" spans="1:23" x14ac:dyDescent="0.2">
      <c r="A31" s="7">
        <f t="shared" si="3"/>
        <v>29</v>
      </c>
      <c r="B31">
        <v>41</v>
      </c>
      <c r="C31">
        <v>368353</v>
      </c>
      <c r="D31">
        <v>5040</v>
      </c>
      <c r="E31">
        <v>3000</v>
      </c>
      <c r="F31">
        <v>926</v>
      </c>
      <c r="G31">
        <v>18000</v>
      </c>
      <c r="H31">
        <v>28074</v>
      </c>
      <c r="J31">
        <f t="shared" si="1"/>
        <v>313313</v>
      </c>
      <c r="K31">
        <f t="shared" si="4"/>
        <v>6861363</v>
      </c>
      <c r="L31" s="7">
        <f t="shared" si="5"/>
        <v>29</v>
      </c>
      <c r="N31" s="16">
        <v>368353</v>
      </c>
      <c r="O31" s="16"/>
      <c r="P31" s="16">
        <f t="shared" si="0"/>
        <v>313313</v>
      </c>
      <c r="Q31" s="16">
        <f t="shared" si="2"/>
        <v>6861363</v>
      </c>
      <c r="S31" s="16">
        <v>5040</v>
      </c>
      <c r="T31" s="16">
        <v>3000</v>
      </c>
      <c r="U31" s="16">
        <v>926</v>
      </c>
      <c r="V31" s="16">
        <v>18000</v>
      </c>
      <c r="W31" s="16">
        <v>28074</v>
      </c>
    </row>
    <row r="32" spans="1:23" x14ac:dyDescent="0.2">
      <c r="A32" s="3">
        <f t="shared" si="3"/>
        <v>30</v>
      </c>
      <c r="B32">
        <v>42</v>
      </c>
      <c r="C32">
        <v>377562</v>
      </c>
      <c r="D32">
        <v>5040</v>
      </c>
      <c r="E32">
        <v>3000</v>
      </c>
      <c r="F32">
        <v>926</v>
      </c>
      <c r="G32">
        <v>0</v>
      </c>
      <c r="H32">
        <v>28074</v>
      </c>
      <c r="J32">
        <f>C32-D32-E32-F32-G32-H32+490013</f>
        <v>830535</v>
      </c>
      <c r="K32">
        <f t="shared" si="4"/>
        <v>7691898</v>
      </c>
      <c r="L32" s="3">
        <f t="shared" si="5"/>
        <v>30</v>
      </c>
      <c r="N32" s="16">
        <v>377562</v>
      </c>
      <c r="O32" s="16"/>
      <c r="P32" s="16">
        <f>N32-S32-T32-U32-V32-W32+490013</f>
        <v>830535</v>
      </c>
      <c r="Q32" s="16">
        <f t="shared" si="2"/>
        <v>7691898</v>
      </c>
      <c r="S32" s="16">
        <v>5040</v>
      </c>
      <c r="T32" s="16">
        <v>3000</v>
      </c>
      <c r="U32" s="16">
        <v>926</v>
      </c>
      <c r="V32" s="16">
        <v>0</v>
      </c>
      <c r="W32" s="16">
        <v>28074</v>
      </c>
    </row>
    <row r="33" spans="1:23" x14ac:dyDescent="0.2">
      <c r="A33" s="9">
        <f t="shared" si="3"/>
        <v>31</v>
      </c>
      <c r="B33">
        <v>43</v>
      </c>
      <c r="C33">
        <v>387001</v>
      </c>
      <c r="D33">
        <v>5040</v>
      </c>
      <c r="E33">
        <v>3000</v>
      </c>
      <c r="F33">
        <v>926</v>
      </c>
      <c r="G33">
        <v>0</v>
      </c>
      <c r="H33">
        <v>28074</v>
      </c>
      <c r="J33">
        <f>C33-D33-E33-F33-G33-H33</f>
        <v>349961</v>
      </c>
      <c r="K33">
        <f t="shared" si="4"/>
        <v>8041859</v>
      </c>
      <c r="L33" s="9">
        <f t="shared" si="5"/>
        <v>31</v>
      </c>
      <c r="N33" s="16">
        <v>387001</v>
      </c>
      <c r="O33" s="16"/>
      <c r="P33" s="16">
        <f>N33-S33-T33-U33-V33-W33</f>
        <v>349961</v>
      </c>
      <c r="Q33" s="16">
        <f t="shared" si="2"/>
        <v>8041859</v>
      </c>
      <c r="S33" s="16">
        <v>5040</v>
      </c>
      <c r="T33" s="16">
        <v>3000</v>
      </c>
      <c r="U33" s="16">
        <v>926</v>
      </c>
      <c r="V33" s="16">
        <v>0</v>
      </c>
      <c r="W33" s="16">
        <v>28074</v>
      </c>
    </row>
    <row r="34" spans="1:23" x14ac:dyDescent="0.2">
      <c r="A34" s="5">
        <f t="shared" si="3"/>
        <v>32</v>
      </c>
      <c r="B34">
        <v>44</v>
      </c>
      <c r="C34">
        <v>396676</v>
      </c>
      <c r="D34">
        <v>5040</v>
      </c>
      <c r="E34">
        <v>3000</v>
      </c>
      <c r="F34">
        <v>926</v>
      </c>
      <c r="G34">
        <v>0</v>
      </c>
      <c r="H34">
        <v>28074</v>
      </c>
      <c r="J34">
        <f t="shared" si="1"/>
        <v>359636</v>
      </c>
      <c r="K34">
        <f t="shared" si="4"/>
        <v>8401495</v>
      </c>
      <c r="L34" s="5">
        <f t="shared" si="5"/>
        <v>32</v>
      </c>
      <c r="N34" s="16">
        <v>396676</v>
      </c>
      <c r="O34" s="16"/>
      <c r="P34" s="16">
        <f>N34-S34-T34-U34-V34-W34</f>
        <v>359636</v>
      </c>
      <c r="Q34" s="16">
        <f t="shared" si="2"/>
        <v>8401495</v>
      </c>
      <c r="S34" s="16">
        <v>5040</v>
      </c>
      <c r="T34" s="16">
        <v>3000</v>
      </c>
      <c r="U34" s="16">
        <v>926</v>
      </c>
      <c r="V34" s="16">
        <v>0</v>
      </c>
      <c r="W34" s="16">
        <v>28074</v>
      </c>
    </row>
    <row r="35" spans="1:23" x14ac:dyDescent="0.2">
      <c r="A35" s="6">
        <f t="shared" si="3"/>
        <v>33</v>
      </c>
      <c r="B35">
        <v>44</v>
      </c>
      <c r="C35">
        <v>406593</v>
      </c>
      <c r="D35">
        <v>5040</v>
      </c>
      <c r="E35">
        <v>3000</v>
      </c>
      <c r="F35">
        <v>926</v>
      </c>
      <c r="G35">
        <v>0</v>
      </c>
      <c r="H35">
        <v>28074</v>
      </c>
      <c r="J35">
        <f t="shared" si="1"/>
        <v>369553</v>
      </c>
      <c r="K35">
        <f t="shared" si="4"/>
        <v>8771048</v>
      </c>
      <c r="L35" s="6">
        <f t="shared" si="5"/>
        <v>33</v>
      </c>
      <c r="N35" s="16">
        <v>406593</v>
      </c>
      <c r="O35" s="16"/>
      <c r="P35" s="16">
        <f>N35-S35-T35-U35-V35-W35</f>
        <v>369553</v>
      </c>
      <c r="Q35" s="16">
        <f t="shared" si="2"/>
        <v>8771048</v>
      </c>
      <c r="S35" s="16">
        <v>5040</v>
      </c>
      <c r="T35" s="16">
        <v>3000</v>
      </c>
      <c r="U35" s="16">
        <v>926</v>
      </c>
      <c r="V35" s="16">
        <v>0</v>
      </c>
      <c r="W35" s="16">
        <v>28074</v>
      </c>
    </row>
    <row r="36" spans="1:23" x14ac:dyDescent="0.2">
      <c r="A36" s="7">
        <f t="shared" si="3"/>
        <v>34</v>
      </c>
      <c r="B36">
        <v>45</v>
      </c>
      <c r="C36">
        <v>416758</v>
      </c>
      <c r="D36">
        <v>5040</v>
      </c>
      <c r="E36">
        <v>3000</v>
      </c>
      <c r="F36">
        <v>926</v>
      </c>
      <c r="G36">
        <v>0</v>
      </c>
      <c r="H36">
        <v>28074</v>
      </c>
      <c r="J36">
        <f t="shared" si="1"/>
        <v>379718</v>
      </c>
      <c r="K36">
        <f t="shared" si="4"/>
        <v>9150766</v>
      </c>
      <c r="L36" s="7">
        <f t="shared" si="5"/>
        <v>34</v>
      </c>
      <c r="N36" s="16">
        <v>416758</v>
      </c>
      <c r="O36" s="16"/>
      <c r="P36" s="16">
        <f>N36-S36-T36-U36-V36-W36</f>
        <v>379718</v>
      </c>
      <c r="Q36" s="16">
        <f t="shared" si="2"/>
        <v>9150766</v>
      </c>
      <c r="S36" s="16">
        <v>5040</v>
      </c>
      <c r="T36" s="16">
        <v>3000</v>
      </c>
      <c r="U36" s="16">
        <v>926</v>
      </c>
      <c r="V36" s="16">
        <v>0</v>
      </c>
      <c r="W36" s="16">
        <v>28074</v>
      </c>
    </row>
    <row r="37" spans="1:23" x14ac:dyDescent="0.2">
      <c r="A37">
        <f t="shared" si="3"/>
        <v>35</v>
      </c>
      <c r="B37">
        <v>46</v>
      </c>
      <c r="C37">
        <v>0</v>
      </c>
      <c r="D37">
        <v>5040</v>
      </c>
      <c r="E37">
        <v>3000</v>
      </c>
      <c r="F37">
        <v>926</v>
      </c>
      <c r="G37">
        <v>0</v>
      </c>
      <c r="H37">
        <v>28074</v>
      </c>
      <c r="J37">
        <f t="shared" si="1"/>
        <v>-37040</v>
      </c>
      <c r="K37">
        <f t="shared" si="4"/>
        <v>9113726</v>
      </c>
      <c r="L37" s="10" t="s">
        <v>11</v>
      </c>
      <c r="N37" s="16">
        <v>0</v>
      </c>
      <c r="O37" s="16"/>
      <c r="P37" s="16">
        <f>N37-S37-T37-U37-V37-W37</f>
        <v>-37040</v>
      </c>
      <c r="Q37" s="16">
        <f t="shared" si="2"/>
        <v>9113726</v>
      </c>
      <c r="S37" s="16">
        <v>5040</v>
      </c>
      <c r="T37" s="16">
        <v>3000</v>
      </c>
      <c r="U37" s="16">
        <v>926</v>
      </c>
      <c r="V37" s="16">
        <v>0</v>
      </c>
      <c r="W37" s="16">
        <v>28074</v>
      </c>
    </row>
    <row r="38" spans="1:23" x14ac:dyDescent="0.2">
      <c r="A38">
        <f t="shared" si="3"/>
        <v>36</v>
      </c>
      <c r="B38">
        <v>47</v>
      </c>
      <c r="C38">
        <v>0</v>
      </c>
      <c r="D38">
        <v>5040</v>
      </c>
      <c r="E38">
        <v>3000</v>
      </c>
      <c r="F38">
        <v>926</v>
      </c>
      <c r="G38">
        <v>0</v>
      </c>
      <c r="H38">
        <v>28074</v>
      </c>
      <c r="I38">
        <v>300000</v>
      </c>
      <c r="J38">
        <f>C38-D38-E38-F38-G38-H38-I38</f>
        <v>-337040</v>
      </c>
      <c r="K38">
        <f t="shared" si="4"/>
        <v>8776686</v>
      </c>
      <c r="L38" s="10" t="s">
        <v>15</v>
      </c>
      <c r="N38" s="16">
        <v>0</v>
      </c>
      <c r="O38" s="16">
        <v>300000</v>
      </c>
      <c r="P38" s="16">
        <f>N38-S38-T38-U38-V38-W38-O38</f>
        <v>-337040</v>
      </c>
      <c r="Q38" s="16">
        <f t="shared" si="2"/>
        <v>8776686</v>
      </c>
      <c r="S38" s="16">
        <v>5040</v>
      </c>
      <c r="T38" s="16">
        <v>3000</v>
      </c>
      <c r="U38" s="16">
        <v>926</v>
      </c>
      <c r="V38" s="16">
        <v>0</v>
      </c>
      <c r="W38" s="16">
        <v>28074</v>
      </c>
    </row>
    <row r="39" spans="1:23" x14ac:dyDescent="0.2">
      <c r="A39">
        <f t="shared" si="3"/>
        <v>37</v>
      </c>
      <c r="B39">
        <v>48</v>
      </c>
      <c r="C39">
        <v>0</v>
      </c>
      <c r="D39">
        <v>5040</v>
      </c>
      <c r="E39">
        <v>3000</v>
      </c>
      <c r="F39">
        <v>926</v>
      </c>
      <c r="G39">
        <v>0</v>
      </c>
      <c r="H39">
        <v>28074</v>
      </c>
      <c r="I39">
        <v>300000</v>
      </c>
      <c r="J39">
        <f>C39-D39-E39-F39-G39-H39-I39</f>
        <v>-337040</v>
      </c>
      <c r="K39">
        <f t="shared" si="4"/>
        <v>8439646</v>
      </c>
      <c r="L39" s="10" t="s">
        <v>16</v>
      </c>
      <c r="N39" s="16">
        <v>0</v>
      </c>
      <c r="O39" s="16">
        <v>300000</v>
      </c>
      <c r="P39" s="16">
        <f>N39-S39-T39-U39-V39-W39-O39</f>
        <v>-337040</v>
      </c>
      <c r="Q39" s="16">
        <f t="shared" si="2"/>
        <v>8439646</v>
      </c>
      <c r="S39" s="16">
        <v>5040</v>
      </c>
      <c r="T39" s="16">
        <v>3000</v>
      </c>
      <c r="U39" s="16">
        <v>926</v>
      </c>
      <c r="V39" s="16">
        <v>0</v>
      </c>
      <c r="W39" s="16">
        <v>28074</v>
      </c>
    </row>
    <row r="40" spans="1:23" x14ac:dyDescent="0.2">
      <c r="A40">
        <f t="shared" si="3"/>
        <v>38</v>
      </c>
      <c r="B40">
        <v>49</v>
      </c>
      <c r="C40">
        <v>0</v>
      </c>
      <c r="D40">
        <v>5040</v>
      </c>
      <c r="E40">
        <v>3000</v>
      </c>
      <c r="F40">
        <v>926</v>
      </c>
      <c r="G40">
        <v>0</v>
      </c>
      <c r="H40">
        <v>28074</v>
      </c>
      <c r="J40">
        <f t="shared" si="1"/>
        <v>-37040</v>
      </c>
      <c r="K40">
        <f t="shared" si="4"/>
        <v>8402606</v>
      </c>
      <c r="L40" s="10" t="s">
        <v>19</v>
      </c>
      <c r="N40" s="16">
        <v>0</v>
      </c>
      <c r="O40" s="16"/>
      <c r="P40" s="16">
        <f>N40-S40-T40-U40-V40-W40</f>
        <v>-37040</v>
      </c>
      <c r="Q40" s="16">
        <f t="shared" si="2"/>
        <v>8402606</v>
      </c>
      <c r="S40" s="16">
        <v>5040</v>
      </c>
      <c r="T40" s="16">
        <v>3000</v>
      </c>
      <c r="U40" s="16">
        <v>926</v>
      </c>
      <c r="V40" s="16">
        <v>0</v>
      </c>
      <c r="W40" s="16">
        <v>28074</v>
      </c>
    </row>
    <row r="41" spans="1:23" x14ac:dyDescent="0.2">
      <c r="A41">
        <f t="shared" si="3"/>
        <v>39</v>
      </c>
      <c r="B41">
        <v>50</v>
      </c>
      <c r="C41">
        <v>0</v>
      </c>
      <c r="D41">
        <v>5040</v>
      </c>
      <c r="E41">
        <v>3000</v>
      </c>
      <c r="F41">
        <v>926</v>
      </c>
      <c r="G41">
        <v>0</v>
      </c>
      <c r="H41" s="1">
        <f t="shared" ref="H41:H42" si="6">28074+ROUNDUP(471523*10%, 0)</f>
        <v>75227</v>
      </c>
      <c r="J41">
        <f t="shared" si="1"/>
        <v>-84193</v>
      </c>
      <c r="K41">
        <f t="shared" si="4"/>
        <v>8318413</v>
      </c>
      <c r="L41" s="10" t="s">
        <v>12</v>
      </c>
      <c r="N41" s="16">
        <v>0</v>
      </c>
      <c r="O41" s="16"/>
      <c r="P41" s="16">
        <f>N41-S41-T41-U41-V41-W41</f>
        <v>-84193</v>
      </c>
      <c r="Q41" s="16">
        <f t="shared" si="2"/>
        <v>8318413</v>
      </c>
      <c r="S41" s="16">
        <v>5040</v>
      </c>
      <c r="T41" s="16">
        <v>3000</v>
      </c>
      <c r="U41" s="16">
        <v>926</v>
      </c>
      <c r="V41" s="16">
        <v>0</v>
      </c>
      <c r="W41" s="17">
        <f t="shared" ref="W41:W42" si="7">28074+ROUNDUP(471523*10%, 0)</f>
        <v>75227</v>
      </c>
    </row>
    <row r="42" spans="1:23" x14ac:dyDescent="0.2">
      <c r="A42">
        <f t="shared" si="3"/>
        <v>40</v>
      </c>
      <c r="B42">
        <v>51</v>
      </c>
      <c r="C42">
        <v>0</v>
      </c>
      <c r="D42">
        <v>5040</v>
      </c>
      <c r="E42">
        <v>3000</v>
      </c>
      <c r="F42">
        <v>926</v>
      </c>
      <c r="G42">
        <v>0</v>
      </c>
      <c r="H42" s="1">
        <f t="shared" si="6"/>
        <v>75227</v>
      </c>
      <c r="I42">
        <f>K41*0.2</f>
        <v>1663682.6</v>
      </c>
      <c r="J42" s="1">
        <f>C42-D42-E42-F42-G42-H42-I42</f>
        <v>-1747875.6</v>
      </c>
      <c r="K42" s="1">
        <f>ROUNDDOWN(K41+J42,0)</f>
        <v>6570537</v>
      </c>
      <c r="L42" s="10" t="s">
        <v>14</v>
      </c>
      <c r="N42" s="16">
        <v>0</v>
      </c>
      <c r="O42" s="16">
        <f>Q41*0.2</f>
        <v>1663682.6</v>
      </c>
      <c r="P42" s="17">
        <f t="shared" ref="P42:P61" si="8">N42-S42-T42-U42-V42-W42-O42</f>
        <v>-1747875.6</v>
      </c>
      <c r="Q42" s="17">
        <f>ROUNDDOWN(Q41+P42,0)</f>
        <v>6570537</v>
      </c>
      <c r="S42" s="16">
        <v>5040</v>
      </c>
      <c r="T42" s="16">
        <v>3000</v>
      </c>
      <c r="U42" s="16">
        <v>926</v>
      </c>
      <c r="V42" s="16">
        <v>0</v>
      </c>
      <c r="W42" s="17">
        <f t="shared" si="7"/>
        <v>75227</v>
      </c>
    </row>
    <row r="43" spans="1:23" x14ac:dyDescent="0.2">
      <c r="A43">
        <f t="shared" si="3"/>
        <v>41</v>
      </c>
      <c r="B43">
        <v>52</v>
      </c>
      <c r="C43">
        <v>495394</v>
      </c>
      <c r="D43">
        <v>5040</v>
      </c>
      <c r="E43">
        <v>3000</v>
      </c>
      <c r="F43">
        <v>926</v>
      </c>
      <c r="G43">
        <v>0</v>
      </c>
      <c r="H43" s="1">
        <f>28074+ROUNDUP(471523*10%, 0)</f>
        <v>75227</v>
      </c>
      <c r="I43">
        <v>2000000</v>
      </c>
      <c r="J43" s="1">
        <f>C43-D43-E43-F43-G43-H43-I43</f>
        <v>-1588799</v>
      </c>
      <c r="K43" s="1">
        <f t="shared" ref="K43:K57" si="9">ROUNDDOWN(K42+J43, 0)</f>
        <v>4981738</v>
      </c>
      <c r="L43" s="10" t="s">
        <v>13</v>
      </c>
      <c r="N43" s="16">
        <v>495394</v>
      </c>
      <c r="O43" s="16">
        <v>2000000</v>
      </c>
      <c r="P43" s="17">
        <f t="shared" si="8"/>
        <v>-1588799</v>
      </c>
      <c r="Q43" s="17">
        <f t="shared" ref="Q43:Q57" si="10">ROUNDDOWN(Q42+P43, 0)</f>
        <v>4981738</v>
      </c>
      <c r="S43" s="16">
        <v>5040</v>
      </c>
      <c r="T43" s="16">
        <v>3000</v>
      </c>
      <c r="U43" s="16">
        <v>926</v>
      </c>
      <c r="V43" s="16">
        <v>0</v>
      </c>
      <c r="W43" s="17">
        <f>28074+ROUNDUP(471523*10%, 0)</f>
        <v>75227</v>
      </c>
    </row>
    <row r="44" spans="1:23" x14ac:dyDescent="0.2">
      <c r="A44">
        <f t="shared" si="3"/>
        <v>42</v>
      </c>
      <c r="B44">
        <v>53</v>
      </c>
      <c r="C44">
        <v>507779</v>
      </c>
      <c r="D44">
        <v>5040</v>
      </c>
      <c r="E44">
        <v>3000</v>
      </c>
      <c r="F44">
        <v>926</v>
      </c>
      <c r="G44">
        <v>0</v>
      </c>
      <c r="H44" s="1">
        <f t="shared" ref="H44:H61" si="11">H43</f>
        <v>75227</v>
      </c>
      <c r="I44">
        <f>K43/2</f>
        <v>2490869</v>
      </c>
      <c r="J44" s="1">
        <f>C44-D44-E44-F44-G44-H44-I44</f>
        <v>-2067283</v>
      </c>
      <c r="K44" s="1">
        <f>ROUNDDOWN(K43+J44, 0)</f>
        <v>2914455</v>
      </c>
      <c r="L44" s="10" t="s">
        <v>17</v>
      </c>
      <c r="N44" s="16">
        <v>507779</v>
      </c>
      <c r="O44" s="16">
        <f>Q43/2</f>
        <v>2490869</v>
      </c>
      <c r="P44" s="17">
        <f t="shared" si="8"/>
        <v>-2067283</v>
      </c>
      <c r="Q44" s="17">
        <f t="shared" si="10"/>
        <v>2914455</v>
      </c>
      <c r="S44" s="16">
        <v>5040</v>
      </c>
      <c r="T44" s="16">
        <v>3000</v>
      </c>
      <c r="U44" s="16">
        <v>926</v>
      </c>
      <c r="V44" s="16">
        <v>0</v>
      </c>
      <c r="W44" s="17">
        <f t="shared" ref="W44:W61" si="12">W43</f>
        <v>75227</v>
      </c>
    </row>
    <row r="45" spans="1:23" x14ac:dyDescent="0.2">
      <c r="A45">
        <f t="shared" si="3"/>
        <v>43</v>
      </c>
      <c r="B45">
        <v>54</v>
      </c>
      <c r="C45">
        <v>520474</v>
      </c>
      <c r="D45">
        <v>5040</v>
      </c>
      <c r="E45">
        <v>3000</v>
      </c>
      <c r="F45">
        <v>926</v>
      </c>
      <c r="G45">
        <v>0</v>
      </c>
      <c r="H45" s="1">
        <f t="shared" si="11"/>
        <v>75227</v>
      </c>
      <c r="I45">
        <v>1000000</v>
      </c>
      <c r="J45" s="1">
        <f t="shared" ref="J45:J59" si="13">C45-D45-E45-F45-G45-H45-I45</f>
        <v>-563719</v>
      </c>
      <c r="K45" s="1">
        <f t="shared" si="9"/>
        <v>2350736</v>
      </c>
      <c r="L45" s="10" t="s">
        <v>18</v>
      </c>
      <c r="N45" s="16">
        <v>520474</v>
      </c>
      <c r="O45" s="16">
        <v>1000000</v>
      </c>
      <c r="P45" s="17">
        <f t="shared" si="8"/>
        <v>-563719</v>
      </c>
      <c r="Q45" s="17">
        <f t="shared" si="10"/>
        <v>2350736</v>
      </c>
      <c r="S45" s="16">
        <v>5040</v>
      </c>
      <c r="T45" s="16">
        <v>3000</v>
      </c>
      <c r="U45" s="16">
        <v>926</v>
      </c>
      <c r="V45" s="16">
        <v>0</v>
      </c>
      <c r="W45" s="17">
        <f t="shared" si="12"/>
        <v>75227</v>
      </c>
    </row>
    <row r="46" spans="1:23" x14ac:dyDescent="0.2">
      <c r="A46" s="12">
        <f t="shared" si="3"/>
        <v>44</v>
      </c>
      <c r="B46" s="12">
        <v>55</v>
      </c>
      <c r="C46" s="12">
        <v>533485</v>
      </c>
      <c r="D46" s="12">
        <v>5040</v>
      </c>
      <c r="E46" s="12">
        <v>3000</v>
      </c>
      <c r="F46" s="12">
        <v>926</v>
      </c>
      <c r="G46" s="12">
        <v>0</v>
      </c>
      <c r="H46" s="13">
        <f t="shared" si="11"/>
        <v>75227</v>
      </c>
      <c r="I46" s="12"/>
      <c r="J46" s="13">
        <f t="shared" si="13"/>
        <v>449292</v>
      </c>
      <c r="K46" s="13">
        <f>ROUNDDOWN(K45+J46, 0)</f>
        <v>2800028</v>
      </c>
      <c r="L46" s="14" t="s">
        <v>10</v>
      </c>
      <c r="N46" s="18">
        <v>533485</v>
      </c>
      <c r="O46" s="18"/>
      <c r="P46" s="19">
        <f t="shared" si="8"/>
        <v>449292</v>
      </c>
      <c r="Q46" s="19">
        <f t="shared" si="10"/>
        <v>2800028</v>
      </c>
      <c r="S46" s="18">
        <v>5040</v>
      </c>
      <c r="T46" s="18">
        <v>3000</v>
      </c>
      <c r="U46" s="18">
        <v>926</v>
      </c>
      <c r="V46" s="18">
        <v>0</v>
      </c>
      <c r="W46" s="19">
        <f t="shared" si="12"/>
        <v>75227</v>
      </c>
    </row>
    <row r="47" spans="1:23" x14ac:dyDescent="0.2">
      <c r="A47">
        <f t="shared" si="3"/>
        <v>45</v>
      </c>
      <c r="B47">
        <v>56</v>
      </c>
      <c r="C47">
        <v>546823</v>
      </c>
      <c r="D47">
        <v>5040</v>
      </c>
      <c r="E47">
        <v>3000</v>
      </c>
      <c r="F47">
        <v>926</v>
      </c>
      <c r="G47">
        <v>0</v>
      </c>
      <c r="H47" s="1">
        <f t="shared" si="11"/>
        <v>75227</v>
      </c>
      <c r="J47" s="1">
        <f t="shared" si="13"/>
        <v>462630</v>
      </c>
      <c r="K47" s="1">
        <f t="shared" si="9"/>
        <v>3262658</v>
      </c>
      <c r="L47" s="10" t="s">
        <v>19</v>
      </c>
      <c r="N47" s="16">
        <v>546823</v>
      </c>
      <c r="O47" s="16"/>
      <c r="P47" s="17">
        <f t="shared" si="8"/>
        <v>462630</v>
      </c>
      <c r="Q47" s="17">
        <f t="shared" si="10"/>
        <v>3262658</v>
      </c>
      <c r="S47" s="16">
        <v>5040</v>
      </c>
      <c r="T47" s="16">
        <v>3000</v>
      </c>
      <c r="U47" s="16">
        <v>926</v>
      </c>
      <c r="V47" s="16">
        <v>0</v>
      </c>
      <c r="W47" s="17">
        <f t="shared" si="12"/>
        <v>75227</v>
      </c>
    </row>
    <row r="48" spans="1:23" x14ac:dyDescent="0.2">
      <c r="A48">
        <f t="shared" si="3"/>
        <v>46</v>
      </c>
      <c r="B48">
        <v>57</v>
      </c>
      <c r="C48">
        <v>560493</v>
      </c>
      <c r="D48">
        <v>5040</v>
      </c>
      <c r="E48">
        <v>3000</v>
      </c>
      <c r="F48">
        <v>926</v>
      </c>
      <c r="G48">
        <v>0</v>
      </c>
      <c r="H48" s="1">
        <f t="shared" si="11"/>
        <v>75227</v>
      </c>
      <c r="J48" s="1">
        <f t="shared" si="13"/>
        <v>476300</v>
      </c>
      <c r="K48" s="1">
        <f t="shared" si="9"/>
        <v>3738958</v>
      </c>
      <c r="L48" s="10" t="s">
        <v>20</v>
      </c>
      <c r="N48" s="16">
        <v>560493</v>
      </c>
      <c r="O48" s="16"/>
      <c r="P48" s="17">
        <f t="shared" si="8"/>
        <v>476300</v>
      </c>
      <c r="Q48" s="17">
        <f t="shared" si="10"/>
        <v>3738958</v>
      </c>
      <c r="S48" s="16">
        <v>5040</v>
      </c>
      <c r="T48" s="16">
        <v>3000</v>
      </c>
      <c r="U48" s="16">
        <v>926</v>
      </c>
      <c r="V48" s="16">
        <v>0</v>
      </c>
      <c r="W48" s="17">
        <f t="shared" si="12"/>
        <v>75227</v>
      </c>
    </row>
    <row r="49" spans="1:23" x14ac:dyDescent="0.2">
      <c r="A49">
        <f t="shared" si="3"/>
        <v>47</v>
      </c>
      <c r="B49">
        <v>58</v>
      </c>
      <c r="C49">
        <v>574505</v>
      </c>
      <c r="D49">
        <v>5040</v>
      </c>
      <c r="E49">
        <v>3000</v>
      </c>
      <c r="F49">
        <v>926</v>
      </c>
      <c r="G49">
        <v>0</v>
      </c>
      <c r="H49" s="1">
        <f t="shared" si="11"/>
        <v>75227</v>
      </c>
      <c r="I49">
        <v>1000000</v>
      </c>
      <c r="J49" s="1">
        <f t="shared" si="13"/>
        <v>-509688</v>
      </c>
      <c r="K49" s="1">
        <f t="shared" si="9"/>
        <v>3229270</v>
      </c>
      <c r="L49" s="10" t="s">
        <v>18</v>
      </c>
      <c r="N49" s="16">
        <v>574505</v>
      </c>
      <c r="O49">
        <v>1000000</v>
      </c>
      <c r="P49" s="17">
        <f t="shared" si="8"/>
        <v>-509688</v>
      </c>
      <c r="Q49" s="17">
        <f t="shared" si="10"/>
        <v>3229270</v>
      </c>
      <c r="S49" s="16">
        <v>5040</v>
      </c>
      <c r="T49" s="16">
        <v>3000</v>
      </c>
      <c r="U49" s="16">
        <v>926</v>
      </c>
      <c r="V49" s="16">
        <v>0</v>
      </c>
      <c r="W49" s="17">
        <f t="shared" si="12"/>
        <v>75227</v>
      </c>
    </row>
    <row r="50" spans="1:23" x14ac:dyDescent="0.2">
      <c r="A50">
        <f t="shared" si="3"/>
        <v>48</v>
      </c>
      <c r="B50">
        <v>59</v>
      </c>
      <c r="C50">
        <v>588868</v>
      </c>
      <c r="D50">
        <v>5040</v>
      </c>
      <c r="E50">
        <v>3000</v>
      </c>
      <c r="F50">
        <v>926</v>
      </c>
      <c r="G50">
        <v>0</v>
      </c>
      <c r="H50" s="1">
        <f t="shared" si="11"/>
        <v>75227</v>
      </c>
      <c r="I50">
        <v>720000</v>
      </c>
      <c r="J50" s="1">
        <f t="shared" si="13"/>
        <v>-215325</v>
      </c>
      <c r="K50" s="1">
        <f t="shared" si="9"/>
        <v>3013945</v>
      </c>
      <c r="L50" s="10" t="s">
        <v>21</v>
      </c>
      <c r="N50" s="16">
        <v>588868</v>
      </c>
      <c r="O50">
        <v>720000</v>
      </c>
      <c r="P50" s="17">
        <f t="shared" si="8"/>
        <v>-215325</v>
      </c>
      <c r="Q50" s="17">
        <f t="shared" si="10"/>
        <v>3013945</v>
      </c>
      <c r="S50" s="16">
        <v>5040</v>
      </c>
      <c r="T50" s="16">
        <v>3000</v>
      </c>
      <c r="U50" s="16">
        <v>926</v>
      </c>
      <c r="V50" s="16">
        <v>0</v>
      </c>
      <c r="W50" s="17">
        <f t="shared" si="12"/>
        <v>75227</v>
      </c>
    </row>
    <row r="51" spans="1:23" x14ac:dyDescent="0.2">
      <c r="A51">
        <f t="shared" si="3"/>
        <v>49</v>
      </c>
      <c r="B51">
        <v>60</v>
      </c>
      <c r="C51">
        <v>0</v>
      </c>
      <c r="D51">
        <v>5040</v>
      </c>
      <c r="E51">
        <v>3000</v>
      </c>
      <c r="F51">
        <v>926</v>
      </c>
      <c r="G51">
        <v>0</v>
      </c>
      <c r="H51" s="1">
        <f t="shared" si="11"/>
        <v>75227</v>
      </c>
      <c r="J51" s="1">
        <f t="shared" si="13"/>
        <v>-84193</v>
      </c>
      <c r="K51" s="1">
        <f t="shared" si="9"/>
        <v>2929752</v>
      </c>
      <c r="L51" s="10" t="s">
        <v>22</v>
      </c>
      <c r="M51" t="s">
        <v>24</v>
      </c>
      <c r="N51" s="15">
        <v>603590</v>
      </c>
      <c r="P51" s="1">
        <f t="shared" si="8"/>
        <v>519397</v>
      </c>
      <c r="Q51" s="1">
        <f t="shared" si="10"/>
        <v>3533342</v>
      </c>
      <c r="S51">
        <v>5040</v>
      </c>
      <c r="T51">
        <v>3000</v>
      </c>
      <c r="U51">
        <v>926</v>
      </c>
      <c r="V51">
        <v>0</v>
      </c>
      <c r="W51" s="1">
        <f t="shared" si="12"/>
        <v>75227</v>
      </c>
    </row>
    <row r="52" spans="1:23" x14ac:dyDescent="0.2">
      <c r="A52">
        <f t="shared" si="3"/>
        <v>50</v>
      </c>
      <c r="B52">
        <v>61</v>
      </c>
      <c r="C52">
        <v>0</v>
      </c>
      <c r="D52">
        <v>5040</v>
      </c>
      <c r="E52">
        <v>3000</v>
      </c>
      <c r="F52">
        <v>926</v>
      </c>
      <c r="G52">
        <v>0</v>
      </c>
      <c r="H52" s="1">
        <f t="shared" si="11"/>
        <v>75227</v>
      </c>
      <c r="J52" s="1">
        <f t="shared" si="13"/>
        <v>-84193</v>
      </c>
      <c r="K52" s="1">
        <f t="shared" si="9"/>
        <v>2845559</v>
      </c>
      <c r="L52" s="10" t="s">
        <v>20</v>
      </c>
      <c r="N52" s="15">
        <v>618680</v>
      </c>
      <c r="P52" s="1">
        <f t="shared" si="8"/>
        <v>534487</v>
      </c>
      <c r="Q52" s="1">
        <f t="shared" si="10"/>
        <v>4067829</v>
      </c>
      <c r="S52">
        <v>5040</v>
      </c>
      <c r="T52">
        <v>3000</v>
      </c>
      <c r="U52">
        <v>926</v>
      </c>
      <c r="V52">
        <v>0</v>
      </c>
      <c r="W52" s="1">
        <f t="shared" si="12"/>
        <v>75227</v>
      </c>
    </row>
    <row r="53" spans="1:23" x14ac:dyDescent="0.2">
      <c r="A53">
        <f t="shared" si="3"/>
        <v>51</v>
      </c>
      <c r="B53">
        <v>62</v>
      </c>
      <c r="C53">
        <v>0</v>
      </c>
      <c r="D53">
        <v>5040</v>
      </c>
      <c r="E53">
        <v>3000</v>
      </c>
      <c r="F53">
        <v>926</v>
      </c>
      <c r="G53">
        <v>0</v>
      </c>
      <c r="H53" s="1">
        <f t="shared" si="11"/>
        <v>75227</v>
      </c>
      <c r="I53">
        <v>720000</v>
      </c>
      <c r="J53" s="1">
        <f t="shared" si="13"/>
        <v>-804193</v>
      </c>
      <c r="K53" s="1">
        <f>ROUNDDOWN(K52+J53, 0)</f>
        <v>2041366</v>
      </c>
      <c r="L53" s="10" t="s">
        <v>21</v>
      </c>
      <c r="N53" s="15">
        <v>634147</v>
      </c>
      <c r="O53">
        <v>720000</v>
      </c>
      <c r="P53" s="1">
        <f>N53-S53-T53-U53-V53-W53-O53</f>
        <v>-170046</v>
      </c>
      <c r="Q53" s="1">
        <f t="shared" si="10"/>
        <v>3897783</v>
      </c>
      <c r="S53">
        <v>5040</v>
      </c>
      <c r="T53">
        <v>3000</v>
      </c>
      <c r="U53">
        <v>926</v>
      </c>
      <c r="V53">
        <v>0</v>
      </c>
      <c r="W53" s="1">
        <f t="shared" si="12"/>
        <v>75227</v>
      </c>
    </row>
    <row r="54" spans="1:23" x14ac:dyDescent="0.2">
      <c r="A54">
        <f t="shared" si="3"/>
        <v>52</v>
      </c>
      <c r="B54">
        <v>63</v>
      </c>
      <c r="C54">
        <v>0</v>
      </c>
      <c r="D54">
        <v>5040</v>
      </c>
      <c r="E54">
        <v>3000</v>
      </c>
      <c r="F54">
        <v>926</v>
      </c>
      <c r="G54">
        <v>0</v>
      </c>
      <c r="H54" s="1">
        <f t="shared" si="11"/>
        <v>75227</v>
      </c>
      <c r="I54">
        <f>ROUNDDOWN(K53*0.2, 0)</f>
        <v>408273</v>
      </c>
      <c r="J54" s="1">
        <f t="shared" si="13"/>
        <v>-492466</v>
      </c>
      <c r="K54" s="1">
        <f t="shared" si="9"/>
        <v>1548900</v>
      </c>
      <c r="L54" s="10" t="s">
        <v>14</v>
      </c>
      <c r="N54" s="15">
        <v>650000</v>
      </c>
      <c r="O54">
        <f>Q53*0.2</f>
        <v>779556.60000000009</v>
      </c>
      <c r="P54" s="1">
        <f>N54-S54-T54-U54-V54-W54-O54</f>
        <v>-213749.60000000009</v>
      </c>
      <c r="Q54" s="1">
        <f t="shared" si="10"/>
        <v>3684033</v>
      </c>
      <c r="S54">
        <v>5040</v>
      </c>
      <c r="T54">
        <v>3000</v>
      </c>
      <c r="U54">
        <v>926</v>
      </c>
      <c r="V54">
        <v>0</v>
      </c>
      <c r="W54" s="1">
        <f t="shared" si="12"/>
        <v>75227</v>
      </c>
    </row>
    <row r="55" spans="1:23" x14ac:dyDescent="0.2">
      <c r="A55">
        <f t="shared" si="3"/>
        <v>53</v>
      </c>
      <c r="B55">
        <v>64</v>
      </c>
      <c r="C55">
        <v>0</v>
      </c>
      <c r="D55">
        <v>5040</v>
      </c>
      <c r="E55">
        <v>3000</v>
      </c>
      <c r="F55">
        <v>926</v>
      </c>
      <c r="G55">
        <v>0</v>
      </c>
      <c r="H55" s="1">
        <f t="shared" si="11"/>
        <v>75227</v>
      </c>
      <c r="I55">
        <v>13325</v>
      </c>
      <c r="J55" s="1">
        <f t="shared" si="13"/>
        <v>-97518</v>
      </c>
      <c r="K55" s="1">
        <f t="shared" si="9"/>
        <v>1451382</v>
      </c>
      <c r="L55" s="10" t="s">
        <v>23</v>
      </c>
      <c r="N55" s="15">
        <v>666250</v>
      </c>
      <c r="O55">
        <v>13325</v>
      </c>
      <c r="P55" s="1">
        <f t="shared" si="8"/>
        <v>568732</v>
      </c>
      <c r="Q55" s="1">
        <f t="shared" si="10"/>
        <v>4252765</v>
      </c>
      <c r="S55">
        <v>5040</v>
      </c>
      <c r="T55">
        <v>3000</v>
      </c>
      <c r="U55">
        <v>926</v>
      </c>
      <c r="V55">
        <v>0</v>
      </c>
      <c r="W55" s="1">
        <f t="shared" si="12"/>
        <v>75227</v>
      </c>
    </row>
    <row r="56" spans="1:23" x14ac:dyDescent="0.2">
      <c r="A56">
        <f t="shared" si="3"/>
        <v>54</v>
      </c>
      <c r="B56">
        <v>65</v>
      </c>
      <c r="C56">
        <v>0</v>
      </c>
      <c r="D56">
        <v>5040</v>
      </c>
      <c r="E56">
        <v>3000</v>
      </c>
      <c r="F56">
        <v>926</v>
      </c>
      <c r="G56">
        <v>0</v>
      </c>
      <c r="H56" s="1">
        <f t="shared" si="11"/>
        <v>75227</v>
      </c>
      <c r="I56">
        <f>300000+I55</f>
        <v>313325</v>
      </c>
      <c r="J56" s="1">
        <f t="shared" si="13"/>
        <v>-397518</v>
      </c>
      <c r="K56" s="1">
        <f t="shared" si="9"/>
        <v>1053864</v>
      </c>
      <c r="L56" s="10" t="s">
        <v>15</v>
      </c>
      <c r="N56" s="15">
        <v>682906</v>
      </c>
      <c r="O56">
        <f>300000+O55</f>
        <v>313325</v>
      </c>
      <c r="P56" s="1">
        <f>N56-S56-T56-U56-V56-W56-O56</f>
        <v>285388</v>
      </c>
      <c r="Q56" s="1">
        <f t="shared" si="10"/>
        <v>4538153</v>
      </c>
      <c r="S56">
        <v>5040</v>
      </c>
      <c r="T56">
        <v>3000</v>
      </c>
      <c r="U56">
        <v>926</v>
      </c>
      <c r="V56">
        <v>0</v>
      </c>
      <c r="W56" s="1">
        <f t="shared" si="12"/>
        <v>75227</v>
      </c>
    </row>
    <row r="57" spans="1:23" x14ac:dyDescent="0.2">
      <c r="A57">
        <f t="shared" si="3"/>
        <v>55</v>
      </c>
      <c r="B57">
        <v>66</v>
      </c>
      <c r="C57">
        <v>0</v>
      </c>
      <c r="D57">
        <v>5040</v>
      </c>
      <c r="E57">
        <v>3000</v>
      </c>
      <c r="F57">
        <v>926</v>
      </c>
      <c r="G57">
        <v>0</v>
      </c>
      <c r="H57" s="1">
        <f t="shared" si="11"/>
        <v>75227</v>
      </c>
      <c r="I57">
        <v>13325</v>
      </c>
      <c r="J57" s="1">
        <f t="shared" si="13"/>
        <v>-97518</v>
      </c>
      <c r="K57" s="1">
        <f t="shared" si="9"/>
        <v>956346</v>
      </c>
      <c r="L57" s="10" t="s">
        <v>19</v>
      </c>
      <c r="N57" s="15">
        <v>699979</v>
      </c>
      <c r="O57">
        <f>O55</f>
        <v>13325</v>
      </c>
      <c r="P57" s="1">
        <f t="shared" si="8"/>
        <v>602461</v>
      </c>
      <c r="Q57" s="1">
        <f t="shared" si="10"/>
        <v>5140614</v>
      </c>
      <c r="S57">
        <v>5040</v>
      </c>
      <c r="T57">
        <v>3000</v>
      </c>
      <c r="U57">
        <v>926</v>
      </c>
      <c r="V57">
        <v>0</v>
      </c>
      <c r="W57" s="1">
        <f t="shared" si="12"/>
        <v>75227</v>
      </c>
    </row>
    <row r="58" spans="1:23" x14ac:dyDescent="0.2">
      <c r="A58">
        <f t="shared" si="3"/>
        <v>56</v>
      </c>
      <c r="B58">
        <v>67</v>
      </c>
      <c r="C58">
        <v>0</v>
      </c>
      <c r="D58">
        <v>5040</v>
      </c>
      <c r="E58">
        <v>3000</v>
      </c>
      <c r="F58">
        <v>926</v>
      </c>
      <c r="G58">
        <v>0</v>
      </c>
      <c r="H58" s="1">
        <f t="shared" si="11"/>
        <v>75227</v>
      </c>
      <c r="I58">
        <v>733325</v>
      </c>
      <c r="J58" s="1">
        <f t="shared" si="13"/>
        <v>-817518</v>
      </c>
      <c r="K58" s="1">
        <f>ROUNDDOWN(K57+J58, 0)</f>
        <v>138828</v>
      </c>
      <c r="L58" s="10" t="s">
        <v>21</v>
      </c>
      <c r="N58" s="15">
        <v>717479</v>
      </c>
      <c r="O58">
        <f>720000+O55</f>
        <v>733325</v>
      </c>
      <c r="P58" s="1">
        <f t="shared" si="8"/>
        <v>-100039</v>
      </c>
      <c r="Q58" s="11">
        <f>Q57+P58</f>
        <v>5040575</v>
      </c>
      <c r="S58">
        <v>5040</v>
      </c>
      <c r="T58">
        <v>3000</v>
      </c>
      <c r="U58">
        <v>926</v>
      </c>
      <c r="V58">
        <v>0</v>
      </c>
      <c r="W58" s="1">
        <f t="shared" si="12"/>
        <v>75227</v>
      </c>
    </row>
    <row r="59" spans="1:23" x14ac:dyDescent="0.2">
      <c r="A59">
        <f t="shared" si="3"/>
        <v>57</v>
      </c>
      <c r="B59">
        <v>68</v>
      </c>
      <c r="C59">
        <v>0</v>
      </c>
      <c r="D59">
        <v>5040</v>
      </c>
      <c r="E59">
        <v>3000</v>
      </c>
      <c r="F59">
        <v>926</v>
      </c>
      <c r="G59">
        <v>0</v>
      </c>
      <c r="H59" s="1">
        <f t="shared" si="11"/>
        <v>75227</v>
      </c>
      <c r="I59">
        <v>313325</v>
      </c>
      <c r="J59" s="1">
        <f t="shared" si="13"/>
        <v>-397518</v>
      </c>
      <c r="K59" s="1">
        <f t="shared" si="4"/>
        <v>-258690</v>
      </c>
      <c r="L59" s="10" t="s">
        <v>15</v>
      </c>
      <c r="M59" t="s">
        <v>25</v>
      </c>
      <c r="N59" s="15">
        <v>735416</v>
      </c>
      <c r="O59">
        <f>300000+O55</f>
        <v>313325</v>
      </c>
      <c r="P59" s="1">
        <f t="shared" si="8"/>
        <v>337898</v>
      </c>
      <c r="Q59" s="11">
        <f>Q58+P59</f>
        <v>5378473</v>
      </c>
      <c r="S59">
        <v>5040</v>
      </c>
      <c r="T59">
        <v>3000</v>
      </c>
      <c r="U59">
        <v>926</v>
      </c>
      <c r="V59">
        <v>0</v>
      </c>
      <c r="W59" s="1">
        <f t="shared" si="12"/>
        <v>75227</v>
      </c>
    </row>
    <row r="60" spans="1:23" x14ac:dyDescent="0.2">
      <c r="A60">
        <f t="shared" si="3"/>
        <v>58</v>
      </c>
      <c r="B60">
        <v>69</v>
      </c>
      <c r="C60">
        <v>0</v>
      </c>
      <c r="D60">
        <v>5040</v>
      </c>
      <c r="E60">
        <v>3000</v>
      </c>
      <c r="F60">
        <v>926</v>
      </c>
      <c r="G60">
        <v>0</v>
      </c>
      <c r="H60" s="1">
        <f t="shared" si="11"/>
        <v>75227</v>
      </c>
      <c r="I60">
        <v>13325</v>
      </c>
      <c r="J60">
        <f t="shared" si="1"/>
        <v>-84193</v>
      </c>
      <c r="K60" s="11"/>
      <c r="L60" s="10" t="s">
        <v>20</v>
      </c>
      <c r="N60" s="15">
        <v>753801</v>
      </c>
      <c r="O60">
        <f>O55</f>
        <v>13325</v>
      </c>
      <c r="P60" s="1">
        <f t="shared" si="8"/>
        <v>656283</v>
      </c>
      <c r="Q60" s="11">
        <f>Q59+P60</f>
        <v>6034756</v>
      </c>
      <c r="S60">
        <v>5040</v>
      </c>
      <c r="T60">
        <v>3000</v>
      </c>
      <c r="U60">
        <v>926</v>
      </c>
      <c r="V60">
        <v>0</v>
      </c>
      <c r="W60" s="1">
        <f t="shared" si="12"/>
        <v>75227</v>
      </c>
    </row>
    <row r="61" spans="1:23" x14ac:dyDescent="0.2">
      <c r="A61">
        <f t="shared" si="3"/>
        <v>59</v>
      </c>
      <c r="B61">
        <v>70</v>
      </c>
      <c r="C61">
        <v>0</v>
      </c>
      <c r="D61">
        <v>5040</v>
      </c>
      <c r="E61">
        <v>3000</v>
      </c>
      <c r="F61">
        <v>926</v>
      </c>
      <c r="G61">
        <v>0</v>
      </c>
      <c r="H61" s="1">
        <f t="shared" si="11"/>
        <v>75227</v>
      </c>
      <c r="I61">
        <v>13325</v>
      </c>
      <c r="J61">
        <f t="shared" si="1"/>
        <v>-84193</v>
      </c>
      <c r="K61" s="11"/>
      <c r="L61" s="10" t="s">
        <v>10</v>
      </c>
      <c r="N61" s="15">
        <v>772646</v>
      </c>
      <c r="O61">
        <f>O60</f>
        <v>13325</v>
      </c>
      <c r="P61" s="1">
        <f t="shared" si="8"/>
        <v>675128</v>
      </c>
      <c r="Q61" s="11">
        <f>Q60+P61</f>
        <v>6709884</v>
      </c>
      <c r="S61">
        <v>5040</v>
      </c>
      <c r="T61">
        <v>3000</v>
      </c>
      <c r="U61">
        <v>926</v>
      </c>
      <c r="V61">
        <v>0</v>
      </c>
      <c r="W61" s="1">
        <f t="shared" si="12"/>
        <v>75227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1F16-4E4B-C24F-AFC6-C269A7672F02}">
  <dimension ref="A1:L61"/>
  <sheetViews>
    <sheetView zoomScale="160" zoomScaleNormal="160" workbookViewId="0">
      <pane ySplit="1" topLeftCell="A3" activePane="bottomLeft" state="frozen"/>
      <selection pane="bottomLeft" activeCell="J14" sqref="J14"/>
    </sheetView>
  </sheetViews>
  <sheetFormatPr baseColWidth="10" defaultRowHeight="15" x14ac:dyDescent="0.2"/>
  <cols>
    <col min="4" max="4" width="3.6640625" customWidth="1"/>
    <col min="5" max="5" width="3" customWidth="1"/>
    <col min="6" max="6" width="3.5" customWidth="1"/>
  </cols>
  <sheetData>
    <row r="1" spans="1:12" x14ac:dyDescent="0.2">
      <c r="A1" s="23" t="s">
        <v>0</v>
      </c>
      <c r="B1" s="23" t="s">
        <v>1</v>
      </c>
      <c r="C1" s="23" t="s">
        <v>2</v>
      </c>
      <c r="D1" s="23" t="s">
        <v>5</v>
      </c>
      <c r="E1" s="23" t="s">
        <v>6</v>
      </c>
      <c r="F1" s="23" t="s">
        <v>7</v>
      </c>
      <c r="G1" s="23" t="s">
        <v>8</v>
      </c>
      <c r="H1" s="23" t="s">
        <v>3</v>
      </c>
      <c r="I1" s="23"/>
      <c r="J1" s="23" t="s">
        <v>9</v>
      </c>
      <c r="K1" s="23" t="s">
        <v>4</v>
      </c>
      <c r="L1" s="23" t="s">
        <v>0</v>
      </c>
    </row>
    <row r="2" spans="1:12" x14ac:dyDescent="0.2">
      <c r="A2" s="2">
        <v>0</v>
      </c>
      <c r="B2">
        <v>20</v>
      </c>
      <c r="C2">
        <v>180000</v>
      </c>
      <c r="J2">
        <f>C2-D2-E2-F2-G2-H2</f>
        <v>180000</v>
      </c>
      <c r="K2">
        <f>J2</f>
        <v>180000</v>
      </c>
      <c r="L2" s="2">
        <v>0</v>
      </c>
    </row>
    <row r="3" spans="1:12" x14ac:dyDescent="0.2">
      <c r="A3" s="3">
        <f>A2+1</f>
        <v>1</v>
      </c>
      <c r="B3">
        <v>21</v>
      </c>
      <c r="C3">
        <v>184500</v>
      </c>
      <c r="J3">
        <f t="shared" ref="J3:J61" si="0">C3-D3-E3-F3-G3-H3</f>
        <v>184500</v>
      </c>
      <c r="K3">
        <f>K2+J3</f>
        <v>364500</v>
      </c>
      <c r="L3" s="3">
        <f>L2+1</f>
        <v>1</v>
      </c>
    </row>
    <row r="4" spans="1:12" x14ac:dyDescent="0.2">
      <c r="A4" s="4">
        <f t="shared" ref="A4:A61" si="1">A3+1</f>
        <v>2</v>
      </c>
      <c r="B4" s="1">
        <v>21</v>
      </c>
      <c r="C4">
        <v>189113</v>
      </c>
      <c r="J4">
        <f t="shared" si="0"/>
        <v>189113</v>
      </c>
      <c r="K4">
        <f t="shared" ref="K4:K59" si="2">K3+J4</f>
        <v>553613</v>
      </c>
      <c r="L4" s="4">
        <f t="shared" ref="L4:L36" si="3">L3+1</f>
        <v>2</v>
      </c>
    </row>
    <row r="5" spans="1:12" x14ac:dyDescent="0.2">
      <c r="A5" s="5">
        <f t="shared" si="1"/>
        <v>3</v>
      </c>
      <c r="B5">
        <v>22</v>
      </c>
      <c r="C5">
        <v>193840</v>
      </c>
      <c r="J5">
        <f t="shared" si="0"/>
        <v>193840</v>
      </c>
      <c r="K5">
        <f t="shared" si="2"/>
        <v>747453</v>
      </c>
      <c r="L5" s="5">
        <f t="shared" si="3"/>
        <v>3</v>
      </c>
    </row>
    <row r="6" spans="1:12" x14ac:dyDescent="0.2">
      <c r="A6" s="6">
        <f t="shared" si="1"/>
        <v>4</v>
      </c>
      <c r="B6">
        <v>23</v>
      </c>
      <c r="C6">
        <v>198686</v>
      </c>
      <c r="J6">
        <f t="shared" si="0"/>
        <v>198686</v>
      </c>
      <c r="K6">
        <f t="shared" si="2"/>
        <v>946139</v>
      </c>
      <c r="L6" s="6">
        <f t="shared" si="3"/>
        <v>4</v>
      </c>
    </row>
    <row r="7" spans="1:12" x14ac:dyDescent="0.2">
      <c r="A7" s="7">
        <f t="shared" si="1"/>
        <v>5</v>
      </c>
      <c r="B7">
        <v>24</v>
      </c>
      <c r="C7">
        <v>203653</v>
      </c>
      <c r="G7">
        <v>18000</v>
      </c>
      <c r="J7">
        <f t="shared" si="0"/>
        <v>185653</v>
      </c>
      <c r="K7">
        <f t="shared" si="2"/>
        <v>1131792</v>
      </c>
      <c r="L7" s="7">
        <f t="shared" si="3"/>
        <v>5</v>
      </c>
    </row>
    <row r="8" spans="1:12" x14ac:dyDescent="0.2">
      <c r="A8" s="8">
        <f t="shared" si="1"/>
        <v>6</v>
      </c>
      <c r="B8">
        <v>24</v>
      </c>
      <c r="C8">
        <v>208745</v>
      </c>
      <c r="G8">
        <v>18000</v>
      </c>
      <c r="J8">
        <f t="shared" si="0"/>
        <v>190745</v>
      </c>
      <c r="K8">
        <f t="shared" si="2"/>
        <v>1322537</v>
      </c>
      <c r="L8" s="24" t="s">
        <v>31</v>
      </c>
    </row>
    <row r="9" spans="1:12" x14ac:dyDescent="0.2">
      <c r="A9" s="3">
        <f t="shared" si="1"/>
        <v>7</v>
      </c>
      <c r="B9">
        <v>25</v>
      </c>
      <c r="C9">
        <v>213963</v>
      </c>
      <c r="G9">
        <v>18000</v>
      </c>
      <c r="J9">
        <f t="shared" si="0"/>
        <v>195963</v>
      </c>
      <c r="K9">
        <f t="shared" si="2"/>
        <v>1518500</v>
      </c>
      <c r="L9" s="3">
        <v>7</v>
      </c>
    </row>
    <row r="10" spans="1:12" x14ac:dyDescent="0.2">
      <c r="A10" s="9">
        <f t="shared" si="1"/>
        <v>8</v>
      </c>
      <c r="B10">
        <v>26</v>
      </c>
      <c r="C10">
        <v>219313</v>
      </c>
      <c r="G10">
        <v>18000</v>
      </c>
      <c r="J10">
        <f t="shared" si="0"/>
        <v>201313</v>
      </c>
      <c r="K10">
        <f t="shared" si="2"/>
        <v>1719813</v>
      </c>
      <c r="L10" s="9">
        <f t="shared" si="3"/>
        <v>8</v>
      </c>
    </row>
    <row r="11" spans="1:12" x14ac:dyDescent="0.2">
      <c r="A11" s="5">
        <f t="shared" si="1"/>
        <v>9</v>
      </c>
      <c r="B11">
        <v>27</v>
      </c>
      <c r="C11">
        <v>224795</v>
      </c>
      <c r="G11">
        <v>18000</v>
      </c>
      <c r="J11">
        <f t="shared" si="0"/>
        <v>206795</v>
      </c>
      <c r="K11">
        <f t="shared" si="2"/>
        <v>1926608</v>
      </c>
      <c r="L11" s="5">
        <f t="shared" si="3"/>
        <v>9</v>
      </c>
    </row>
    <row r="12" spans="1:12" x14ac:dyDescent="0.2">
      <c r="A12" s="6">
        <f t="shared" si="1"/>
        <v>10</v>
      </c>
      <c r="B12">
        <v>27</v>
      </c>
      <c r="C12">
        <v>230415</v>
      </c>
      <c r="G12">
        <v>18000</v>
      </c>
      <c r="J12">
        <f t="shared" si="0"/>
        <v>212415</v>
      </c>
      <c r="K12">
        <f t="shared" si="2"/>
        <v>2139023</v>
      </c>
      <c r="L12" s="6">
        <f t="shared" si="3"/>
        <v>10</v>
      </c>
    </row>
    <row r="13" spans="1:12" x14ac:dyDescent="0.2">
      <c r="A13" s="7">
        <f t="shared" si="1"/>
        <v>11</v>
      </c>
      <c r="B13">
        <v>28</v>
      </c>
      <c r="C13">
        <v>236176</v>
      </c>
      <c r="G13">
        <v>18000</v>
      </c>
      <c r="J13">
        <f t="shared" si="0"/>
        <v>218176</v>
      </c>
      <c r="K13">
        <f t="shared" si="2"/>
        <v>2357199</v>
      </c>
      <c r="L13" s="7">
        <f t="shared" si="3"/>
        <v>11</v>
      </c>
    </row>
    <row r="14" spans="1:12" x14ac:dyDescent="0.2">
      <c r="A14" s="8">
        <f t="shared" si="1"/>
        <v>12</v>
      </c>
      <c r="B14">
        <v>29</v>
      </c>
      <c r="C14">
        <v>242080</v>
      </c>
      <c r="G14">
        <v>18000</v>
      </c>
      <c r="I14">
        <v>90000</v>
      </c>
      <c r="J14">
        <f>C14-D14-E14-F14-G14-H14-I14</f>
        <v>134080</v>
      </c>
      <c r="K14">
        <f t="shared" si="2"/>
        <v>2491279</v>
      </c>
      <c r="L14" s="24" t="s">
        <v>32</v>
      </c>
    </row>
    <row r="15" spans="1:12" x14ac:dyDescent="0.2">
      <c r="A15" s="3">
        <f t="shared" si="1"/>
        <v>13</v>
      </c>
      <c r="B15">
        <v>30</v>
      </c>
      <c r="C15">
        <v>248132</v>
      </c>
      <c r="G15">
        <v>18000</v>
      </c>
      <c r="J15">
        <f t="shared" si="0"/>
        <v>230132</v>
      </c>
      <c r="K15">
        <f t="shared" si="2"/>
        <v>2721411</v>
      </c>
      <c r="L15" s="3">
        <v>13</v>
      </c>
    </row>
    <row r="16" spans="1:12" x14ac:dyDescent="0.2">
      <c r="A16" s="9">
        <f t="shared" si="1"/>
        <v>14</v>
      </c>
      <c r="B16">
        <v>30</v>
      </c>
      <c r="C16">
        <v>254335</v>
      </c>
      <c r="G16">
        <v>18000</v>
      </c>
      <c r="J16">
        <f t="shared" si="0"/>
        <v>236335</v>
      </c>
      <c r="K16">
        <f t="shared" si="2"/>
        <v>2957746</v>
      </c>
      <c r="L16" s="9">
        <f t="shared" si="3"/>
        <v>14</v>
      </c>
    </row>
    <row r="17" spans="1:12" x14ac:dyDescent="0.2">
      <c r="A17" s="5">
        <f t="shared" si="1"/>
        <v>15</v>
      </c>
      <c r="B17">
        <v>31</v>
      </c>
      <c r="C17">
        <v>260694</v>
      </c>
      <c r="G17">
        <v>18000</v>
      </c>
      <c r="J17">
        <f t="shared" si="0"/>
        <v>242694</v>
      </c>
      <c r="K17">
        <f t="shared" si="2"/>
        <v>3200440</v>
      </c>
      <c r="L17" s="5">
        <f t="shared" si="3"/>
        <v>15</v>
      </c>
    </row>
    <row r="18" spans="1:12" x14ac:dyDescent="0.2">
      <c r="A18" s="6">
        <f t="shared" si="1"/>
        <v>16</v>
      </c>
      <c r="B18">
        <v>32</v>
      </c>
      <c r="C18">
        <v>267211</v>
      </c>
      <c r="G18">
        <v>18000</v>
      </c>
      <c r="J18">
        <f t="shared" si="0"/>
        <v>249211</v>
      </c>
      <c r="K18">
        <f t="shared" si="2"/>
        <v>3449651</v>
      </c>
      <c r="L18" s="6">
        <f t="shared" si="3"/>
        <v>16</v>
      </c>
    </row>
    <row r="19" spans="1:12" x14ac:dyDescent="0.2">
      <c r="A19" s="7">
        <f t="shared" si="1"/>
        <v>17</v>
      </c>
      <c r="B19">
        <v>32</v>
      </c>
      <c r="C19">
        <v>273891</v>
      </c>
      <c r="G19">
        <v>18000</v>
      </c>
      <c r="J19">
        <f t="shared" si="0"/>
        <v>255891</v>
      </c>
      <c r="K19">
        <f t="shared" si="2"/>
        <v>3705542</v>
      </c>
      <c r="L19" s="7">
        <f t="shared" si="3"/>
        <v>17</v>
      </c>
    </row>
    <row r="20" spans="1:12" x14ac:dyDescent="0.2">
      <c r="A20" s="8">
        <f t="shared" si="1"/>
        <v>18</v>
      </c>
      <c r="B20">
        <v>33</v>
      </c>
      <c r="C20">
        <v>280739</v>
      </c>
      <c r="G20">
        <v>18000</v>
      </c>
      <c r="H20">
        <v>28074</v>
      </c>
      <c r="J20">
        <f t="shared" si="0"/>
        <v>234665</v>
      </c>
      <c r="K20">
        <f t="shared" si="2"/>
        <v>3940207</v>
      </c>
      <c r="L20" s="24" t="s">
        <v>34</v>
      </c>
    </row>
    <row r="21" spans="1:12" x14ac:dyDescent="0.2">
      <c r="A21" s="3">
        <f t="shared" si="1"/>
        <v>19</v>
      </c>
      <c r="B21">
        <v>34</v>
      </c>
      <c r="C21">
        <v>287757</v>
      </c>
      <c r="G21">
        <v>18000</v>
      </c>
      <c r="H21">
        <v>28074</v>
      </c>
      <c r="J21">
        <f t="shared" si="0"/>
        <v>241683</v>
      </c>
      <c r="K21" s="25">
        <f t="shared" si="2"/>
        <v>4181890</v>
      </c>
      <c r="L21" s="3">
        <v>19</v>
      </c>
    </row>
    <row r="22" spans="1:12" x14ac:dyDescent="0.2">
      <c r="A22" s="9">
        <f t="shared" si="1"/>
        <v>20</v>
      </c>
      <c r="B22">
        <v>35</v>
      </c>
      <c r="C22">
        <v>294951</v>
      </c>
      <c r="G22">
        <v>18000</v>
      </c>
      <c r="H22">
        <v>28074</v>
      </c>
      <c r="J22">
        <f t="shared" si="0"/>
        <v>248877</v>
      </c>
      <c r="K22" s="26">
        <f t="shared" si="2"/>
        <v>4430767</v>
      </c>
      <c r="L22" s="9">
        <f t="shared" si="3"/>
        <v>20</v>
      </c>
    </row>
    <row r="23" spans="1:12" x14ac:dyDescent="0.2">
      <c r="A23" s="5">
        <f t="shared" si="1"/>
        <v>21</v>
      </c>
      <c r="B23">
        <v>35</v>
      </c>
      <c r="C23">
        <v>302325</v>
      </c>
      <c r="G23">
        <v>18000</v>
      </c>
      <c r="H23">
        <v>28074</v>
      </c>
      <c r="J23">
        <f t="shared" si="0"/>
        <v>256251</v>
      </c>
      <c r="K23">
        <f t="shared" si="2"/>
        <v>4687018</v>
      </c>
      <c r="L23" s="5">
        <f t="shared" si="3"/>
        <v>21</v>
      </c>
    </row>
    <row r="24" spans="1:12" x14ac:dyDescent="0.2">
      <c r="A24" s="6">
        <f t="shared" si="1"/>
        <v>22</v>
      </c>
      <c r="B24">
        <v>36</v>
      </c>
      <c r="C24">
        <v>309883</v>
      </c>
      <c r="G24">
        <v>18000</v>
      </c>
      <c r="H24">
        <v>28074</v>
      </c>
      <c r="J24">
        <f t="shared" si="0"/>
        <v>263809</v>
      </c>
      <c r="K24">
        <f t="shared" si="2"/>
        <v>4950827</v>
      </c>
      <c r="L24" s="6">
        <f t="shared" si="3"/>
        <v>22</v>
      </c>
    </row>
    <row r="25" spans="1:12" x14ac:dyDescent="0.2">
      <c r="A25" s="7">
        <f t="shared" si="1"/>
        <v>23</v>
      </c>
      <c r="B25">
        <v>37</v>
      </c>
      <c r="C25">
        <v>317630</v>
      </c>
      <c r="G25">
        <v>18000</v>
      </c>
      <c r="H25">
        <v>28074</v>
      </c>
      <c r="J25">
        <f t="shared" si="0"/>
        <v>271556</v>
      </c>
      <c r="K25">
        <f t="shared" si="2"/>
        <v>5222383</v>
      </c>
      <c r="L25" s="7">
        <f t="shared" si="3"/>
        <v>23</v>
      </c>
    </row>
    <row r="26" spans="1:12" x14ac:dyDescent="0.2">
      <c r="A26" s="8">
        <f t="shared" si="1"/>
        <v>24</v>
      </c>
      <c r="B26">
        <v>38</v>
      </c>
      <c r="C26">
        <v>325571</v>
      </c>
      <c r="G26">
        <v>18000</v>
      </c>
      <c r="H26">
        <v>28074</v>
      </c>
      <c r="J26">
        <f t="shared" si="0"/>
        <v>279497</v>
      </c>
      <c r="K26">
        <f t="shared" si="2"/>
        <v>5501880</v>
      </c>
      <c r="L26" s="24" t="s">
        <v>33</v>
      </c>
    </row>
    <row r="27" spans="1:12" x14ac:dyDescent="0.2">
      <c r="A27" s="3">
        <f t="shared" si="1"/>
        <v>25</v>
      </c>
      <c r="B27">
        <v>38</v>
      </c>
      <c r="C27">
        <v>333710</v>
      </c>
      <c r="G27">
        <v>18000</v>
      </c>
      <c r="H27">
        <v>28074</v>
      </c>
      <c r="J27">
        <f t="shared" si="0"/>
        <v>287636</v>
      </c>
      <c r="K27">
        <f t="shared" si="2"/>
        <v>5789516</v>
      </c>
      <c r="L27" s="3">
        <v>25</v>
      </c>
    </row>
    <row r="28" spans="1:12" x14ac:dyDescent="0.2">
      <c r="A28" s="9">
        <f t="shared" si="1"/>
        <v>26</v>
      </c>
      <c r="B28">
        <v>39</v>
      </c>
      <c r="C28">
        <v>342053</v>
      </c>
      <c r="G28">
        <v>18000</v>
      </c>
      <c r="H28">
        <v>28074</v>
      </c>
      <c r="J28">
        <f t="shared" si="0"/>
        <v>295979</v>
      </c>
      <c r="K28">
        <f t="shared" si="2"/>
        <v>6085495</v>
      </c>
      <c r="L28" s="9">
        <f t="shared" si="3"/>
        <v>26</v>
      </c>
    </row>
    <row r="29" spans="1:12" x14ac:dyDescent="0.2">
      <c r="A29" s="5">
        <f t="shared" si="1"/>
        <v>27</v>
      </c>
      <c r="B29">
        <v>40</v>
      </c>
      <c r="C29">
        <v>350604</v>
      </c>
      <c r="G29">
        <v>18000</v>
      </c>
      <c r="H29">
        <v>28074</v>
      </c>
      <c r="J29">
        <f t="shared" si="0"/>
        <v>304530</v>
      </c>
      <c r="K29">
        <f t="shared" si="2"/>
        <v>6390025</v>
      </c>
      <c r="L29" s="5">
        <f t="shared" si="3"/>
        <v>27</v>
      </c>
    </row>
    <row r="30" spans="1:12" x14ac:dyDescent="0.2">
      <c r="A30" s="6">
        <f t="shared" si="1"/>
        <v>28</v>
      </c>
      <c r="B30">
        <v>41</v>
      </c>
      <c r="C30">
        <v>359369</v>
      </c>
      <c r="G30">
        <v>18000</v>
      </c>
      <c r="H30">
        <v>28074</v>
      </c>
      <c r="J30">
        <f t="shared" si="0"/>
        <v>313295</v>
      </c>
      <c r="K30">
        <f t="shared" si="2"/>
        <v>6703320</v>
      </c>
      <c r="L30" s="6">
        <f t="shared" si="3"/>
        <v>28</v>
      </c>
    </row>
    <row r="31" spans="1:12" x14ac:dyDescent="0.2">
      <c r="A31" s="7">
        <f t="shared" si="1"/>
        <v>29</v>
      </c>
      <c r="B31">
        <v>41</v>
      </c>
      <c r="C31">
        <v>368353</v>
      </c>
      <c r="G31">
        <v>18000</v>
      </c>
      <c r="H31">
        <v>28074</v>
      </c>
      <c r="J31">
        <f t="shared" si="0"/>
        <v>322279</v>
      </c>
      <c r="K31">
        <f t="shared" si="2"/>
        <v>7025599</v>
      </c>
      <c r="L31" s="7">
        <f t="shared" si="3"/>
        <v>29</v>
      </c>
    </row>
    <row r="32" spans="1:12" x14ac:dyDescent="0.2">
      <c r="A32" s="3">
        <f t="shared" si="1"/>
        <v>30</v>
      </c>
      <c r="B32">
        <v>42</v>
      </c>
      <c r="C32">
        <v>377562</v>
      </c>
      <c r="G32">
        <v>0</v>
      </c>
      <c r="H32">
        <v>28074</v>
      </c>
      <c r="J32">
        <f>C32-D32-E32-F32-G32-H32+490013</f>
        <v>839501</v>
      </c>
      <c r="K32">
        <f t="shared" si="2"/>
        <v>7865100</v>
      </c>
      <c r="L32" s="3">
        <f t="shared" si="3"/>
        <v>30</v>
      </c>
    </row>
    <row r="33" spans="1:12" x14ac:dyDescent="0.2">
      <c r="A33" s="9">
        <f t="shared" si="1"/>
        <v>31</v>
      </c>
      <c r="B33">
        <v>43</v>
      </c>
      <c r="C33">
        <v>387001</v>
      </c>
      <c r="G33">
        <v>0</v>
      </c>
      <c r="H33">
        <v>28074</v>
      </c>
      <c r="J33">
        <f>C33-D33-E33-F33-G33-H33</f>
        <v>358927</v>
      </c>
      <c r="K33">
        <f t="shared" si="2"/>
        <v>8224027</v>
      </c>
      <c r="L33" s="9">
        <f t="shared" si="3"/>
        <v>31</v>
      </c>
    </row>
    <row r="34" spans="1:12" x14ac:dyDescent="0.2">
      <c r="A34" s="5">
        <f t="shared" si="1"/>
        <v>32</v>
      </c>
      <c r="B34">
        <v>44</v>
      </c>
      <c r="C34">
        <v>396676</v>
      </c>
      <c r="G34">
        <v>0</v>
      </c>
      <c r="H34">
        <v>28074</v>
      </c>
      <c r="J34">
        <f t="shared" si="0"/>
        <v>368602</v>
      </c>
      <c r="K34">
        <f t="shared" si="2"/>
        <v>8592629</v>
      </c>
      <c r="L34" s="5">
        <f t="shared" si="3"/>
        <v>32</v>
      </c>
    </row>
    <row r="35" spans="1:12" x14ac:dyDescent="0.2">
      <c r="A35" s="6">
        <f t="shared" si="1"/>
        <v>33</v>
      </c>
      <c r="B35">
        <v>44</v>
      </c>
      <c r="C35">
        <v>406593</v>
      </c>
      <c r="G35">
        <v>0</v>
      </c>
      <c r="H35">
        <v>28074</v>
      </c>
      <c r="J35">
        <f t="shared" si="0"/>
        <v>378519</v>
      </c>
      <c r="K35">
        <f t="shared" si="2"/>
        <v>8971148</v>
      </c>
      <c r="L35" s="6">
        <f t="shared" si="3"/>
        <v>33</v>
      </c>
    </row>
    <row r="36" spans="1:12" x14ac:dyDescent="0.2">
      <c r="A36" s="7">
        <f t="shared" si="1"/>
        <v>34</v>
      </c>
      <c r="B36">
        <v>45</v>
      </c>
      <c r="C36">
        <v>416758</v>
      </c>
      <c r="G36">
        <v>0</v>
      </c>
      <c r="H36">
        <v>28074</v>
      </c>
      <c r="J36">
        <f t="shared" si="0"/>
        <v>388684</v>
      </c>
      <c r="K36">
        <f t="shared" si="2"/>
        <v>9359832</v>
      </c>
      <c r="L36" s="7">
        <f t="shared" si="3"/>
        <v>34</v>
      </c>
    </row>
    <row r="37" spans="1:12" x14ac:dyDescent="0.2">
      <c r="A37">
        <f t="shared" si="1"/>
        <v>35</v>
      </c>
      <c r="B37">
        <v>46</v>
      </c>
      <c r="C37">
        <v>0</v>
      </c>
      <c r="G37">
        <v>0</v>
      </c>
      <c r="H37">
        <v>28074</v>
      </c>
      <c r="J37">
        <f t="shared" si="0"/>
        <v>-28074</v>
      </c>
      <c r="K37">
        <f t="shared" si="2"/>
        <v>9331758</v>
      </c>
      <c r="L37" s="10" t="s">
        <v>11</v>
      </c>
    </row>
    <row r="38" spans="1:12" x14ac:dyDescent="0.2">
      <c r="A38">
        <f t="shared" si="1"/>
        <v>36</v>
      </c>
      <c r="B38">
        <v>47</v>
      </c>
      <c r="C38">
        <v>0</v>
      </c>
      <c r="G38">
        <v>0</v>
      </c>
      <c r="H38">
        <v>28074</v>
      </c>
      <c r="I38">
        <v>300000</v>
      </c>
      <c r="J38">
        <f>C38-D38-E38-F38-G38-H38-I38</f>
        <v>-328074</v>
      </c>
      <c r="K38">
        <f t="shared" si="2"/>
        <v>9003684</v>
      </c>
      <c r="L38" s="10" t="s">
        <v>15</v>
      </c>
    </row>
    <row r="39" spans="1:12" x14ac:dyDescent="0.2">
      <c r="A39">
        <f t="shared" si="1"/>
        <v>37</v>
      </c>
      <c r="B39">
        <v>48</v>
      </c>
      <c r="C39">
        <v>0</v>
      </c>
      <c r="G39">
        <v>0</v>
      </c>
      <c r="H39">
        <v>28074</v>
      </c>
      <c r="I39">
        <v>300000</v>
      </c>
      <c r="J39">
        <f>C39-D39-E39-F39-G39-H39-I39</f>
        <v>-328074</v>
      </c>
      <c r="K39">
        <f t="shared" si="2"/>
        <v>8675610</v>
      </c>
      <c r="L39" s="10" t="s">
        <v>16</v>
      </c>
    </row>
    <row r="40" spans="1:12" x14ac:dyDescent="0.2">
      <c r="A40">
        <f t="shared" si="1"/>
        <v>38</v>
      </c>
      <c r="B40">
        <v>49</v>
      </c>
      <c r="C40">
        <v>0</v>
      </c>
      <c r="G40">
        <v>0</v>
      </c>
      <c r="H40">
        <v>28074</v>
      </c>
      <c r="J40">
        <f t="shared" si="0"/>
        <v>-28074</v>
      </c>
      <c r="K40">
        <f t="shared" si="2"/>
        <v>8647536</v>
      </c>
      <c r="L40" s="10" t="s">
        <v>19</v>
      </c>
    </row>
    <row r="41" spans="1:12" x14ac:dyDescent="0.2">
      <c r="A41">
        <f t="shared" si="1"/>
        <v>39</v>
      </c>
      <c r="B41">
        <v>50</v>
      </c>
      <c r="C41">
        <v>0</v>
      </c>
      <c r="G41">
        <v>0</v>
      </c>
      <c r="H41" s="1">
        <f t="shared" ref="H41:H42" si="4">28074+ROUNDUP(471523*10%, 0)</f>
        <v>75227</v>
      </c>
      <c r="J41">
        <f t="shared" si="0"/>
        <v>-75227</v>
      </c>
      <c r="K41">
        <f t="shared" si="2"/>
        <v>8572309</v>
      </c>
      <c r="L41" s="10" t="s">
        <v>12</v>
      </c>
    </row>
    <row r="42" spans="1:12" x14ac:dyDescent="0.2">
      <c r="A42">
        <f t="shared" si="1"/>
        <v>40</v>
      </c>
      <c r="B42">
        <v>51</v>
      </c>
      <c r="C42">
        <v>0</v>
      </c>
      <c r="G42">
        <v>0</v>
      </c>
      <c r="H42" s="1">
        <f t="shared" si="4"/>
        <v>75227</v>
      </c>
      <c r="I42">
        <f>K41*0.2</f>
        <v>1714461.8</v>
      </c>
      <c r="J42" s="1">
        <f>C42-D42-E42-F42-G42-H42-I42</f>
        <v>-1789688.8</v>
      </c>
      <c r="K42" s="1">
        <f>ROUNDDOWN(K41+J42,0)</f>
        <v>6782620</v>
      </c>
      <c r="L42" s="10" t="s">
        <v>14</v>
      </c>
    </row>
    <row r="43" spans="1:12" x14ac:dyDescent="0.2">
      <c r="A43">
        <f t="shared" si="1"/>
        <v>41</v>
      </c>
      <c r="B43">
        <v>52</v>
      </c>
      <c r="C43">
        <v>495394</v>
      </c>
      <c r="G43">
        <v>0</v>
      </c>
      <c r="H43" s="1">
        <f>28074+ROUNDUP(471523*10%, 0)</f>
        <v>75227</v>
      </c>
      <c r="I43">
        <v>2000000</v>
      </c>
      <c r="J43" s="1">
        <f>C43-D43-E43-F43-G43-H43-I43</f>
        <v>-1579833</v>
      </c>
      <c r="K43" s="1">
        <f t="shared" ref="K43:K57" si="5">ROUNDDOWN(K42+J43, 0)</f>
        <v>5202787</v>
      </c>
      <c r="L43" s="10" t="s">
        <v>13</v>
      </c>
    </row>
    <row r="44" spans="1:12" x14ac:dyDescent="0.2">
      <c r="A44">
        <f t="shared" si="1"/>
        <v>42</v>
      </c>
      <c r="B44">
        <v>53</v>
      </c>
      <c r="C44">
        <v>507779</v>
      </c>
      <c r="G44">
        <v>0</v>
      </c>
      <c r="H44" s="1">
        <f t="shared" ref="H44:H61" si="6">H43</f>
        <v>75227</v>
      </c>
      <c r="I44">
        <f>K43/2</f>
        <v>2601393.5</v>
      </c>
      <c r="J44" s="1">
        <f>C44-D44-E44-F44-G44-H44-I44</f>
        <v>-2168841.5</v>
      </c>
      <c r="K44" s="1">
        <f>ROUNDDOWN(K43+J44, 0)</f>
        <v>3033945</v>
      </c>
      <c r="L44" s="10" t="s">
        <v>17</v>
      </c>
    </row>
    <row r="45" spans="1:12" x14ac:dyDescent="0.2">
      <c r="A45">
        <f t="shared" si="1"/>
        <v>43</v>
      </c>
      <c r="B45">
        <v>54</v>
      </c>
      <c r="C45">
        <v>520474</v>
      </c>
      <c r="G45">
        <v>0</v>
      </c>
      <c r="H45" s="1">
        <f t="shared" si="6"/>
        <v>75227</v>
      </c>
      <c r="I45">
        <v>1000000</v>
      </c>
      <c r="J45" s="1">
        <f t="shared" ref="J45:J59" si="7">C45-D45-E45-F45-G45-H45-I45</f>
        <v>-554753</v>
      </c>
      <c r="K45" s="1">
        <f t="shared" si="5"/>
        <v>2479192</v>
      </c>
      <c r="L45" s="10" t="s">
        <v>18</v>
      </c>
    </row>
    <row r="46" spans="1:12" x14ac:dyDescent="0.2">
      <c r="A46" s="12">
        <f t="shared" si="1"/>
        <v>44</v>
      </c>
      <c r="B46" s="12">
        <v>55</v>
      </c>
      <c r="C46" s="12">
        <v>533485</v>
      </c>
      <c r="D46" s="12"/>
      <c r="E46" s="12"/>
      <c r="F46" s="12"/>
      <c r="G46" s="12">
        <v>0</v>
      </c>
      <c r="H46" s="13">
        <f t="shared" si="6"/>
        <v>75227</v>
      </c>
      <c r="I46" s="12"/>
      <c r="J46" s="13">
        <f t="shared" si="7"/>
        <v>458258</v>
      </c>
      <c r="K46" s="13">
        <f>ROUNDDOWN(K45+J46, 0)</f>
        <v>2937450</v>
      </c>
      <c r="L46" s="14" t="s">
        <v>10</v>
      </c>
    </row>
    <row r="47" spans="1:12" x14ac:dyDescent="0.2">
      <c r="A47">
        <f t="shared" si="1"/>
        <v>45</v>
      </c>
      <c r="B47">
        <v>56</v>
      </c>
      <c r="C47">
        <v>546823</v>
      </c>
      <c r="G47">
        <v>0</v>
      </c>
      <c r="H47" s="1">
        <f t="shared" si="6"/>
        <v>75227</v>
      </c>
      <c r="J47" s="1">
        <f t="shared" si="7"/>
        <v>471596</v>
      </c>
      <c r="K47" s="1">
        <f t="shared" si="5"/>
        <v>3409046</v>
      </c>
      <c r="L47" s="10" t="s">
        <v>19</v>
      </c>
    </row>
    <row r="48" spans="1:12" x14ac:dyDescent="0.2">
      <c r="A48">
        <f t="shared" si="1"/>
        <v>46</v>
      </c>
      <c r="B48">
        <v>57</v>
      </c>
      <c r="C48">
        <v>560493</v>
      </c>
      <c r="G48">
        <v>0</v>
      </c>
      <c r="H48" s="1">
        <f t="shared" si="6"/>
        <v>75227</v>
      </c>
      <c r="J48" s="1">
        <f t="shared" si="7"/>
        <v>485266</v>
      </c>
      <c r="K48" s="1">
        <f t="shared" si="5"/>
        <v>3894312</v>
      </c>
      <c r="L48" s="10" t="s">
        <v>20</v>
      </c>
    </row>
    <row r="49" spans="1:12" x14ac:dyDescent="0.2">
      <c r="A49">
        <f t="shared" si="1"/>
        <v>47</v>
      </c>
      <c r="B49">
        <v>58</v>
      </c>
      <c r="C49">
        <v>574505</v>
      </c>
      <c r="G49">
        <v>0</v>
      </c>
      <c r="H49" s="1">
        <f t="shared" si="6"/>
        <v>75227</v>
      </c>
      <c r="I49">
        <v>1000000</v>
      </c>
      <c r="J49" s="1">
        <f t="shared" si="7"/>
        <v>-500722</v>
      </c>
      <c r="K49" s="1">
        <f t="shared" si="5"/>
        <v>3393590</v>
      </c>
      <c r="L49" s="10" t="s">
        <v>18</v>
      </c>
    </row>
    <row r="50" spans="1:12" x14ac:dyDescent="0.2">
      <c r="A50">
        <f t="shared" si="1"/>
        <v>48</v>
      </c>
      <c r="B50">
        <v>59</v>
      </c>
      <c r="C50">
        <v>588868</v>
      </c>
      <c r="G50">
        <v>0</v>
      </c>
      <c r="H50" s="1">
        <f t="shared" si="6"/>
        <v>75227</v>
      </c>
      <c r="I50">
        <v>720000</v>
      </c>
      <c r="J50" s="1">
        <f t="shared" si="7"/>
        <v>-206359</v>
      </c>
      <c r="K50" s="1">
        <f t="shared" si="5"/>
        <v>3187231</v>
      </c>
      <c r="L50" s="10" t="s">
        <v>21</v>
      </c>
    </row>
    <row r="51" spans="1:12" x14ac:dyDescent="0.2">
      <c r="A51">
        <f t="shared" si="1"/>
        <v>49</v>
      </c>
      <c r="B51">
        <v>60</v>
      </c>
      <c r="C51">
        <v>0</v>
      </c>
      <c r="G51">
        <v>0</v>
      </c>
      <c r="H51" s="1">
        <f t="shared" si="6"/>
        <v>75227</v>
      </c>
      <c r="J51" s="1">
        <f t="shared" si="7"/>
        <v>-75227</v>
      </c>
      <c r="K51" s="1">
        <f t="shared" si="5"/>
        <v>3112004</v>
      </c>
      <c r="L51" s="10" t="s">
        <v>22</v>
      </c>
    </row>
    <row r="52" spans="1:12" x14ac:dyDescent="0.2">
      <c r="A52">
        <f t="shared" si="1"/>
        <v>50</v>
      </c>
      <c r="B52">
        <v>61</v>
      </c>
      <c r="C52">
        <v>0</v>
      </c>
      <c r="G52">
        <v>0</v>
      </c>
      <c r="H52" s="1">
        <f t="shared" si="6"/>
        <v>75227</v>
      </c>
      <c r="J52" s="1">
        <f t="shared" si="7"/>
        <v>-75227</v>
      </c>
      <c r="K52" s="1">
        <f t="shared" si="5"/>
        <v>3036777</v>
      </c>
      <c r="L52" s="10" t="s">
        <v>20</v>
      </c>
    </row>
    <row r="53" spans="1:12" x14ac:dyDescent="0.2">
      <c r="A53">
        <f t="shared" si="1"/>
        <v>51</v>
      </c>
      <c r="B53">
        <v>62</v>
      </c>
      <c r="C53">
        <v>0</v>
      </c>
      <c r="G53">
        <v>0</v>
      </c>
      <c r="H53" s="1">
        <f t="shared" si="6"/>
        <v>75227</v>
      </c>
      <c r="I53">
        <v>720000</v>
      </c>
      <c r="J53" s="1">
        <f t="shared" si="7"/>
        <v>-795227</v>
      </c>
      <c r="K53" s="1">
        <f>ROUNDDOWN(K52+J53, 0)</f>
        <v>2241550</v>
      </c>
      <c r="L53" s="10" t="s">
        <v>21</v>
      </c>
    </row>
    <row r="54" spans="1:12" x14ac:dyDescent="0.2">
      <c r="A54">
        <f t="shared" si="1"/>
        <v>52</v>
      </c>
      <c r="B54">
        <v>63</v>
      </c>
      <c r="C54">
        <v>0</v>
      </c>
      <c r="G54">
        <v>0</v>
      </c>
      <c r="H54" s="1">
        <f t="shared" si="6"/>
        <v>75227</v>
      </c>
      <c r="I54">
        <f>ROUNDDOWN(K53*0.2, 0)</f>
        <v>448310</v>
      </c>
      <c r="J54" s="1">
        <f t="shared" si="7"/>
        <v>-523537</v>
      </c>
      <c r="K54" s="1">
        <f t="shared" si="5"/>
        <v>1718013</v>
      </c>
      <c r="L54" s="10" t="s">
        <v>14</v>
      </c>
    </row>
    <row r="55" spans="1:12" x14ac:dyDescent="0.2">
      <c r="A55">
        <f t="shared" si="1"/>
        <v>53</v>
      </c>
      <c r="B55">
        <v>64</v>
      </c>
      <c r="C55">
        <v>0</v>
      </c>
      <c r="G55">
        <v>0</v>
      </c>
      <c r="H55" s="1">
        <f t="shared" si="6"/>
        <v>75227</v>
      </c>
      <c r="I55">
        <v>13325</v>
      </c>
      <c r="J55" s="1">
        <f t="shared" si="7"/>
        <v>-88552</v>
      </c>
      <c r="K55" s="1">
        <f t="shared" si="5"/>
        <v>1629461</v>
      </c>
      <c r="L55" s="10" t="s">
        <v>23</v>
      </c>
    </row>
    <row r="56" spans="1:12" x14ac:dyDescent="0.2">
      <c r="A56">
        <f t="shared" si="1"/>
        <v>54</v>
      </c>
      <c r="B56">
        <v>65</v>
      </c>
      <c r="C56">
        <v>0</v>
      </c>
      <c r="G56">
        <v>0</v>
      </c>
      <c r="H56" s="1">
        <f t="shared" si="6"/>
        <v>75227</v>
      </c>
      <c r="I56">
        <f>300000+I55</f>
        <v>313325</v>
      </c>
      <c r="J56" s="1">
        <f t="shared" si="7"/>
        <v>-388552</v>
      </c>
      <c r="K56" s="1">
        <f t="shared" si="5"/>
        <v>1240909</v>
      </c>
      <c r="L56" s="10" t="s">
        <v>15</v>
      </c>
    </row>
    <row r="57" spans="1:12" x14ac:dyDescent="0.2">
      <c r="A57">
        <f t="shared" si="1"/>
        <v>55</v>
      </c>
      <c r="B57">
        <v>66</v>
      </c>
      <c r="C57">
        <v>0</v>
      </c>
      <c r="G57">
        <v>0</v>
      </c>
      <c r="H57" s="1">
        <f t="shared" si="6"/>
        <v>75227</v>
      </c>
      <c r="I57">
        <v>13325</v>
      </c>
      <c r="J57" s="1">
        <f t="shared" si="7"/>
        <v>-88552</v>
      </c>
      <c r="K57" s="1">
        <f t="shared" si="5"/>
        <v>1152357</v>
      </c>
      <c r="L57" s="10" t="s">
        <v>19</v>
      </c>
    </row>
    <row r="58" spans="1:12" x14ac:dyDescent="0.2">
      <c r="A58">
        <f t="shared" si="1"/>
        <v>56</v>
      </c>
      <c r="B58">
        <v>67</v>
      </c>
      <c r="C58">
        <v>0</v>
      </c>
      <c r="G58">
        <v>0</v>
      </c>
      <c r="H58" s="1">
        <f t="shared" si="6"/>
        <v>75227</v>
      </c>
      <c r="I58">
        <v>733325</v>
      </c>
      <c r="J58" s="1">
        <f t="shared" si="7"/>
        <v>-808552</v>
      </c>
      <c r="K58" s="11">
        <f>ROUNDDOWN(K57+J58, 0)</f>
        <v>343805</v>
      </c>
      <c r="L58" s="10" t="s">
        <v>21</v>
      </c>
    </row>
    <row r="59" spans="1:12" x14ac:dyDescent="0.2">
      <c r="A59">
        <f t="shared" si="1"/>
        <v>57</v>
      </c>
      <c r="B59">
        <v>68</v>
      </c>
      <c r="C59">
        <v>0</v>
      </c>
      <c r="G59">
        <v>0</v>
      </c>
      <c r="H59" s="1">
        <f t="shared" si="6"/>
        <v>75227</v>
      </c>
      <c r="I59">
        <v>313325</v>
      </c>
      <c r="J59" s="1">
        <f t="shared" si="7"/>
        <v>-388552</v>
      </c>
      <c r="K59" s="11">
        <f t="shared" si="2"/>
        <v>-44747</v>
      </c>
      <c r="L59" s="10" t="s">
        <v>15</v>
      </c>
    </row>
    <row r="60" spans="1:12" x14ac:dyDescent="0.2">
      <c r="A60">
        <f t="shared" si="1"/>
        <v>58</v>
      </c>
      <c r="B60">
        <v>69</v>
      </c>
      <c r="C60">
        <v>0</v>
      </c>
      <c r="G60">
        <v>0</v>
      </c>
      <c r="H60" s="1">
        <f t="shared" si="6"/>
        <v>75227</v>
      </c>
      <c r="I60">
        <v>13325</v>
      </c>
      <c r="J60">
        <f t="shared" si="0"/>
        <v>-75227</v>
      </c>
      <c r="K60" s="11"/>
      <c r="L60" s="10" t="s">
        <v>20</v>
      </c>
    </row>
    <row r="61" spans="1:12" x14ac:dyDescent="0.2">
      <c r="A61">
        <f t="shared" si="1"/>
        <v>59</v>
      </c>
      <c r="B61">
        <v>70</v>
      </c>
      <c r="C61">
        <v>0</v>
      </c>
      <c r="G61">
        <v>0</v>
      </c>
      <c r="H61" s="1">
        <f t="shared" si="6"/>
        <v>75227</v>
      </c>
      <c r="I61">
        <v>13325</v>
      </c>
      <c r="J61">
        <f t="shared" si="0"/>
        <v>-75227</v>
      </c>
      <c r="K61" s="11"/>
      <c r="L61" s="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6D9E7-8CB0-440E-8035-579192D8154D}">
  <dimension ref="A1:X61"/>
  <sheetViews>
    <sheetView zoomScale="160" zoomScaleNormal="160" workbookViewId="0">
      <selection activeCell="L21" sqref="L21"/>
    </sheetView>
  </sheetViews>
  <sheetFormatPr baseColWidth="10" defaultColWidth="8.83203125" defaultRowHeight="15" x14ac:dyDescent="0.2"/>
  <cols>
    <col min="11" max="11" width="9.33203125" bestFit="1" customWidth="1"/>
    <col min="16" max="16" width="12.5" bestFit="1" customWidth="1"/>
  </cols>
  <sheetData>
    <row r="1" spans="1:24" x14ac:dyDescent="0.2">
      <c r="A1" s="23" t="s">
        <v>0</v>
      </c>
      <c r="B1" s="23" t="s">
        <v>1</v>
      </c>
      <c r="C1" s="23" t="s">
        <v>2</v>
      </c>
      <c r="D1" s="23" t="s">
        <v>26</v>
      </c>
      <c r="E1" s="23" t="s">
        <v>27</v>
      </c>
      <c r="F1" s="23" t="s">
        <v>29</v>
      </c>
      <c r="G1" s="23" t="s">
        <v>28</v>
      </c>
      <c r="H1" s="23" t="s">
        <v>3</v>
      </c>
      <c r="I1" s="23"/>
      <c r="J1" s="23" t="s">
        <v>9</v>
      </c>
      <c r="K1" s="23" t="s">
        <v>4</v>
      </c>
      <c r="L1" s="23" t="s">
        <v>0</v>
      </c>
      <c r="M1" s="23"/>
      <c r="N1" s="23" t="s">
        <v>2</v>
      </c>
      <c r="O1" s="23"/>
      <c r="P1" s="23" t="s">
        <v>9</v>
      </c>
      <c r="Q1" s="23" t="s">
        <v>4</v>
      </c>
      <c r="R1" s="23"/>
      <c r="S1" s="23" t="s">
        <v>5</v>
      </c>
      <c r="T1" s="23" t="s">
        <v>6</v>
      </c>
      <c r="U1" s="23" t="s">
        <v>7</v>
      </c>
      <c r="V1" s="23" t="s">
        <v>8</v>
      </c>
      <c r="W1" s="23" t="s">
        <v>3</v>
      </c>
    </row>
    <row r="2" spans="1:24" x14ac:dyDescent="0.2">
      <c r="A2" s="2">
        <v>0</v>
      </c>
      <c r="B2">
        <v>20</v>
      </c>
      <c r="C2">
        <v>180000</v>
      </c>
      <c r="J2">
        <f>C2-D2-E2-F2-G2-H2</f>
        <v>180000</v>
      </c>
      <c r="K2">
        <f>J2</f>
        <v>180000</v>
      </c>
      <c r="L2" s="2">
        <v>0</v>
      </c>
      <c r="M2" s="21"/>
      <c r="N2" s="22">
        <v>180000</v>
      </c>
      <c r="O2" s="16"/>
      <c r="P2" s="16">
        <f t="shared" ref="P2:P31" si="0">N2-S2-T2-U2-V2-W2</f>
        <v>180000</v>
      </c>
      <c r="Q2" s="16">
        <f>P2</f>
        <v>180000</v>
      </c>
      <c r="S2" s="16"/>
      <c r="T2" s="16"/>
      <c r="U2" s="16"/>
      <c r="V2" s="16"/>
      <c r="W2" s="16"/>
      <c r="X2" t="s">
        <v>30</v>
      </c>
    </row>
    <row r="3" spans="1:24" x14ac:dyDescent="0.2">
      <c r="A3" s="3">
        <f>A2+1</f>
        <v>1</v>
      </c>
      <c r="B3">
        <v>21</v>
      </c>
      <c r="C3">
        <v>184500</v>
      </c>
      <c r="E3">
        <v>10080</v>
      </c>
      <c r="J3">
        <f t="shared" ref="J3:J61" si="1">C3-D3-E3-F3-G3-H3</f>
        <v>174420</v>
      </c>
      <c r="K3">
        <f>K2+J3</f>
        <v>354420</v>
      </c>
      <c r="L3" s="3">
        <f>L2+1</f>
        <v>1</v>
      </c>
      <c r="N3" s="20">
        <v>184500</v>
      </c>
      <c r="O3" s="16"/>
      <c r="P3" s="16">
        <f t="shared" si="0"/>
        <v>179460</v>
      </c>
      <c r="Q3" s="16">
        <f t="shared" ref="Q3:Q41" si="2">Q2+P3</f>
        <v>359460</v>
      </c>
      <c r="S3" s="16">
        <v>5040</v>
      </c>
      <c r="T3" s="16"/>
      <c r="U3" s="16"/>
      <c r="V3" s="16"/>
      <c r="W3" s="16"/>
    </row>
    <row r="4" spans="1:24" x14ac:dyDescent="0.2">
      <c r="A4" s="4">
        <f t="shared" ref="A4:A61" si="3">A3+1</f>
        <v>2</v>
      </c>
      <c r="B4" s="1">
        <v>21</v>
      </c>
      <c r="C4">
        <v>189113</v>
      </c>
      <c r="E4">
        <v>10080</v>
      </c>
      <c r="J4">
        <f t="shared" si="1"/>
        <v>179033</v>
      </c>
      <c r="K4">
        <f t="shared" ref="K4:K61" si="4">K3+J4</f>
        <v>533453</v>
      </c>
      <c r="L4" s="4">
        <f t="shared" ref="L4:L36" si="5">L3+1</f>
        <v>2</v>
      </c>
      <c r="N4" s="16">
        <v>189113</v>
      </c>
      <c r="O4" s="16"/>
      <c r="P4" s="16">
        <f t="shared" si="0"/>
        <v>181073</v>
      </c>
      <c r="Q4" s="16">
        <f t="shared" si="2"/>
        <v>540533</v>
      </c>
      <c r="S4" s="16">
        <v>5040</v>
      </c>
      <c r="T4" s="16">
        <v>3000</v>
      </c>
      <c r="U4" s="16"/>
      <c r="V4" s="16"/>
      <c r="W4" s="16"/>
    </row>
    <row r="5" spans="1:24" x14ac:dyDescent="0.2">
      <c r="A5" s="5">
        <f t="shared" si="3"/>
        <v>3</v>
      </c>
      <c r="B5">
        <v>22</v>
      </c>
      <c r="C5">
        <v>193840</v>
      </c>
      <c r="D5">
        <v>1654</v>
      </c>
      <c r="E5">
        <v>10080</v>
      </c>
      <c r="J5">
        <f t="shared" si="1"/>
        <v>182106</v>
      </c>
      <c r="K5">
        <f t="shared" si="4"/>
        <v>715559</v>
      </c>
      <c r="L5" s="5">
        <f t="shared" si="5"/>
        <v>3</v>
      </c>
      <c r="N5" s="16">
        <v>193840</v>
      </c>
      <c r="O5" s="16"/>
      <c r="P5" s="16">
        <f t="shared" si="0"/>
        <v>185800</v>
      </c>
      <c r="Q5" s="16">
        <f t="shared" si="2"/>
        <v>726333</v>
      </c>
      <c r="S5" s="16">
        <v>5040</v>
      </c>
      <c r="T5" s="16">
        <v>3000</v>
      </c>
      <c r="U5" s="16"/>
      <c r="V5" s="16"/>
      <c r="W5" s="16"/>
    </row>
    <row r="6" spans="1:24" x14ac:dyDescent="0.2">
      <c r="A6" s="6">
        <f t="shared" si="3"/>
        <v>4</v>
      </c>
      <c r="B6">
        <v>23</v>
      </c>
      <c r="C6">
        <v>198686</v>
      </c>
      <c r="D6">
        <v>1654</v>
      </c>
      <c r="E6">
        <v>10080</v>
      </c>
      <c r="J6">
        <f t="shared" si="1"/>
        <v>186952</v>
      </c>
      <c r="K6">
        <f t="shared" si="4"/>
        <v>902511</v>
      </c>
      <c r="L6" s="6">
        <f t="shared" si="5"/>
        <v>4</v>
      </c>
      <c r="N6" s="16">
        <v>198686</v>
      </c>
      <c r="O6" s="16"/>
      <c r="P6" s="16">
        <f t="shared" si="0"/>
        <v>189720</v>
      </c>
      <c r="Q6" s="16">
        <f t="shared" si="2"/>
        <v>916053</v>
      </c>
      <c r="S6" s="16">
        <v>5040</v>
      </c>
      <c r="T6" s="16">
        <v>3000</v>
      </c>
      <c r="U6" s="16">
        <v>926</v>
      </c>
      <c r="V6" s="16"/>
      <c r="W6" s="16"/>
    </row>
    <row r="7" spans="1:24" x14ac:dyDescent="0.2">
      <c r="A7" s="7">
        <f t="shared" si="3"/>
        <v>5</v>
      </c>
      <c r="B7">
        <v>24</v>
      </c>
      <c r="C7">
        <v>203653</v>
      </c>
      <c r="D7">
        <v>1654</v>
      </c>
      <c r="E7">
        <v>10080</v>
      </c>
      <c r="F7">
        <v>30000</v>
      </c>
      <c r="J7">
        <f t="shared" si="1"/>
        <v>161919</v>
      </c>
      <c r="K7">
        <f t="shared" si="4"/>
        <v>1064430</v>
      </c>
      <c r="L7" s="7">
        <f t="shared" si="5"/>
        <v>5</v>
      </c>
      <c r="N7" s="16">
        <v>203653</v>
      </c>
      <c r="O7" s="16"/>
      <c r="P7" s="16">
        <f t="shared" si="0"/>
        <v>176687</v>
      </c>
      <c r="Q7" s="16">
        <f t="shared" si="2"/>
        <v>1092740</v>
      </c>
      <c r="S7" s="16">
        <v>5040</v>
      </c>
      <c r="T7" s="16">
        <v>3000</v>
      </c>
      <c r="U7" s="16">
        <v>926</v>
      </c>
      <c r="V7" s="16">
        <v>18000</v>
      </c>
      <c r="W7" s="16"/>
    </row>
    <row r="8" spans="1:24" x14ac:dyDescent="0.2">
      <c r="A8" s="8">
        <f t="shared" si="3"/>
        <v>6</v>
      </c>
      <c r="B8">
        <v>24</v>
      </c>
      <c r="C8">
        <v>208745</v>
      </c>
      <c r="D8">
        <v>1654</v>
      </c>
      <c r="E8">
        <v>10080</v>
      </c>
      <c r="F8">
        <v>30000</v>
      </c>
      <c r="J8">
        <f t="shared" si="1"/>
        <v>167011</v>
      </c>
      <c r="K8">
        <f t="shared" si="4"/>
        <v>1231441</v>
      </c>
      <c r="L8" s="24" t="s">
        <v>31</v>
      </c>
      <c r="N8" s="16">
        <v>208745</v>
      </c>
      <c r="O8" s="16"/>
      <c r="P8" s="16">
        <f t="shared" si="0"/>
        <v>181779</v>
      </c>
      <c r="Q8" s="16">
        <f t="shared" si="2"/>
        <v>1274519</v>
      </c>
      <c r="S8" s="16">
        <v>5040</v>
      </c>
      <c r="T8" s="16">
        <v>3000</v>
      </c>
      <c r="U8" s="16">
        <v>926</v>
      </c>
      <c r="V8" s="16">
        <v>18000</v>
      </c>
      <c r="W8" s="16"/>
    </row>
    <row r="9" spans="1:24" x14ac:dyDescent="0.2">
      <c r="A9" s="3">
        <f t="shared" si="3"/>
        <v>7</v>
      </c>
      <c r="B9">
        <v>25</v>
      </c>
      <c r="C9">
        <v>213963</v>
      </c>
      <c r="D9">
        <v>1654</v>
      </c>
      <c r="E9">
        <v>10080</v>
      </c>
      <c r="F9">
        <v>30000</v>
      </c>
      <c r="J9">
        <f t="shared" si="1"/>
        <v>172229</v>
      </c>
      <c r="K9">
        <f t="shared" si="4"/>
        <v>1403670</v>
      </c>
      <c r="L9" s="3">
        <v>7</v>
      </c>
      <c r="N9" s="16">
        <v>213963</v>
      </c>
      <c r="O9" s="16"/>
      <c r="P9" s="16">
        <f t="shared" si="0"/>
        <v>186997</v>
      </c>
      <c r="Q9" s="16">
        <f t="shared" si="2"/>
        <v>1461516</v>
      </c>
      <c r="S9" s="16">
        <v>5040</v>
      </c>
      <c r="T9" s="16">
        <v>3000</v>
      </c>
      <c r="U9" s="16">
        <v>926</v>
      </c>
      <c r="V9" s="16">
        <v>18000</v>
      </c>
      <c r="W9" s="16"/>
    </row>
    <row r="10" spans="1:24" x14ac:dyDescent="0.2">
      <c r="A10" s="9">
        <f t="shared" si="3"/>
        <v>8</v>
      </c>
      <c r="B10">
        <v>26</v>
      </c>
      <c r="C10">
        <v>219313</v>
      </c>
      <c r="D10">
        <v>1654</v>
      </c>
      <c r="E10">
        <v>10080</v>
      </c>
      <c r="F10">
        <v>30000</v>
      </c>
      <c r="J10">
        <f t="shared" si="1"/>
        <v>177579</v>
      </c>
      <c r="K10">
        <f t="shared" si="4"/>
        <v>1581249</v>
      </c>
      <c r="L10" s="9">
        <f t="shared" ref="L10:L25" si="6">L9+1</f>
        <v>8</v>
      </c>
      <c r="N10" s="16">
        <v>219313</v>
      </c>
      <c r="O10" s="16"/>
      <c r="P10" s="16">
        <f t="shared" si="0"/>
        <v>192347</v>
      </c>
      <c r="Q10" s="16">
        <f t="shared" si="2"/>
        <v>1653863</v>
      </c>
      <c r="S10" s="16">
        <v>5040</v>
      </c>
      <c r="T10" s="16">
        <v>3000</v>
      </c>
      <c r="U10" s="16">
        <v>926</v>
      </c>
      <c r="V10" s="16">
        <v>18000</v>
      </c>
      <c r="W10" s="16"/>
    </row>
    <row r="11" spans="1:24" x14ac:dyDescent="0.2">
      <c r="A11" s="5">
        <f t="shared" si="3"/>
        <v>9</v>
      </c>
      <c r="B11">
        <v>27</v>
      </c>
      <c r="C11">
        <v>224795</v>
      </c>
      <c r="D11">
        <v>1654</v>
      </c>
      <c r="E11">
        <v>10080</v>
      </c>
      <c r="F11">
        <v>30000</v>
      </c>
      <c r="J11">
        <f t="shared" si="1"/>
        <v>183061</v>
      </c>
      <c r="K11">
        <f t="shared" si="4"/>
        <v>1764310</v>
      </c>
      <c r="L11" s="5">
        <f t="shared" si="6"/>
        <v>9</v>
      </c>
      <c r="N11" s="16">
        <v>224795</v>
      </c>
      <c r="O11" s="16"/>
      <c r="P11" s="16">
        <f t="shared" si="0"/>
        <v>197829</v>
      </c>
      <c r="Q11" s="16">
        <f t="shared" si="2"/>
        <v>1851692</v>
      </c>
      <c r="S11" s="16">
        <v>5040</v>
      </c>
      <c r="T11" s="16">
        <v>3000</v>
      </c>
      <c r="U11" s="16">
        <v>926</v>
      </c>
      <c r="V11" s="16">
        <v>18000</v>
      </c>
      <c r="W11" s="16"/>
    </row>
    <row r="12" spans="1:24" x14ac:dyDescent="0.2">
      <c r="A12" s="6">
        <f t="shared" si="3"/>
        <v>10</v>
      </c>
      <c r="B12">
        <v>27</v>
      </c>
      <c r="C12">
        <v>230415</v>
      </c>
      <c r="D12">
        <v>1654</v>
      </c>
      <c r="E12">
        <v>10080</v>
      </c>
      <c r="F12">
        <v>30000</v>
      </c>
      <c r="J12">
        <f t="shared" si="1"/>
        <v>188681</v>
      </c>
      <c r="K12">
        <f t="shared" si="4"/>
        <v>1952991</v>
      </c>
      <c r="L12" s="6">
        <f t="shared" si="6"/>
        <v>10</v>
      </c>
      <c r="N12" s="16">
        <v>230415</v>
      </c>
      <c r="O12" s="16"/>
      <c r="P12" s="16">
        <f t="shared" si="0"/>
        <v>203449</v>
      </c>
      <c r="Q12" s="16">
        <f t="shared" si="2"/>
        <v>2055141</v>
      </c>
      <c r="S12" s="16">
        <v>5040</v>
      </c>
      <c r="T12" s="16">
        <v>3000</v>
      </c>
      <c r="U12" s="16">
        <v>926</v>
      </c>
      <c r="V12" s="16">
        <v>18000</v>
      </c>
      <c r="W12" s="16"/>
    </row>
    <row r="13" spans="1:24" x14ac:dyDescent="0.2">
      <c r="A13" s="7">
        <f t="shared" si="3"/>
        <v>11</v>
      </c>
      <c r="B13">
        <v>28</v>
      </c>
      <c r="C13">
        <v>236176</v>
      </c>
      <c r="D13">
        <v>1654</v>
      </c>
      <c r="E13">
        <v>10080</v>
      </c>
      <c r="F13">
        <v>30000</v>
      </c>
      <c r="G13">
        <v>18000</v>
      </c>
      <c r="J13">
        <f t="shared" si="1"/>
        <v>176442</v>
      </c>
      <c r="K13">
        <f t="shared" si="4"/>
        <v>2129433</v>
      </c>
      <c r="L13" s="7">
        <f t="shared" si="6"/>
        <v>11</v>
      </c>
      <c r="N13" s="16">
        <v>236176</v>
      </c>
      <c r="O13" s="16"/>
      <c r="P13" s="16">
        <f t="shared" si="0"/>
        <v>209210</v>
      </c>
      <c r="Q13" s="16">
        <f t="shared" si="2"/>
        <v>2264351</v>
      </c>
      <c r="S13" s="16">
        <v>5040</v>
      </c>
      <c r="T13" s="16">
        <v>3000</v>
      </c>
      <c r="U13" s="16">
        <v>926</v>
      </c>
      <c r="V13" s="16">
        <v>18000</v>
      </c>
      <c r="W13" s="16"/>
    </row>
    <row r="14" spans="1:24" x14ac:dyDescent="0.2">
      <c r="A14" s="8">
        <f t="shared" si="3"/>
        <v>12</v>
      </c>
      <c r="B14">
        <v>29</v>
      </c>
      <c r="C14">
        <v>242080</v>
      </c>
      <c r="D14">
        <v>1654</v>
      </c>
      <c r="E14">
        <v>10080</v>
      </c>
      <c r="F14">
        <v>30000</v>
      </c>
      <c r="G14">
        <v>18000</v>
      </c>
      <c r="J14">
        <f t="shared" si="1"/>
        <v>182346</v>
      </c>
      <c r="K14">
        <f t="shared" si="4"/>
        <v>2311779</v>
      </c>
      <c r="L14" s="24" t="s">
        <v>32</v>
      </c>
      <c r="N14" s="16">
        <v>242080</v>
      </c>
      <c r="O14" s="16"/>
      <c r="P14" s="16">
        <f t="shared" si="0"/>
        <v>215114</v>
      </c>
      <c r="Q14" s="16">
        <f t="shared" si="2"/>
        <v>2479465</v>
      </c>
      <c r="S14" s="16">
        <v>5040</v>
      </c>
      <c r="T14" s="16">
        <v>3000</v>
      </c>
      <c r="U14" s="16">
        <v>926</v>
      </c>
      <c r="V14" s="16">
        <v>18000</v>
      </c>
      <c r="W14" s="16"/>
    </row>
    <row r="15" spans="1:24" x14ac:dyDescent="0.2">
      <c r="A15" s="3">
        <f t="shared" si="3"/>
        <v>13</v>
      </c>
      <c r="B15">
        <v>30</v>
      </c>
      <c r="C15">
        <v>248132</v>
      </c>
      <c r="D15">
        <v>1654</v>
      </c>
      <c r="E15">
        <v>10080</v>
      </c>
      <c r="F15">
        <v>30000</v>
      </c>
      <c r="G15">
        <v>18000</v>
      </c>
      <c r="J15">
        <f t="shared" si="1"/>
        <v>188398</v>
      </c>
      <c r="K15">
        <f t="shared" si="4"/>
        <v>2500177</v>
      </c>
      <c r="L15" s="3">
        <v>13</v>
      </c>
      <c r="N15" s="16">
        <v>248132</v>
      </c>
      <c r="O15" s="16"/>
      <c r="P15" s="16">
        <f t="shared" si="0"/>
        <v>221166</v>
      </c>
      <c r="Q15" s="16">
        <f t="shared" si="2"/>
        <v>2700631</v>
      </c>
      <c r="S15" s="16">
        <v>5040</v>
      </c>
      <c r="T15" s="16">
        <v>3000</v>
      </c>
      <c r="U15" s="16">
        <v>926</v>
      </c>
      <c r="V15" s="16">
        <v>18000</v>
      </c>
      <c r="W15" s="16"/>
    </row>
    <row r="16" spans="1:24" x14ac:dyDescent="0.2">
      <c r="A16" s="9">
        <f t="shared" si="3"/>
        <v>14</v>
      </c>
      <c r="B16">
        <v>30</v>
      </c>
      <c r="C16">
        <v>254335</v>
      </c>
      <c r="D16">
        <v>1654</v>
      </c>
      <c r="E16">
        <v>10080</v>
      </c>
      <c r="F16">
        <v>30000</v>
      </c>
      <c r="G16">
        <v>18000</v>
      </c>
      <c r="J16">
        <f t="shared" si="1"/>
        <v>194601</v>
      </c>
      <c r="K16">
        <f t="shared" si="4"/>
        <v>2694778</v>
      </c>
      <c r="L16" s="9">
        <f t="shared" si="6"/>
        <v>14</v>
      </c>
      <c r="N16" s="16">
        <v>254335</v>
      </c>
      <c r="O16" s="16"/>
      <c r="P16" s="16">
        <f t="shared" si="0"/>
        <v>227369</v>
      </c>
      <c r="Q16" s="16">
        <f t="shared" si="2"/>
        <v>2928000</v>
      </c>
      <c r="S16" s="16">
        <v>5040</v>
      </c>
      <c r="T16" s="16">
        <v>3000</v>
      </c>
      <c r="U16" s="16">
        <v>926</v>
      </c>
      <c r="V16" s="16">
        <v>18000</v>
      </c>
      <c r="W16" s="16"/>
    </row>
    <row r="17" spans="1:23" x14ac:dyDescent="0.2">
      <c r="A17" s="5">
        <f t="shared" si="3"/>
        <v>15</v>
      </c>
      <c r="B17">
        <v>31</v>
      </c>
      <c r="C17">
        <v>260694</v>
      </c>
      <c r="D17">
        <v>1654</v>
      </c>
      <c r="E17">
        <v>10080</v>
      </c>
      <c r="F17">
        <v>30000</v>
      </c>
      <c r="G17">
        <v>18000</v>
      </c>
      <c r="J17">
        <f t="shared" si="1"/>
        <v>200960</v>
      </c>
      <c r="K17">
        <f t="shared" si="4"/>
        <v>2895738</v>
      </c>
      <c r="L17" s="5">
        <f t="shared" si="6"/>
        <v>15</v>
      </c>
      <c r="N17" s="16">
        <v>260694</v>
      </c>
      <c r="O17" s="16"/>
      <c r="P17" s="16">
        <f t="shared" si="0"/>
        <v>233728</v>
      </c>
      <c r="Q17" s="16">
        <f t="shared" si="2"/>
        <v>3161728</v>
      </c>
      <c r="S17" s="16">
        <v>5040</v>
      </c>
      <c r="T17" s="16">
        <v>3000</v>
      </c>
      <c r="U17" s="16">
        <v>926</v>
      </c>
      <c r="V17" s="16">
        <v>18000</v>
      </c>
      <c r="W17" s="16"/>
    </row>
    <row r="18" spans="1:23" x14ac:dyDescent="0.2">
      <c r="A18" s="6">
        <f t="shared" si="3"/>
        <v>16</v>
      </c>
      <c r="B18">
        <v>32</v>
      </c>
      <c r="C18">
        <v>267211</v>
      </c>
      <c r="D18">
        <v>1654</v>
      </c>
      <c r="E18">
        <v>10080</v>
      </c>
      <c r="F18">
        <v>30000</v>
      </c>
      <c r="G18">
        <v>18000</v>
      </c>
      <c r="J18">
        <f t="shared" si="1"/>
        <v>207477</v>
      </c>
      <c r="K18">
        <f t="shared" si="4"/>
        <v>3103215</v>
      </c>
      <c r="L18" s="6">
        <f t="shared" si="6"/>
        <v>16</v>
      </c>
      <c r="N18" s="16">
        <v>267211</v>
      </c>
      <c r="O18" s="16"/>
      <c r="P18" s="16">
        <f t="shared" si="0"/>
        <v>240245</v>
      </c>
      <c r="Q18" s="16">
        <f t="shared" si="2"/>
        <v>3401973</v>
      </c>
      <c r="S18" s="16">
        <v>5040</v>
      </c>
      <c r="T18" s="16">
        <v>3000</v>
      </c>
      <c r="U18" s="16">
        <v>926</v>
      </c>
      <c r="V18" s="16">
        <v>18000</v>
      </c>
      <c r="W18" s="16"/>
    </row>
    <row r="19" spans="1:23" x14ac:dyDescent="0.2">
      <c r="A19" s="7">
        <f t="shared" si="3"/>
        <v>17</v>
      </c>
      <c r="B19">
        <v>32</v>
      </c>
      <c r="C19">
        <v>273891</v>
      </c>
      <c r="D19">
        <v>1654</v>
      </c>
      <c r="E19">
        <v>10080</v>
      </c>
      <c r="F19">
        <v>30000</v>
      </c>
      <c r="G19">
        <v>18000</v>
      </c>
      <c r="J19">
        <f t="shared" si="1"/>
        <v>214157</v>
      </c>
      <c r="K19">
        <f t="shared" si="4"/>
        <v>3317372</v>
      </c>
      <c r="L19" s="7">
        <f t="shared" si="6"/>
        <v>17</v>
      </c>
      <c r="N19" s="16">
        <v>273891</v>
      </c>
      <c r="O19" s="16"/>
      <c r="P19" s="16">
        <f t="shared" si="0"/>
        <v>246925</v>
      </c>
      <c r="Q19" s="16">
        <f t="shared" si="2"/>
        <v>3648898</v>
      </c>
      <c r="S19" s="16">
        <v>5040</v>
      </c>
      <c r="T19" s="16">
        <v>3000</v>
      </c>
      <c r="U19" s="16">
        <v>926</v>
      </c>
      <c r="V19" s="16">
        <v>18000</v>
      </c>
      <c r="W19" s="16"/>
    </row>
    <row r="20" spans="1:23" x14ac:dyDescent="0.2">
      <c r="A20" s="8">
        <f t="shared" si="3"/>
        <v>18</v>
      </c>
      <c r="B20">
        <v>33</v>
      </c>
      <c r="C20">
        <v>280739</v>
      </c>
      <c r="D20">
        <v>1654</v>
      </c>
      <c r="E20">
        <v>10080</v>
      </c>
      <c r="F20">
        <v>30000</v>
      </c>
      <c r="G20">
        <v>18000</v>
      </c>
      <c r="H20">
        <v>28074</v>
      </c>
      <c r="J20">
        <f t="shared" si="1"/>
        <v>192931</v>
      </c>
      <c r="K20">
        <f t="shared" si="4"/>
        <v>3510303</v>
      </c>
      <c r="L20" s="24" t="s">
        <v>34</v>
      </c>
      <c r="N20" s="16">
        <v>280739</v>
      </c>
      <c r="O20" s="16"/>
      <c r="P20" s="16">
        <f t="shared" si="0"/>
        <v>225699</v>
      </c>
      <c r="Q20" s="16">
        <f t="shared" si="2"/>
        <v>3874597</v>
      </c>
      <c r="S20" s="16">
        <v>5040</v>
      </c>
      <c r="T20" s="16">
        <v>3000</v>
      </c>
      <c r="U20" s="16">
        <v>926</v>
      </c>
      <c r="V20" s="16">
        <v>18000</v>
      </c>
      <c r="W20" s="16">
        <v>28074</v>
      </c>
    </row>
    <row r="21" spans="1:23" x14ac:dyDescent="0.2">
      <c r="A21" s="3">
        <f t="shared" si="3"/>
        <v>19</v>
      </c>
      <c r="B21">
        <v>34</v>
      </c>
      <c r="C21">
        <v>287757</v>
      </c>
      <c r="D21">
        <v>1654</v>
      </c>
      <c r="E21">
        <v>10080</v>
      </c>
      <c r="F21">
        <v>30000</v>
      </c>
      <c r="G21">
        <v>18000</v>
      </c>
      <c r="H21">
        <v>28074</v>
      </c>
      <c r="J21">
        <f t="shared" si="1"/>
        <v>199949</v>
      </c>
      <c r="K21">
        <f t="shared" si="4"/>
        <v>3710252</v>
      </c>
      <c r="L21" s="3">
        <v>19</v>
      </c>
      <c r="N21" s="16">
        <v>287757</v>
      </c>
      <c r="O21" s="16"/>
      <c r="P21" s="16">
        <f t="shared" si="0"/>
        <v>232717</v>
      </c>
      <c r="Q21" s="16">
        <f t="shared" si="2"/>
        <v>4107314</v>
      </c>
      <c r="S21" s="16">
        <v>5040</v>
      </c>
      <c r="T21" s="16">
        <v>3000</v>
      </c>
      <c r="U21" s="16">
        <v>926</v>
      </c>
      <c r="V21" s="16">
        <v>18000</v>
      </c>
      <c r="W21" s="16">
        <v>28074</v>
      </c>
    </row>
    <row r="22" spans="1:23" x14ac:dyDescent="0.2">
      <c r="A22" s="9">
        <f t="shared" si="3"/>
        <v>20</v>
      </c>
      <c r="B22">
        <v>35</v>
      </c>
      <c r="C22">
        <v>294951</v>
      </c>
      <c r="D22">
        <v>1654</v>
      </c>
      <c r="E22">
        <v>10080</v>
      </c>
      <c r="F22">
        <v>30000</v>
      </c>
      <c r="G22">
        <v>18000</v>
      </c>
      <c r="H22">
        <v>28074</v>
      </c>
      <c r="J22">
        <f t="shared" si="1"/>
        <v>207143</v>
      </c>
      <c r="K22">
        <f t="shared" si="4"/>
        <v>3917395</v>
      </c>
      <c r="L22" s="9">
        <f t="shared" si="6"/>
        <v>20</v>
      </c>
      <c r="N22" s="16">
        <v>294951</v>
      </c>
      <c r="O22" s="16"/>
      <c r="P22" s="16">
        <f t="shared" si="0"/>
        <v>239911</v>
      </c>
      <c r="Q22" s="16">
        <f t="shared" si="2"/>
        <v>4347225</v>
      </c>
      <c r="S22" s="16">
        <v>5040</v>
      </c>
      <c r="T22" s="16">
        <v>3000</v>
      </c>
      <c r="U22" s="16">
        <v>926</v>
      </c>
      <c r="V22" s="16">
        <v>18000</v>
      </c>
      <c r="W22" s="16">
        <v>28074</v>
      </c>
    </row>
    <row r="23" spans="1:23" x14ac:dyDescent="0.2">
      <c r="A23" s="5">
        <f t="shared" si="3"/>
        <v>21</v>
      </c>
      <c r="B23">
        <v>35</v>
      </c>
      <c r="C23">
        <v>302325</v>
      </c>
      <c r="D23">
        <v>1654</v>
      </c>
      <c r="E23">
        <v>10080</v>
      </c>
      <c r="F23">
        <v>30000</v>
      </c>
      <c r="G23">
        <v>18000</v>
      </c>
      <c r="H23">
        <v>28074</v>
      </c>
      <c r="J23">
        <f t="shared" si="1"/>
        <v>214517</v>
      </c>
      <c r="K23">
        <f t="shared" si="4"/>
        <v>4131912</v>
      </c>
      <c r="L23" s="5">
        <f t="shared" si="6"/>
        <v>21</v>
      </c>
      <c r="N23" s="16">
        <v>302325</v>
      </c>
      <c r="O23" s="16"/>
      <c r="P23" s="16">
        <f t="shared" si="0"/>
        <v>247285</v>
      </c>
      <c r="Q23" s="16">
        <f t="shared" si="2"/>
        <v>4594510</v>
      </c>
      <c r="S23" s="16">
        <v>5040</v>
      </c>
      <c r="T23" s="16">
        <v>3000</v>
      </c>
      <c r="U23" s="16">
        <v>926</v>
      </c>
      <c r="V23" s="16">
        <v>18000</v>
      </c>
      <c r="W23" s="16">
        <v>28074</v>
      </c>
    </row>
    <row r="24" spans="1:23" x14ac:dyDescent="0.2">
      <c r="A24" s="6">
        <f t="shared" si="3"/>
        <v>22</v>
      </c>
      <c r="B24">
        <v>36</v>
      </c>
      <c r="C24">
        <v>309883</v>
      </c>
      <c r="D24">
        <v>1654</v>
      </c>
      <c r="E24">
        <v>10080</v>
      </c>
      <c r="F24">
        <v>30000</v>
      </c>
      <c r="G24">
        <v>18000</v>
      </c>
      <c r="H24">
        <v>28074</v>
      </c>
      <c r="J24">
        <f t="shared" si="1"/>
        <v>222075</v>
      </c>
      <c r="K24">
        <f t="shared" si="4"/>
        <v>4353987</v>
      </c>
      <c r="L24" s="6">
        <f t="shared" si="6"/>
        <v>22</v>
      </c>
      <c r="N24" s="16">
        <v>309883</v>
      </c>
      <c r="O24" s="16"/>
      <c r="P24" s="16">
        <f t="shared" si="0"/>
        <v>254843</v>
      </c>
      <c r="Q24" s="16">
        <f t="shared" si="2"/>
        <v>4849353</v>
      </c>
      <c r="S24" s="16">
        <v>5040</v>
      </c>
      <c r="T24" s="16">
        <v>3000</v>
      </c>
      <c r="U24" s="16">
        <v>926</v>
      </c>
      <c r="V24" s="16">
        <v>18000</v>
      </c>
      <c r="W24" s="16">
        <v>28074</v>
      </c>
    </row>
    <row r="25" spans="1:23" x14ac:dyDescent="0.2">
      <c r="A25" s="7">
        <f t="shared" si="3"/>
        <v>23</v>
      </c>
      <c r="B25">
        <v>37</v>
      </c>
      <c r="C25">
        <v>317630</v>
      </c>
      <c r="D25">
        <v>1654</v>
      </c>
      <c r="E25">
        <v>10080</v>
      </c>
      <c r="F25">
        <v>30000</v>
      </c>
      <c r="G25">
        <v>18000</v>
      </c>
      <c r="H25">
        <v>28074</v>
      </c>
      <c r="J25">
        <f t="shared" si="1"/>
        <v>229822</v>
      </c>
      <c r="K25">
        <f t="shared" si="4"/>
        <v>4583809</v>
      </c>
      <c r="L25" s="7">
        <f t="shared" si="6"/>
        <v>23</v>
      </c>
      <c r="N25" s="16">
        <v>317630</v>
      </c>
      <c r="O25" s="16"/>
      <c r="P25" s="16">
        <f t="shared" si="0"/>
        <v>262590</v>
      </c>
      <c r="Q25" s="16">
        <f t="shared" si="2"/>
        <v>5111943</v>
      </c>
      <c r="S25" s="16">
        <v>5040</v>
      </c>
      <c r="T25" s="16">
        <v>3000</v>
      </c>
      <c r="U25" s="16">
        <v>926</v>
      </c>
      <c r="V25" s="16">
        <v>18000</v>
      </c>
      <c r="W25" s="16">
        <v>28074</v>
      </c>
    </row>
    <row r="26" spans="1:23" x14ac:dyDescent="0.2">
      <c r="A26" s="8">
        <f t="shared" si="3"/>
        <v>24</v>
      </c>
      <c r="B26">
        <v>38</v>
      </c>
      <c r="C26">
        <v>325571</v>
      </c>
      <c r="D26">
        <v>1654</v>
      </c>
      <c r="E26">
        <v>10080</v>
      </c>
      <c r="F26">
        <v>30000</v>
      </c>
      <c r="G26">
        <v>18000</v>
      </c>
      <c r="H26">
        <v>28074</v>
      </c>
      <c r="I26">
        <v>120000</v>
      </c>
      <c r="J26">
        <f>C26-D26-E26-F26-G26-H26-I26</f>
        <v>117763</v>
      </c>
      <c r="K26">
        <f t="shared" si="4"/>
        <v>4701572</v>
      </c>
      <c r="L26" s="24" t="s">
        <v>33</v>
      </c>
      <c r="N26" s="16">
        <v>325571</v>
      </c>
      <c r="O26" s="16"/>
      <c r="P26" s="16">
        <f t="shared" si="0"/>
        <v>270531</v>
      </c>
      <c r="Q26" s="16">
        <f t="shared" si="2"/>
        <v>5382474</v>
      </c>
      <c r="S26" s="16">
        <v>5040</v>
      </c>
      <c r="T26" s="16">
        <v>3000</v>
      </c>
      <c r="U26" s="16">
        <v>926</v>
      </c>
      <c r="V26" s="16">
        <v>18000</v>
      </c>
      <c r="W26" s="16">
        <v>28074</v>
      </c>
    </row>
    <row r="27" spans="1:23" x14ac:dyDescent="0.2">
      <c r="A27" s="3">
        <f t="shared" si="3"/>
        <v>25</v>
      </c>
      <c r="B27">
        <v>38</v>
      </c>
      <c r="C27">
        <v>333710</v>
      </c>
      <c r="D27">
        <v>1654</v>
      </c>
      <c r="E27">
        <v>10080</v>
      </c>
      <c r="F27">
        <v>30000</v>
      </c>
      <c r="G27">
        <v>18000</v>
      </c>
      <c r="H27">
        <v>28074</v>
      </c>
      <c r="J27">
        <f t="shared" si="1"/>
        <v>245902</v>
      </c>
      <c r="K27">
        <f t="shared" si="4"/>
        <v>4947474</v>
      </c>
      <c r="L27" s="3">
        <v>25</v>
      </c>
      <c r="N27" s="16">
        <v>333710</v>
      </c>
      <c r="O27" s="16"/>
      <c r="P27" s="16">
        <f t="shared" si="0"/>
        <v>278670</v>
      </c>
      <c r="Q27" s="16">
        <f t="shared" si="2"/>
        <v>5661144</v>
      </c>
      <c r="S27" s="16">
        <v>5040</v>
      </c>
      <c r="T27" s="16">
        <v>3000</v>
      </c>
      <c r="U27" s="16">
        <v>926</v>
      </c>
      <c r="V27" s="16">
        <v>18000</v>
      </c>
      <c r="W27" s="16">
        <v>28074</v>
      </c>
    </row>
    <row r="28" spans="1:23" x14ac:dyDescent="0.2">
      <c r="A28" s="9">
        <f t="shared" si="3"/>
        <v>26</v>
      </c>
      <c r="B28">
        <v>39</v>
      </c>
      <c r="C28">
        <v>342053</v>
      </c>
      <c r="D28">
        <v>1654</v>
      </c>
      <c r="E28">
        <v>10080</v>
      </c>
      <c r="F28">
        <v>30000</v>
      </c>
      <c r="G28">
        <v>18000</v>
      </c>
      <c r="H28">
        <v>28074</v>
      </c>
      <c r="J28">
        <f t="shared" si="1"/>
        <v>254245</v>
      </c>
      <c r="K28">
        <f t="shared" si="4"/>
        <v>5201719</v>
      </c>
      <c r="L28" s="9">
        <f t="shared" si="5"/>
        <v>26</v>
      </c>
      <c r="N28" s="16">
        <v>342053</v>
      </c>
      <c r="O28" s="16"/>
      <c r="P28" s="16">
        <f t="shared" si="0"/>
        <v>287013</v>
      </c>
      <c r="Q28" s="16">
        <f t="shared" si="2"/>
        <v>5948157</v>
      </c>
      <c r="S28" s="16">
        <v>5040</v>
      </c>
      <c r="T28" s="16">
        <v>3000</v>
      </c>
      <c r="U28" s="16">
        <v>926</v>
      </c>
      <c r="V28" s="16">
        <v>18000</v>
      </c>
      <c r="W28" s="16">
        <v>28074</v>
      </c>
    </row>
    <row r="29" spans="1:23" x14ac:dyDescent="0.2">
      <c r="A29" s="5">
        <f t="shared" si="3"/>
        <v>27</v>
      </c>
      <c r="B29">
        <v>40</v>
      </c>
      <c r="C29">
        <v>350604</v>
      </c>
      <c r="D29">
        <v>1654</v>
      </c>
      <c r="E29">
        <v>10080</v>
      </c>
      <c r="F29">
        <v>30000</v>
      </c>
      <c r="G29">
        <v>18000</v>
      </c>
      <c r="H29">
        <v>28074</v>
      </c>
      <c r="J29">
        <f t="shared" si="1"/>
        <v>262796</v>
      </c>
      <c r="K29">
        <f t="shared" si="4"/>
        <v>5464515</v>
      </c>
      <c r="L29" s="5">
        <f t="shared" si="5"/>
        <v>27</v>
      </c>
      <c r="N29" s="16">
        <v>350604</v>
      </c>
      <c r="O29" s="16"/>
      <c r="P29" s="16">
        <f t="shared" si="0"/>
        <v>295564</v>
      </c>
      <c r="Q29" s="16">
        <f t="shared" si="2"/>
        <v>6243721</v>
      </c>
      <c r="S29" s="16">
        <v>5040</v>
      </c>
      <c r="T29" s="16">
        <v>3000</v>
      </c>
      <c r="U29" s="16">
        <v>926</v>
      </c>
      <c r="V29" s="16">
        <v>18000</v>
      </c>
      <c r="W29" s="16">
        <v>28074</v>
      </c>
    </row>
    <row r="30" spans="1:23" x14ac:dyDescent="0.2">
      <c r="A30" s="6">
        <f t="shared" si="3"/>
        <v>28</v>
      </c>
      <c r="B30">
        <v>41</v>
      </c>
      <c r="C30">
        <v>359369</v>
      </c>
      <c r="D30">
        <v>1654</v>
      </c>
      <c r="E30">
        <v>10080</v>
      </c>
      <c r="F30">
        <v>30000</v>
      </c>
      <c r="G30">
        <v>18000</v>
      </c>
      <c r="H30">
        <v>28074</v>
      </c>
      <c r="J30">
        <f t="shared" si="1"/>
        <v>271561</v>
      </c>
      <c r="K30">
        <f t="shared" si="4"/>
        <v>5736076</v>
      </c>
      <c r="L30" s="6">
        <f t="shared" si="5"/>
        <v>28</v>
      </c>
      <c r="N30" s="16">
        <v>359369</v>
      </c>
      <c r="O30" s="16"/>
      <c r="P30" s="16">
        <f t="shared" si="0"/>
        <v>304329</v>
      </c>
      <c r="Q30" s="16">
        <f t="shared" si="2"/>
        <v>6548050</v>
      </c>
      <c r="S30" s="16">
        <v>5040</v>
      </c>
      <c r="T30" s="16">
        <v>3000</v>
      </c>
      <c r="U30" s="16">
        <v>926</v>
      </c>
      <c r="V30" s="16">
        <v>18000</v>
      </c>
      <c r="W30" s="16">
        <v>28074</v>
      </c>
    </row>
    <row r="31" spans="1:23" x14ac:dyDescent="0.2">
      <c r="A31" s="7">
        <f t="shared" si="3"/>
        <v>29</v>
      </c>
      <c r="B31">
        <v>41</v>
      </c>
      <c r="C31">
        <v>368353</v>
      </c>
      <c r="D31">
        <v>1654</v>
      </c>
      <c r="E31">
        <v>10080</v>
      </c>
      <c r="F31">
        <v>30000</v>
      </c>
      <c r="G31">
        <v>18000</v>
      </c>
      <c r="H31">
        <v>28074</v>
      </c>
      <c r="J31">
        <f t="shared" si="1"/>
        <v>280545</v>
      </c>
      <c r="K31">
        <f t="shared" si="4"/>
        <v>6016621</v>
      </c>
      <c r="L31" s="7">
        <f t="shared" si="5"/>
        <v>29</v>
      </c>
      <c r="N31" s="16">
        <v>368353</v>
      </c>
      <c r="O31" s="16"/>
      <c r="P31" s="16">
        <f t="shared" si="0"/>
        <v>313313</v>
      </c>
      <c r="Q31" s="16">
        <f t="shared" si="2"/>
        <v>6861363</v>
      </c>
      <c r="S31" s="16">
        <v>5040</v>
      </c>
      <c r="T31" s="16">
        <v>3000</v>
      </c>
      <c r="U31" s="16">
        <v>926</v>
      </c>
      <c r="V31" s="16">
        <v>18000</v>
      </c>
      <c r="W31" s="16">
        <v>28074</v>
      </c>
    </row>
    <row r="32" spans="1:23" x14ac:dyDescent="0.2">
      <c r="A32" s="3">
        <f t="shared" si="3"/>
        <v>30</v>
      </c>
      <c r="B32">
        <v>42</v>
      </c>
      <c r="C32">
        <v>377562</v>
      </c>
      <c r="D32">
        <v>1654</v>
      </c>
      <c r="E32">
        <v>10080</v>
      </c>
      <c r="G32">
        <v>18000</v>
      </c>
      <c r="H32">
        <v>28074</v>
      </c>
      <c r="I32">
        <v>816689</v>
      </c>
      <c r="J32">
        <f>C32-D32-E32-F32-G32-H32+816689</f>
        <v>1136443</v>
      </c>
      <c r="K32">
        <f t="shared" si="4"/>
        <v>7153064</v>
      </c>
      <c r="L32" s="3">
        <f t="shared" si="5"/>
        <v>30</v>
      </c>
      <c r="N32" s="16">
        <v>377562</v>
      </c>
      <c r="O32" s="16"/>
      <c r="P32" s="16">
        <f>N32-S32-T32-U32-V32-W32+490013</f>
        <v>830535</v>
      </c>
      <c r="Q32" s="16">
        <f t="shared" si="2"/>
        <v>7691898</v>
      </c>
      <c r="S32" s="16">
        <v>5040</v>
      </c>
      <c r="T32" s="16">
        <v>3000</v>
      </c>
      <c r="U32" s="16">
        <v>926</v>
      </c>
      <c r="V32" s="16">
        <v>0</v>
      </c>
      <c r="W32" s="16">
        <v>28074</v>
      </c>
    </row>
    <row r="33" spans="1:23" x14ac:dyDescent="0.2">
      <c r="A33" s="9">
        <f t="shared" si="3"/>
        <v>31</v>
      </c>
      <c r="B33">
        <v>43</v>
      </c>
      <c r="C33">
        <v>387001</v>
      </c>
      <c r="D33">
        <v>1654</v>
      </c>
      <c r="E33">
        <v>10080</v>
      </c>
      <c r="G33">
        <v>18000</v>
      </c>
      <c r="H33">
        <v>28074</v>
      </c>
      <c r="J33">
        <f>C33-D33-E33-F33-G33-H33</f>
        <v>329193</v>
      </c>
      <c r="K33">
        <f t="shared" si="4"/>
        <v>7482257</v>
      </c>
      <c r="L33" s="9">
        <f t="shared" si="5"/>
        <v>31</v>
      </c>
      <c r="N33" s="16">
        <v>387001</v>
      </c>
      <c r="O33" s="16"/>
      <c r="P33" s="16">
        <f>N33-S33-T33-U33-V33-W33</f>
        <v>349961</v>
      </c>
      <c r="Q33" s="16">
        <f t="shared" si="2"/>
        <v>8041859</v>
      </c>
      <c r="S33" s="16">
        <v>5040</v>
      </c>
      <c r="T33" s="16">
        <v>3000</v>
      </c>
      <c r="U33" s="16">
        <v>926</v>
      </c>
      <c r="V33" s="16">
        <v>0</v>
      </c>
      <c r="W33" s="16">
        <v>28074</v>
      </c>
    </row>
    <row r="34" spans="1:23" x14ac:dyDescent="0.2">
      <c r="A34" s="5">
        <f t="shared" si="3"/>
        <v>32</v>
      </c>
      <c r="B34">
        <v>44</v>
      </c>
      <c r="C34">
        <v>396676</v>
      </c>
      <c r="D34">
        <v>1654</v>
      </c>
      <c r="E34">
        <v>10080</v>
      </c>
      <c r="G34">
        <v>18000</v>
      </c>
      <c r="H34">
        <v>28074</v>
      </c>
      <c r="J34">
        <f t="shared" si="1"/>
        <v>338868</v>
      </c>
      <c r="K34">
        <f t="shared" si="4"/>
        <v>7821125</v>
      </c>
      <c r="L34" s="5">
        <f t="shared" si="5"/>
        <v>32</v>
      </c>
      <c r="N34" s="16">
        <v>396676</v>
      </c>
      <c r="O34" s="16"/>
      <c r="P34" s="16">
        <f>N34-S34-T34-U34-V34-W34</f>
        <v>359636</v>
      </c>
      <c r="Q34" s="16">
        <f t="shared" si="2"/>
        <v>8401495</v>
      </c>
      <c r="S34" s="16">
        <v>5040</v>
      </c>
      <c r="T34" s="16">
        <v>3000</v>
      </c>
      <c r="U34" s="16">
        <v>926</v>
      </c>
      <c r="V34" s="16">
        <v>0</v>
      </c>
      <c r="W34" s="16">
        <v>28074</v>
      </c>
    </row>
    <row r="35" spans="1:23" x14ac:dyDescent="0.2">
      <c r="A35" s="6">
        <f t="shared" si="3"/>
        <v>33</v>
      </c>
      <c r="B35">
        <v>44</v>
      </c>
      <c r="C35">
        <v>406593</v>
      </c>
      <c r="D35">
        <v>1654</v>
      </c>
      <c r="E35">
        <v>10080</v>
      </c>
      <c r="G35">
        <v>18000</v>
      </c>
      <c r="H35">
        <v>28074</v>
      </c>
      <c r="J35">
        <f t="shared" si="1"/>
        <v>348785</v>
      </c>
      <c r="K35">
        <f t="shared" si="4"/>
        <v>8169910</v>
      </c>
      <c r="L35" s="6">
        <f t="shared" si="5"/>
        <v>33</v>
      </c>
      <c r="N35" s="16">
        <v>406593</v>
      </c>
      <c r="O35" s="16"/>
      <c r="P35" s="16">
        <f>N35-S35-T35-U35-V35-W35</f>
        <v>369553</v>
      </c>
      <c r="Q35" s="16">
        <f t="shared" si="2"/>
        <v>8771048</v>
      </c>
      <c r="S35" s="16">
        <v>5040</v>
      </c>
      <c r="T35" s="16">
        <v>3000</v>
      </c>
      <c r="U35" s="16">
        <v>926</v>
      </c>
      <c r="V35" s="16">
        <v>0</v>
      </c>
      <c r="W35" s="16">
        <v>28074</v>
      </c>
    </row>
    <row r="36" spans="1:23" x14ac:dyDescent="0.2">
      <c r="A36" s="7">
        <f t="shared" si="3"/>
        <v>34</v>
      </c>
      <c r="B36">
        <v>45</v>
      </c>
      <c r="C36">
        <v>416758</v>
      </c>
      <c r="D36">
        <v>1654</v>
      </c>
      <c r="E36">
        <v>10080</v>
      </c>
      <c r="G36">
        <v>18000</v>
      </c>
      <c r="H36">
        <v>28074</v>
      </c>
      <c r="J36">
        <f t="shared" si="1"/>
        <v>358950</v>
      </c>
      <c r="K36">
        <f t="shared" si="4"/>
        <v>8528860</v>
      </c>
      <c r="L36" s="7">
        <f t="shared" si="5"/>
        <v>34</v>
      </c>
      <c r="N36" s="16">
        <v>416758</v>
      </c>
      <c r="O36" s="16"/>
      <c r="P36" s="16">
        <f>N36-S36-T36-U36-V36-W36</f>
        <v>379718</v>
      </c>
      <c r="Q36" s="16">
        <f t="shared" si="2"/>
        <v>9150766</v>
      </c>
      <c r="S36" s="16">
        <v>5040</v>
      </c>
      <c r="T36" s="16">
        <v>3000</v>
      </c>
      <c r="U36" s="16">
        <v>926</v>
      </c>
      <c r="V36" s="16">
        <v>0</v>
      </c>
      <c r="W36" s="16">
        <v>28074</v>
      </c>
    </row>
    <row r="37" spans="1:23" x14ac:dyDescent="0.2">
      <c r="A37">
        <f t="shared" si="3"/>
        <v>35</v>
      </c>
      <c r="B37">
        <v>46</v>
      </c>
      <c r="C37">
        <v>0</v>
      </c>
      <c r="D37">
        <v>1654</v>
      </c>
      <c r="E37">
        <v>10080</v>
      </c>
      <c r="G37">
        <v>18000</v>
      </c>
      <c r="H37">
        <v>28074</v>
      </c>
      <c r="J37">
        <f t="shared" si="1"/>
        <v>-57808</v>
      </c>
      <c r="K37">
        <f t="shared" si="4"/>
        <v>8471052</v>
      </c>
      <c r="L37" s="10" t="s">
        <v>11</v>
      </c>
      <c r="N37" s="16">
        <v>0</v>
      </c>
      <c r="O37" s="16"/>
      <c r="P37" s="16">
        <f>N37-S37-T37-U37-V37-W37</f>
        <v>-37040</v>
      </c>
      <c r="Q37" s="16">
        <f t="shared" si="2"/>
        <v>9113726</v>
      </c>
      <c r="S37" s="16">
        <v>5040</v>
      </c>
      <c r="T37" s="16">
        <v>3000</v>
      </c>
      <c r="U37" s="16">
        <v>926</v>
      </c>
      <c r="V37" s="16">
        <v>0</v>
      </c>
      <c r="W37" s="16">
        <v>28074</v>
      </c>
    </row>
    <row r="38" spans="1:23" x14ac:dyDescent="0.2">
      <c r="A38">
        <f t="shared" si="3"/>
        <v>36</v>
      </c>
      <c r="B38">
        <v>47</v>
      </c>
      <c r="C38">
        <v>0</v>
      </c>
      <c r="D38">
        <v>1654</v>
      </c>
      <c r="E38">
        <v>10080</v>
      </c>
      <c r="H38">
        <v>28074</v>
      </c>
      <c r="I38">
        <f>300000-490013</f>
        <v>-190013</v>
      </c>
      <c r="J38">
        <f>C38-D38-E38-F38-G38-H38-I38</f>
        <v>150205</v>
      </c>
      <c r="K38">
        <f t="shared" si="4"/>
        <v>8621257</v>
      </c>
      <c r="L38" s="10" t="s">
        <v>15</v>
      </c>
      <c r="N38" s="16">
        <v>0</v>
      </c>
      <c r="O38" s="16">
        <v>300000</v>
      </c>
      <c r="P38" s="16">
        <f>N38-S38-T38-U38-V38-W38-O38</f>
        <v>-337040</v>
      </c>
      <c r="Q38" s="16">
        <f t="shared" si="2"/>
        <v>8776686</v>
      </c>
      <c r="S38" s="16">
        <v>5040</v>
      </c>
      <c r="T38" s="16">
        <v>3000</v>
      </c>
      <c r="U38" s="16">
        <v>926</v>
      </c>
      <c r="V38" s="16">
        <v>0</v>
      </c>
      <c r="W38" s="16">
        <v>28074</v>
      </c>
    </row>
    <row r="39" spans="1:23" x14ac:dyDescent="0.2">
      <c r="A39">
        <f t="shared" si="3"/>
        <v>37</v>
      </c>
      <c r="B39">
        <v>48</v>
      </c>
      <c r="C39">
        <v>0</v>
      </c>
      <c r="D39">
        <v>1654</v>
      </c>
      <c r="E39">
        <v>10080</v>
      </c>
      <c r="H39">
        <v>28074</v>
      </c>
      <c r="I39">
        <v>300000</v>
      </c>
      <c r="J39">
        <f>C39-D39-E39-F39-G39-H39-I39</f>
        <v>-339808</v>
      </c>
      <c r="K39">
        <f t="shared" si="4"/>
        <v>8281449</v>
      </c>
      <c r="L39" s="10" t="s">
        <v>16</v>
      </c>
      <c r="N39" s="16">
        <v>0</v>
      </c>
      <c r="O39" s="16">
        <v>300000</v>
      </c>
      <c r="P39" s="16">
        <f>N39-S39-T39-U39-V39-W39-O39</f>
        <v>-337040</v>
      </c>
      <c r="Q39" s="16">
        <f t="shared" si="2"/>
        <v>8439646</v>
      </c>
      <c r="S39" s="16">
        <v>5040</v>
      </c>
      <c r="T39" s="16">
        <v>3000</v>
      </c>
      <c r="U39" s="16">
        <v>926</v>
      </c>
      <c r="V39" s="16">
        <v>0</v>
      </c>
      <c r="W39" s="16">
        <v>28074</v>
      </c>
    </row>
    <row r="40" spans="1:23" x14ac:dyDescent="0.2">
      <c r="A40">
        <f t="shared" si="3"/>
        <v>38</v>
      </c>
      <c r="B40">
        <v>49</v>
      </c>
      <c r="C40">
        <v>0</v>
      </c>
      <c r="D40">
        <v>1654</v>
      </c>
      <c r="E40">
        <v>10080</v>
      </c>
      <c r="H40">
        <v>28074</v>
      </c>
      <c r="I40">
        <v>120000</v>
      </c>
      <c r="J40">
        <f>C40-D40-E40-F40-G40-H40-I40</f>
        <v>-159808</v>
      </c>
      <c r="K40">
        <f t="shared" si="4"/>
        <v>8121641</v>
      </c>
      <c r="L40" s="10" t="s">
        <v>19</v>
      </c>
      <c r="N40" s="16">
        <v>0</v>
      </c>
      <c r="O40" s="16"/>
      <c r="P40" s="16">
        <f>N40-S40-T40-U40-V40-W40</f>
        <v>-37040</v>
      </c>
      <c r="Q40" s="16">
        <f t="shared" si="2"/>
        <v>8402606</v>
      </c>
      <c r="S40" s="16">
        <v>5040</v>
      </c>
      <c r="T40" s="16">
        <v>3000</v>
      </c>
      <c r="U40" s="16">
        <v>926</v>
      </c>
      <c r="V40" s="16">
        <v>0</v>
      </c>
      <c r="W40" s="16">
        <v>28074</v>
      </c>
    </row>
    <row r="41" spans="1:23" x14ac:dyDescent="0.2">
      <c r="A41">
        <f t="shared" si="3"/>
        <v>39</v>
      </c>
      <c r="B41">
        <v>50</v>
      </c>
      <c r="C41">
        <v>0</v>
      </c>
      <c r="D41">
        <v>1654</v>
      </c>
      <c r="E41">
        <v>10080</v>
      </c>
      <c r="H41" s="1">
        <f t="shared" ref="H41:H42" si="7">28074+ROUNDUP(471523*10%, 0)</f>
        <v>75227</v>
      </c>
      <c r="J41">
        <f t="shared" si="1"/>
        <v>-86961</v>
      </c>
      <c r="K41">
        <f t="shared" si="4"/>
        <v>8034680</v>
      </c>
      <c r="L41" s="10" t="s">
        <v>12</v>
      </c>
      <c r="N41" s="16">
        <v>0</v>
      </c>
      <c r="O41" s="16"/>
      <c r="P41" s="16">
        <f>N41-S41-T41-U41-V41-W41</f>
        <v>-84193</v>
      </c>
      <c r="Q41" s="16">
        <f t="shared" si="2"/>
        <v>8318413</v>
      </c>
      <c r="S41" s="16">
        <v>5040</v>
      </c>
      <c r="T41" s="16">
        <v>3000</v>
      </c>
      <c r="U41" s="16">
        <v>926</v>
      </c>
      <c r="V41" s="16">
        <v>0</v>
      </c>
      <c r="W41" s="17">
        <f t="shared" ref="W41:W42" si="8">28074+ROUNDUP(471523*10%, 0)</f>
        <v>75227</v>
      </c>
    </row>
    <row r="42" spans="1:23" x14ac:dyDescent="0.2">
      <c r="A42">
        <f t="shared" si="3"/>
        <v>40</v>
      </c>
      <c r="B42">
        <v>51</v>
      </c>
      <c r="C42">
        <v>0</v>
      </c>
      <c r="D42">
        <v>1654</v>
      </c>
      <c r="E42">
        <v>10080</v>
      </c>
      <c r="H42" s="1">
        <f t="shared" si="7"/>
        <v>75227</v>
      </c>
      <c r="I42">
        <f>K41*0.2</f>
        <v>1606936</v>
      </c>
      <c r="J42" s="1">
        <f>C42-D42-E42-F42-G42-H42-I42</f>
        <v>-1693897</v>
      </c>
      <c r="K42" s="1">
        <f>ROUNDDOWN(K41+J42,0)</f>
        <v>6340783</v>
      </c>
      <c r="L42" s="10" t="s">
        <v>14</v>
      </c>
      <c r="N42" s="16">
        <v>0</v>
      </c>
      <c r="O42" s="16">
        <f>Q41*0.2</f>
        <v>1663682.6</v>
      </c>
      <c r="P42" s="17">
        <f t="shared" ref="P42:P59" si="9">N42-S42-T42-U42-V42-W42-O42</f>
        <v>-1747875.6</v>
      </c>
      <c r="Q42" s="17">
        <f>ROUNDDOWN(Q41+P42,0)</f>
        <v>6570537</v>
      </c>
      <c r="S42" s="16">
        <v>5040</v>
      </c>
      <c r="T42" s="16">
        <v>3000</v>
      </c>
      <c r="U42" s="16">
        <v>926</v>
      </c>
      <c r="V42" s="16">
        <v>0</v>
      </c>
      <c r="W42" s="17">
        <f t="shared" si="8"/>
        <v>75227</v>
      </c>
    </row>
    <row r="43" spans="1:23" x14ac:dyDescent="0.2">
      <c r="A43">
        <f t="shared" si="3"/>
        <v>41</v>
      </c>
      <c r="B43">
        <v>52</v>
      </c>
      <c r="C43">
        <v>495394</v>
      </c>
      <c r="D43">
        <v>1654</v>
      </c>
      <c r="E43">
        <v>10080</v>
      </c>
      <c r="H43" s="1">
        <f>28074+ROUNDUP(471523*10%, 0)</f>
        <v>75227</v>
      </c>
      <c r="I43">
        <v>2000000</v>
      </c>
      <c r="J43" s="1">
        <f>C43-D43-E43-F43-G43-H43-I43</f>
        <v>-1591567</v>
      </c>
      <c r="K43" s="1">
        <f t="shared" ref="K43:K57" si="10">ROUNDDOWN(K42+J43, 0)</f>
        <v>4749216</v>
      </c>
      <c r="L43" s="10" t="s">
        <v>13</v>
      </c>
      <c r="N43" s="16">
        <v>495394</v>
      </c>
      <c r="O43" s="16">
        <v>2000000</v>
      </c>
      <c r="P43" s="17">
        <f t="shared" si="9"/>
        <v>-1588799</v>
      </c>
      <c r="Q43" s="17">
        <f t="shared" ref="Q43:Q57" si="11">ROUNDDOWN(Q42+P43, 0)</f>
        <v>4981738</v>
      </c>
      <c r="S43" s="16">
        <v>5040</v>
      </c>
      <c r="T43" s="16">
        <v>3000</v>
      </c>
      <c r="U43" s="16">
        <v>926</v>
      </c>
      <c r="V43" s="16">
        <v>0</v>
      </c>
      <c r="W43" s="17">
        <f>28074+ROUNDUP(471523*10%, 0)</f>
        <v>75227</v>
      </c>
    </row>
    <row r="44" spans="1:23" x14ac:dyDescent="0.2">
      <c r="A44">
        <f t="shared" si="3"/>
        <v>42</v>
      </c>
      <c r="B44">
        <v>53</v>
      </c>
      <c r="C44">
        <v>507779</v>
      </c>
      <c r="D44">
        <v>1654</v>
      </c>
      <c r="E44">
        <v>10080</v>
      </c>
      <c r="H44" s="1">
        <f t="shared" ref="H44:H61" si="12">H43</f>
        <v>75227</v>
      </c>
      <c r="I44">
        <f>K43/2</f>
        <v>2374608</v>
      </c>
      <c r="J44" s="1">
        <f>C44-D44-E44-F44-G44-H44-I44</f>
        <v>-1953790</v>
      </c>
      <c r="K44" s="1">
        <f>ROUNDDOWN(K43+J44, 0)</f>
        <v>2795426</v>
      </c>
      <c r="L44" s="10" t="s">
        <v>17</v>
      </c>
      <c r="N44" s="16">
        <v>507779</v>
      </c>
      <c r="O44" s="16">
        <f>Q43/2</f>
        <v>2490869</v>
      </c>
      <c r="P44" s="17">
        <f t="shared" si="9"/>
        <v>-2067283</v>
      </c>
      <c r="Q44" s="17">
        <f t="shared" si="11"/>
        <v>2914455</v>
      </c>
      <c r="S44" s="16">
        <v>5040</v>
      </c>
      <c r="T44" s="16">
        <v>3000</v>
      </c>
      <c r="U44" s="16">
        <v>926</v>
      </c>
      <c r="V44" s="16">
        <v>0</v>
      </c>
      <c r="W44" s="17">
        <f t="shared" ref="W44:W61" si="13">W43</f>
        <v>75227</v>
      </c>
    </row>
    <row r="45" spans="1:23" x14ac:dyDescent="0.2">
      <c r="A45">
        <f t="shared" si="3"/>
        <v>43</v>
      </c>
      <c r="B45">
        <v>54</v>
      </c>
      <c r="C45">
        <v>520474</v>
      </c>
      <c r="D45">
        <v>1654</v>
      </c>
      <c r="E45">
        <v>10080</v>
      </c>
      <c r="H45" s="1">
        <f t="shared" si="12"/>
        <v>75227</v>
      </c>
      <c r="I45">
        <v>1000000</v>
      </c>
      <c r="J45" s="1">
        <f t="shared" ref="J45:J59" si="14">C45-D45-E45-F45-G45-H45-I45</f>
        <v>-566487</v>
      </c>
      <c r="K45" s="1">
        <f t="shared" si="10"/>
        <v>2228939</v>
      </c>
      <c r="L45" s="10" t="s">
        <v>18</v>
      </c>
      <c r="N45" s="16">
        <v>520474</v>
      </c>
      <c r="O45" s="16">
        <v>1000000</v>
      </c>
      <c r="P45" s="17">
        <f t="shared" si="9"/>
        <v>-563719</v>
      </c>
      <c r="Q45" s="17">
        <f t="shared" si="11"/>
        <v>2350736</v>
      </c>
      <c r="S45" s="16">
        <v>5040</v>
      </c>
      <c r="T45" s="16">
        <v>3000</v>
      </c>
      <c r="U45" s="16">
        <v>926</v>
      </c>
      <c r="V45" s="16">
        <v>0</v>
      </c>
      <c r="W45" s="17">
        <f t="shared" si="13"/>
        <v>75227</v>
      </c>
    </row>
    <row r="46" spans="1:23" x14ac:dyDescent="0.2">
      <c r="A46" s="12">
        <f t="shared" si="3"/>
        <v>44</v>
      </c>
      <c r="B46" s="12">
        <v>55</v>
      </c>
      <c r="C46" s="12">
        <v>533485</v>
      </c>
      <c r="D46">
        <v>1654</v>
      </c>
      <c r="E46">
        <v>10080</v>
      </c>
      <c r="F46" s="12"/>
      <c r="G46" s="12"/>
      <c r="H46" s="13">
        <f t="shared" si="12"/>
        <v>75227</v>
      </c>
      <c r="I46" s="12"/>
      <c r="J46" s="13">
        <f t="shared" si="14"/>
        <v>446524</v>
      </c>
      <c r="K46" s="13">
        <f>ROUNDDOWN(K45+J46, 0)</f>
        <v>2675463</v>
      </c>
      <c r="L46" s="14" t="s">
        <v>10</v>
      </c>
      <c r="N46" s="18">
        <v>533485</v>
      </c>
      <c r="O46" s="18"/>
      <c r="P46" s="19">
        <f t="shared" si="9"/>
        <v>449292</v>
      </c>
      <c r="Q46" s="19">
        <f t="shared" si="11"/>
        <v>2800028</v>
      </c>
      <c r="S46" s="18">
        <v>5040</v>
      </c>
      <c r="T46" s="18">
        <v>3000</v>
      </c>
      <c r="U46" s="18">
        <v>926</v>
      </c>
      <c r="V46" s="18">
        <v>0</v>
      </c>
      <c r="W46" s="19">
        <f t="shared" si="13"/>
        <v>75227</v>
      </c>
    </row>
    <row r="47" spans="1:23" x14ac:dyDescent="0.2">
      <c r="A47">
        <f t="shared" si="3"/>
        <v>45</v>
      </c>
      <c r="B47">
        <v>56</v>
      </c>
      <c r="C47">
        <v>546823</v>
      </c>
      <c r="D47">
        <v>1654</v>
      </c>
      <c r="E47">
        <v>10080</v>
      </c>
      <c r="H47" s="1">
        <f t="shared" si="12"/>
        <v>75227</v>
      </c>
      <c r="I47">
        <v>120000</v>
      </c>
      <c r="J47" s="1">
        <f>C47-D47-E47-F47-G47-H47-I47</f>
        <v>339862</v>
      </c>
      <c r="K47" s="1">
        <f t="shared" si="10"/>
        <v>3015325</v>
      </c>
      <c r="L47" s="10" t="s">
        <v>19</v>
      </c>
      <c r="N47" s="16">
        <v>546823</v>
      </c>
      <c r="O47" s="16"/>
      <c r="P47" s="17">
        <f t="shared" si="9"/>
        <v>462630</v>
      </c>
      <c r="Q47" s="17">
        <f t="shared" si="11"/>
        <v>3262658</v>
      </c>
      <c r="S47" s="16">
        <v>5040</v>
      </c>
      <c r="T47" s="16">
        <v>3000</v>
      </c>
      <c r="U47" s="16">
        <v>926</v>
      </c>
      <c r="V47" s="16">
        <v>0</v>
      </c>
      <c r="W47" s="17">
        <f t="shared" si="13"/>
        <v>75227</v>
      </c>
    </row>
    <row r="48" spans="1:23" x14ac:dyDescent="0.2">
      <c r="A48">
        <f t="shared" si="3"/>
        <v>46</v>
      </c>
      <c r="B48">
        <v>57</v>
      </c>
      <c r="C48">
        <v>560493</v>
      </c>
      <c r="D48">
        <v>1654</v>
      </c>
      <c r="E48">
        <v>10080</v>
      </c>
      <c r="H48" s="1">
        <f t="shared" si="12"/>
        <v>75227</v>
      </c>
      <c r="J48" s="1">
        <f t="shared" si="14"/>
        <v>473532</v>
      </c>
      <c r="K48" s="1">
        <f t="shared" si="10"/>
        <v>3488857</v>
      </c>
      <c r="L48" s="10" t="s">
        <v>20</v>
      </c>
      <c r="N48" s="16">
        <v>560493</v>
      </c>
      <c r="O48" s="16"/>
      <c r="P48" s="17">
        <f t="shared" si="9"/>
        <v>476300</v>
      </c>
      <c r="Q48" s="17">
        <f t="shared" si="11"/>
        <v>3738958</v>
      </c>
      <c r="S48" s="16">
        <v>5040</v>
      </c>
      <c r="T48" s="16">
        <v>3000</v>
      </c>
      <c r="U48" s="16">
        <v>926</v>
      </c>
      <c r="V48" s="16">
        <v>0</v>
      </c>
      <c r="W48" s="17">
        <f t="shared" si="13"/>
        <v>75227</v>
      </c>
    </row>
    <row r="49" spans="1:23" x14ac:dyDescent="0.2">
      <c r="A49">
        <f t="shared" si="3"/>
        <v>47</v>
      </c>
      <c r="B49">
        <v>58</v>
      </c>
      <c r="C49">
        <v>574505</v>
      </c>
      <c r="D49">
        <v>1654</v>
      </c>
      <c r="E49">
        <v>10080</v>
      </c>
      <c r="H49" s="1">
        <f t="shared" si="12"/>
        <v>75227</v>
      </c>
      <c r="I49">
        <v>1000000</v>
      </c>
      <c r="J49" s="1">
        <f t="shared" si="14"/>
        <v>-512456</v>
      </c>
      <c r="K49" s="1">
        <f t="shared" si="10"/>
        <v>2976401</v>
      </c>
      <c r="L49" s="10" t="s">
        <v>18</v>
      </c>
      <c r="N49" s="16">
        <v>574505</v>
      </c>
      <c r="O49">
        <v>1000000</v>
      </c>
      <c r="P49" s="17">
        <f t="shared" si="9"/>
        <v>-509688</v>
      </c>
      <c r="Q49" s="17">
        <f t="shared" si="11"/>
        <v>3229270</v>
      </c>
      <c r="S49" s="16">
        <v>5040</v>
      </c>
      <c r="T49" s="16">
        <v>3000</v>
      </c>
      <c r="U49" s="16">
        <v>926</v>
      </c>
      <c r="V49" s="16">
        <v>0</v>
      </c>
      <c r="W49" s="17">
        <f t="shared" si="13"/>
        <v>75227</v>
      </c>
    </row>
    <row r="50" spans="1:23" x14ac:dyDescent="0.2">
      <c r="A50">
        <f t="shared" si="3"/>
        <v>48</v>
      </c>
      <c r="B50">
        <v>59</v>
      </c>
      <c r="C50">
        <v>588868</v>
      </c>
      <c r="D50">
        <v>1654</v>
      </c>
      <c r="E50">
        <v>10080</v>
      </c>
      <c r="H50" s="1">
        <f t="shared" si="12"/>
        <v>75227</v>
      </c>
      <c r="I50">
        <v>0</v>
      </c>
      <c r="J50" s="1">
        <f t="shared" si="14"/>
        <v>501907</v>
      </c>
      <c r="K50" s="1">
        <f t="shared" si="10"/>
        <v>3478308</v>
      </c>
      <c r="L50" s="10" t="s">
        <v>21</v>
      </c>
      <c r="N50" s="16">
        <v>588868</v>
      </c>
      <c r="O50">
        <v>720000</v>
      </c>
      <c r="P50" s="17">
        <f t="shared" si="9"/>
        <v>-215325</v>
      </c>
      <c r="Q50" s="17">
        <f t="shared" si="11"/>
        <v>3013945</v>
      </c>
      <c r="S50" s="16">
        <v>5040</v>
      </c>
      <c r="T50" s="16">
        <v>3000</v>
      </c>
      <c r="U50" s="16">
        <v>926</v>
      </c>
      <c r="V50" s="16">
        <v>0</v>
      </c>
      <c r="W50" s="17">
        <f t="shared" si="13"/>
        <v>75227</v>
      </c>
    </row>
    <row r="51" spans="1:23" x14ac:dyDescent="0.2">
      <c r="A51">
        <f t="shared" si="3"/>
        <v>49</v>
      </c>
      <c r="B51">
        <v>60</v>
      </c>
      <c r="C51">
        <v>0</v>
      </c>
      <c r="D51">
        <v>1654</v>
      </c>
      <c r="E51">
        <v>10080</v>
      </c>
      <c r="H51" s="1">
        <f t="shared" si="12"/>
        <v>75227</v>
      </c>
      <c r="J51" s="1">
        <f t="shared" si="14"/>
        <v>-86961</v>
      </c>
      <c r="K51" s="1">
        <f t="shared" si="10"/>
        <v>3391347</v>
      </c>
      <c r="L51" s="10" t="s">
        <v>22</v>
      </c>
      <c r="M51" t="s">
        <v>24</v>
      </c>
      <c r="N51" s="15">
        <v>603590</v>
      </c>
      <c r="P51" s="1">
        <f t="shared" si="9"/>
        <v>519397</v>
      </c>
      <c r="Q51" s="1">
        <f t="shared" si="11"/>
        <v>3533342</v>
      </c>
      <c r="S51">
        <v>5040</v>
      </c>
      <c r="T51">
        <v>3000</v>
      </c>
      <c r="U51">
        <v>926</v>
      </c>
      <c r="V51">
        <v>0</v>
      </c>
      <c r="W51" s="1">
        <f t="shared" si="13"/>
        <v>75227</v>
      </c>
    </row>
    <row r="52" spans="1:23" x14ac:dyDescent="0.2">
      <c r="A52">
        <f t="shared" si="3"/>
        <v>50</v>
      </c>
      <c r="B52">
        <v>61</v>
      </c>
      <c r="C52">
        <v>0</v>
      </c>
      <c r="D52">
        <v>1654</v>
      </c>
      <c r="E52">
        <v>10080</v>
      </c>
      <c r="H52" s="1">
        <f t="shared" si="12"/>
        <v>75227</v>
      </c>
      <c r="J52" s="1">
        <f t="shared" si="14"/>
        <v>-86961</v>
      </c>
      <c r="K52" s="1">
        <f t="shared" si="10"/>
        <v>3304386</v>
      </c>
      <c r="L52" s="10" t="s">
        <v>20</v>
      </c>
      <c r="N52" s="15">
        <v>618680</v>
      </c>
      <c r="P52" s="1">
        <f t="shared" si="9"/>
        <v>534487</v>
      </c>
      <c r="Q52" s="1">
        <f t="shared" si="11"/>
        <v>4067829</v>
      </c>
      <c r="S52">
        <v>5040</v>
      </c>
      <c r="T52">
        <v>3000</v>
      </c>
      <c r="U52">
        <v>926</v>
      </c>
      <c r="V52">
        <v>0</v>
      </c>
      <c r="W52" s="1">
        <f t="shared" si="13"/>
        <v>75227</v>
      </c>
    </row>
    <row r="53" spans="1:23" x14ac:dyDescent="0.2">
      <c r="A53">
        <f t="shared" si="3"/>
        <v>51</v>
      </c>
      <c r="B53">
        <v>62</v>
      </c>
      <c r="C53">
        <v>0</v>
      </c>
      <c r="D53">
        <v>1654</v>
      </c>
      <c r="E53">
        <v>10080</v>
      </c>
      <c r="H53" s="1">
        <f t="shared" si="12"/>
        <v>75227</v>
      </c>
      <c r="I53">
        <v>0</v>
      </c>
      <c r="J53" s="1">
        <f t="shared" si="14"/>
        <v>-86961</v>
      </c>
      <c r="K53" s="1">
        <f>ROUNDDOWN(K52+J53, 0)</f>
        <v>3217425</v>
      </c>
      <c r="L53" s="10" t="s">
        <v>21</v>
      </c>
      <c r="N53" s="15">
        <v>634147</v>
      </c>
      <c r="O53">
        <v>720000</v>
      </c>
      <c r="P53" s="1">
        <f>N53-S53-T53-U53-V53-W53-O53</f>
        <v>-170046</v>
      </c>
      <c r="Q53" s="1">
        <f t="shared" si="11"/>
        <v>3897783</v>
      </c>
      <c r="S53">
        <v>5040</v>
      </c>
      <c r="T53">
        <v>3000</v>
      </c>
      <c r="U53">
        <v>926</v>
      </c>
      <c r="V53">
        <v>0</v>
      </c>
      <c r="W53" s="1">
        <f t="shared" si="13"/>
        <v>75227</v>
      </c>
    </row>
    <row r="54" spans="1:23" x14ac:dyDescent="0.2">
      <c r="A54">
        <f t="shared" si="3"/>
        <v>52</v>
      </c>
      <c r="B54">
        <v>63</v>
      </c>
      <c r="C54">
        <v>0</v>
      </c>
      <c r="D54">
        <v>1654</v>
      </c>
      <c r="E54">
        <v>10080</v>
      </c>
      <c r="H54" s="1">
        <f t="shared" si="12"/>
        <v>75227</v>
      </c>
      <c r="I54">
        <f>ROUNDDOWN(K53*0.2, 0)</f>
        <v>643485</v>
      </c>
      <c r="J54" s="1">
        <f t="shared" si="14"/>
        <v>-730446</v>
      </c>
      <c r="K54" s="1">
        <f t="shared" si="10"/>
        <v>2486979</v>
      </c>
      <c r="L54" s="10" t="s">
        <v>14</v>
      </c>
      <c r="N54" s="15">
        <v>650000</v>
      </c>
      <c r="O54">
        <f>Q53*0.2</f>
        <v>779556.60000000009</v>
      </c>
      <c r="P54" s="1">
        <f>N54-S54-T54-U54-V54-W54-O54</f>
        <v>-213749.60000000009</v>
      </c>
      <c r="Q54" s="1">
        <f t="shared" si="11"/>
        <v>3684033</v>
      </c>
      <c r="S54">
        <v>5040</v>
      </c>
      <c r="T54">
        <v>3000</v>
      </c>
      <c r="U54">
        <v>926</v>
      </c>
      <c r="V54">
        <v>0</v>
      </c>
      <c r="W54" s="1">
        <f t="shared" si="13"/>
        <v>75227</v>
      </c>
    </row>
    <row r="55" spans="1:23" x14ac:dyDescent="0.2">
      <c r="A55">
        <f t="shared" si="3"/>
        <v>53</v>
      </c>
      <c r="B55">
        <v>64</v>
      </c>
      <c r="C55">
        <v>0</v>
      </c>
      <c r="D55">
        <v>1654</v>
      </c>
      <c r="E55">
        <v>10080</v>
      </c>
      <c r="H55" s="1">
        <f t="shared" si="12"/>
        <v>75227</v>
      </c>
      <c r="I55">
        <v>0</v>
      </c>
      <c r="J55" s="1">
        <f t="shared" si="14"/>
        <v>-86961</v>
      </c>
      <c r="K55" s="1">
        <f t="shared" si="10"/>
        <v>2400018</v>
      </c>
      <c r="L55" s="10" t="s">
        <v>23</v>
      </c>
      <c r="N55" s="15">
        <v>666250</v>
      </c>
      <c r="O55">
        <v>0</v>
      </c>
      <c r="P55" s="1">
        <f t="shared" si="9"/>
        <v>582057</v>
      </c>
      <c r="Q55" s="1">
        <f t="shared" si="11"/>
        <v>4266090</v>
      </c>
      <c r="S55">
        <v>5040</v>
      </c>
      <c r="T55">
        <v>3000</v>
      </c>
      <c r="U55">
        <v>926</v>
      </c>
      <c r="V55">
        <v>0</v>
      </c>
      <c r="W55" s="1">
        <f t="shared" si="13"/>
        <v>75227</v>
      </c>
    </row>
    <row r="56" spans="1:23" x14ac:dyDescent="0.2">
      <c r="A56">
        <f t="shared" si="3"/>
        <v>54</v>
      </c>
      <c r="B56">
        <v>65</v>
      </c>
      <c r="C56">
        <v>0</v>
      </c>
      <c r="D56">
        <v>1654</v>
      </c>
      <c r="E56">
        <v>10080</v>
      </c>
      <c r="H56" s="1">
        <f t="shared" si="12"/>
        <v>75227</v>
      </c>
      <c r="I56">
        <f>300000+I55</f>
        <v>300000</v>
      </c>
      <c r="J56" s="1">
        <f t="shared" si="14"/>
        <v>-386961</v>
      </c>
      <c r="K56" s="1">
        <f t="shared" si="10"/>
        <v>2013057</v>
      </c>
      <c r="L56" s="10" t="s">
        <v>15</v>
      </c>
      <c r="N56" s="15">
        <v>682906</v>
      </c>
      <c r="O56">
        <f>300000+O55</f>
        <v>300000</v>
      </c>
      <c r="P56" s="1">
        <f>N56-S56-T56-U56-V56-W56-O56</f>
        <v>298713</v>
      </c>
      <c r="Q56" s="1">
        <f t="shared" si="11"/>
        <v>4564803</v>
      </c>
      <c r="S56">
        <v>5040</v>
      </c>
      <c r="T56">
        <v>3000</v>
      </c>
      <c r="U56">
        <v>926</v>
      </c>
      <c r="V56">
        <v>0</v>
      </c>
      <c r="W56" s="1">
        <f t="shared" si="13"/>
        <v>75227</v>
      </c>
    </row>
    <row r="57" spans="1:23" x14ac:dyDescent="0.2">
      <c r="A57">
        <f t="shared" si="3"/>
        <v>55</v>
      </c>
      <c r="B57">
        <v>66</v>
      </c>
      <c r="C57">
        <v>0</v>
      </c>
      <c r="D57">
        <v>1654</v>
      </c>
      <c r="E57">
        <v>10080</v>
      </c>
      <c r="H57" s="1">
        <f t="shared" si="12"/>
        <v>75227</v>
      </c>
      <c r="I57">
        <v>120000</v>
      </c>
      <c r="J57" s="1">
        <f t="shared" si="14"/>
        <v>-206961</v>
      </c>
      <c r="K57" s="1">
        <f t="shared" si="10"/>
        <v>1806096</v>
      </c>
      <c r="L57" s="10" t="s">
        <v>19</v>
      </c>
      <c r="N57" s="15">
        <v>699979</v>
      </c>
      <c r="O57">
        <f>O55</f>
        <v>0</v>
      </c>
      <c r="P57" s="1">
        <f t="shared" si="9"/>
        <v>615786</v>
      </c>
      <c r="Q57" s="1">
        <f t="shared" si="11"/>
        <v>5180589</v>
      </c>
      <c r="S57">
        <v>5040</v>
      </c>
      <c r="T57">
        <v>3000</v>
      </c>
      <c r="U57">
        <v>926</v>
      </c>
      <c r="V57">
        <v>0</v>
      </c>
      <c r="W57" s="1">
        <f t="shared" si="13"/>
        <v>75227</v>
      </c>
    </row>
    <row r="58" spans="1:23" x14ac:dyDescent="0.2">
      <c r="A58">
        <f t="shared" si="3"/>
        <v>56</v>
      </c>
      <c r="B58">
        <v>67</v>
      </c>
      <c r="C58">
        <v>0</v>
      </c>
      <c r="D58">
        <v>1654</v>
      </c>
      <c r="E58">
        <v>10080</v>
      </c>
      <c r="H58" s="1">
        <f t="shared" si="12"/>
        <v>75227</v>
      </c>
      <c r="I58">
        <v>0</v>
      </c>
      <c r="J58" s="1">
        <f t="shared" si="14"/>
        <v>-86961</v>
      </c>
      <c r="K58" s="11">
        <f>ROUNDDOWN(K57+J58, 0)</f>
        <v>1719135</v>
      </c>
      <c r="L58" s="10" t="s">
        <v>21</v>
      </c>
      <c r="N58" s="15">
        <v>717479</v>
      </c>
      <c r="O58">
        <v>0</v>
      </c>
      <c r="P58" s="1">
        <f t="shared" si="9"/>
        <v>633286</v>
      </c>
      <c r="Q58" s="11">
        <f>Q57+P58</f>
        <v>5813875</v>
      </c>
      <c r="S58">
        <v>5040</v>
      </c>
      <c r="T58">
        <v>3000</v>
      </c>
      <c r="U58">
        <v>926</v>
      </c>
      <c r="V58">
        <v>0</v>
      </c>
      <c r="W58" s="1">
        <f t="shared" si="13"/>
        <v>75227</v>
      </c>
    </row>
    <row r="59" spans="1:23" x14ac:dyDescent="0.2">
      <c r="A59">
        <f t="shared" si="3"/>
        <v>57</v>
      </c>
      <c r="B59">
        <v>68</v>
      </c>
      <c r="C59">
        <v>0</v>
      </c>
      <c r="D59">
        <v>1654</v>
      </c>
      <c r="E59">
        <v>10080</v>
      </c>
      <c r="H59" s="1">
        <f t="shared" si="12"/>
        <v>75227</v>
      </c>
      <c r="I59">
        <v>300000</v>
      </c>
      <c r="J59" s="1">
        <f t="shared" si="14"/>
        <v>-386961</v>
      </c>
      <c r="K59" s="11">
        <f t="shared" si="4"/>
        <v>1332174</v>
      </c>
      <c r="L59" s="10" t="s">
        <v>15</v>
      </c>
      <c r="M59" t="s">
        <v>25</v>
      </c>
      <c r="N59" s="15">
        <v>735416</v>
      </c>
      <c r="O59">
        <f>300000+O55</f>
        <v>300000</v>
      </c>
      <c r="P59" s="1">
        <f t="shared" si="9"/>
        <v>351223</v>
      </c>
      <c r="Q59" s="11">
        <f>Q58+P59</f>
        <v>6165098</v>
      </c>
      <c r="S59">
        <v>5040</v>
      </c>
      <c r="T59">
        <v>3000</v>
      </c>
      <c r="U59">
        <v>926</v>
      </c>
      <c r="V59">
        <v>0</v>
      </c>
      <c r="W59" s="1">
        <f t="shared" si="13"/>
        <v>75227</v>
      </c>
    </row>
    <row r="60" spans="1:23" x14ac:dyDescent="0.2">
      <c r="A60">
        <f t="shared" si="3"/>
        <v>58</v>
      </c>
      <c r="B60">
        <v>69</v>
      </c>
      <c r="C60">
        <v>0</v>
      </c>
      <c r="D60">
        <v>1654</v>
      </c>
      <c r="E60">
        <v>10080</v>
      </c>
      <c r="H60" s="1">
        <f t="shared" si="12"/>
        <v>75227</v>
      </c>
      <c r="I60">
        <v>0</v>
      </c>
      <c r="J60">
        <f t="shared" si="1"/>
        <v>-86961</v>
      </c>
      <c r="K60" s="11">
        <f t="shared" si="4"/>
        <v>1245213</v>
      </c>
      <c r="L60" s="10" t="s">
        <v>20</v>
      </c>
      <c r="N60" s="15">
        <v>753801</v>
      </c>
      <c r="O60">
        <f>O55</f>
        <v>0</v>
      </c>
      <c r="P60" s="1">
        <f>N60-S60-T60-U60-V60-W60</f>
        <v>669608</v>
      </c>
      <c r="Q60" s="11">
        <f>Q59+P60</f>
        <v>6834706</v>
      </c>
      <c r="S60">
        <v>5040</v>
      </c>
      <c r="T60">
        <v>3000</v>
      </c>
      <c r="U60">
        <v>926</v>
      </c>
      <c r="V60">
        <v>0</v>
      </c>
      <c r="W60" s="1">
        <f t="shared" si="13"/>
        <v>75227</v>
      </c>
    </row>
    <row r="61" spans="1:23" x14ac:dyDescent="0.2">
      <c r="A61">
        <f t="shared" si="3"/>
        <v>59</v>
      </c>
      <c r="B61">
        <v>70</v>
      </c>
      <c r="C61">
        <v>0</v>
      </c>
      <c r="D61">
        <v>1654</v>
      </c>
      <c r="E61">
        <v>10080</v>
      </c>
      <c r="H61" s="1">
        <f t="shared" si="12"/>
        <v>75227</v>
      </c>
      <c r="I61">
        <v>0</v>
      </c>
      <c r="J61">
        <f t="shared" si="1"/>
        <v>-86961</v>
      </c>
      <c r="K61" s="11">
        <f t="shared" si="4"/>
        <v>1158252</v>
      </c>
      <c r="L61" s="10" t="s">
        <v>10</v>
      </c>
      <c r="N61" s="15">
        <v>772646</v>
      </c>
      <c r="O61">
        <f>O60</f>
        <v>0</v>
      </c>
      <c r="P61">
        <f>N61-S61-T61-U61-V61-W61</f>
        <v>688453</v>
      </c>
      <c r="Q61" s="11">
        <f>Q60+P61</f>
        <v>7523159</v>
      </c>
      <c r="S61">
        <v>5040</v>
      </c>
      <c r="T61">
        <v>3000</v>
      </c>
      <c r="U61">
        <v>926</v>
      </c>
      <c r="V61">
        <v>0</v>
      </c>
      <c r="W61" s="1">
        <f t="shared" si="13"/>
        <v>75227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B19AC-821E-4BF3-8060-DA2E83BB31C6}">
  <dimension ref="A1:C61"/>
  <sheetViews>
    <sheetView zoomScale="170" zoomScaleNormal="170" workbookViewId="0">
      <selection activeCell="D9" sqref="D9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20</v>
      </c>
      <c r="C2">
        <v>180000</v>
      </c>
    </row>
    <row r="3" spans="1:3" x14ac:dyDescent="0.2">
      <c r="A3">
        <f>A2+1</f>
        <v>1</v>
      </c>
      <c r="B3">
        <v>21</v>
      </c>
      <c r="C3">
        <v>184500</v>
      </c>
    </row>
    <row r="4" spans="1:3" x14ac:dyDescent="0.2">
      <c r="A4">
        <f t="shared" ref="A4:A61" si="0">A3+1</f>
        <v>2</v>
      </c>
      <c r="B4" s="1">
        <v>21</v>
      </c>
      <c r="C4">
        <v>189113</v>
      </c>
    </row>
    <row r="5" spans="1:3" x14ac:dyDescent="0.2">
      <c r="A5">
        <f t="shared" si="0"/>
        <v>3</v>
      </c>
      <c r="B5">
        <v>22</v>
      </c>
      <c r="C5">
        <v>193840</v>
      </c>
    </row>
    <row r="6" spans="1:3" x14ac:dyDescent="0.2">
      <c r="A6">
        <f t="shared" si="0"/>
        <v>4</v>
      </c>
      <c r="B6">
        <v>23</v>
      </c>
      <c r="C6">
        <v>198686</v>
      </c>
    </row>
    <row r="7" spans="1:3" x14ac:dyDescent="0.2">
      <c r="A7">
        <f t="shared" si="0"/>
        <v>5</v>
      </c>
      <c r="B7">
        <v>24</v>
      </c>
      <c r="C7">
        <v>203653</v>
      </c>
    </row>
    <row r="8" spans="1:3" x14ac:dyDescent="0.2">
      <c r="A8">
        <f t="shared" si="0"/>
        <v>6</v>
      </c>
      <c r="B8">
        <v>24</v>
      </c>
      <c r="C8">
        <v>208745</v>
      </c>
    </row>
    <row r="9" spans="1:3" x14ac:dyDescent="0.2">
      <c r="A9">
        <f t="shared" si="0"/>
        <v>7</v>
      </c>
      <c r="B9">
        <v>25</v>
      </c>
      <c r="C9">
        <v>213963</v>
      </c>
    </row>
    <row r="10" spans="1:3" x14ac:dyDescent="0.2">
      <c r="A10">
        <f t="shared" si="0"/>
        <v>8</v>
      </c>
      <c r="B10">
        <v>26</v>
      </c>
      <c r="C10">
        <v>219313</v>
      </c>
    </row>
    <row r="11" spans="1:3" x14ac:dyDescent="0.2">
      <c r="A11">
        <f t="shared" si="0"/>
        <v>9</v>
      </c>
      <c r="B11">
        <v>27</v>
      </c>
      <c r="C11">
        <v>224795</v>
      </c>
    </row>
    <row r="12" spans="1:3" x14ac:dyDescent="0.2">
      <c r="A12">
        <f t="shared" si="0"/>
        <v>10</v>
      </c>
      <c r="B12">
        <v>27</v>
      </c>
      <c r="C12">
        <v>230415</v>
      </c>
    </row>
    <row r="13" spans="1:3" x14ac:dyDescent="0.2">
      <c r="A13">
        <f t="shared" si="0"/>
        <v>11</v>
      </c>
      <c r="B13">
        <v>28</v>
      </c>
      <c r="C13">
        <v>236176</v>
      </c>
    </row>
    <row r="14" spans="1:3" x14ac:dyDescent="0.2">
      <c r="A14">
        <f t="shared" si="0"/>
        <v>12</v>
      </c>
      <c r="B14">
        <v>29</v>
      </c>
      <c r="C14">
        <v>242080</v>
      </c>
    </row>
    <row r="15" spans="1:3" x14ac:dyDescent="0.2">
      <c r="A15">
        <f t="shared" si="0"/>
        <v>13</v>
      </c>
      <c r="B15">
        <v>30</v>
      </c>
      <c r="C15">
        <v>248132</v>
      </c>
    </row>
    <row r="16" spans="1:3" x14ac:dyDescent="0.2">
      <c r="A16">
        <f t="shared" si="0"/>
        <v>14</v>
      </c>
      <c r="B16">
        <v>30</v>
      </c>
      <c r="C16">
        <v>254335</v>
      </c>
    </row>
    <row r="17" spans="1:3" x14ac:dyDescent="0.2">
      <c r="A17">
        <f t="shared" si="0"/>
        <v>15</v>
      </c>
      <c r="B17">
        <v>31</v>
      </c>
      <c r="C17">
        <v>260694</v>
      </c>
    </row>
    <row r="18" spans="1:3" x14ac:dyDescent="0.2">
      <c r="A18">
        <f t="shared" si="0"/>
        <v>16</v>
      </c>
      <c r="B18">
        <v>32</v>
      </c>
      <c r="C18">
        <v>267211</v>
      </c>
    </row>
    <row r="19" spans="1:3" x14ac:dyDescent="0.2">
      <c r="A19">
        <f t="shared" si="0"/>
        <v>17</v>
      </c>
      <c r="B19">
        <v>32</v>
      </c>
      <c r="C19">
        <v>273891</v>
      </c>
    </row>
    <row r="20" spans="1:3" x14ac:dyDescent="0.2">
      <c r="A20">
        <f t="shared" si="0"/>
        <v>18</v>
      </c>
      <c r="B20">
        <v>33</v>
      </c>
      <c r="C20">
        <v>280739</v>
      </c>
    </row>
    <row r="21" spans="1:3" x14ac:dyDescent="0.2">
      <c r="A21">
        <f t="shared" si="0"/>
        <v>19</v>
      </c>
      <c r="B21">
        <v>34</v>
      </c>
      <c r="C21">
        <v>287757</v>
      </c>
    </row>
    <row r="22" spans="1:3" x14ac:dyDescent="0.2">
      <c r="A22">
        <f t="shared" si="0"/>
        <v>20</v>
      </c>
      <c r="B22">
        <v>35</v>
      </c>
      <c r="C22">
        <v>294951</v>
      </c>
    </row>
    <row r="23" spans="1:3" x14ac:dyDescent="0.2">
      <c r="A23">
        <f t="shared" si="0"/>
        <v>21</v>
      </c>
      <c r="B23">
        <v>35</v>
      </c>
      <c r="C23">
        <v>302325</v>
      </c>
    </row>
    <row r="24" spans="1:3" x14ac:dyDescent="0.2">
      <c r="A24">
        <f t="shared" si="0"/>
        <v>22</v>
      </c>
      <c r="B24">
        <v>36</v>
      </c>
      <c r="C24">
        <v>309883</v>
      </c>
    </row>
    <row r="25" spans="1:3" x14ac:dyDescent="0.2">
      <c r="A25">
        <f t="shared" si="0"/>
        <v>23</v>
      </c>
      <c r="B25">
        <v>37</v>
      </c>
      <c r="C25">
        <v>317630</v>
      </c>
    </row>
    <row r="26" spans="1:3" x14ac:dyDescent="0.2">
      <c r="A26">
        <f t="shared" si="0"/>
        <v>24</v>
      </c>
      <c r="B26">
        <v>38</v>
      </c>
      <c r="C26">
        <v>325571</v>
      </c>
    </row>
    <row r="27" spans="1:3" x14ac:dyDescent="0.2">
      <c r="A27">
        <f t="shared" si="0"/>
        <v>25</v>
      </c>
      <c r="B27">
        <v>38</v>
      </c>
      <c r="C27">
        <v>333710</v>
      </c>
    </row>
    <row r="28" spans="1:3" x14ac:dyDescent="0.2">
      <c r="A28">
        <f t="shared" si="0"/>
        <v>26</v>
      </c>
      <c r="B28">
        <v>39</v>
      </c>
      <c r="C28">
        <v>342053</v>
      </c>
    </row>
    <row r="29" spans="1:3" x14ac:dyDescent="0.2">
      <c r="A29">
        <f t="shared" si="0"/>
        <v>27</v>
      </c>
      <c r="B29">
        <v>40</v>
      </c>
      <c r="C29">
        <v>350604</v>
      </c>
    </row>
    <row r="30" spans="1:3" x14ac:dyDescent="0.2">
      <c r="A30">
        <f t="shared" si="0"/>
        <v>28</v>
      </c>
      <c r="B30">
        <v>41</v>
      </c>
      <c r="C30">
        <v>359369</v>
      </c>
    </row>
    <row r="31" spans="1:3" x14ac:dyDescent="0.2">
      <c r="A31">
        <f t="shared" si="0"/>
        <v>29</v>
      </c>
      <c r="B31">
        <v>41</v>
      </c>
      <c r="C31">
        <v>368353</v>
      </c>
    </row>
    <row r="32" spans="1:3" x14ac:dyDescent="0.2">
      <c r="A32">
        <f t="shared" si="0"/>
        <v>30</v>
      </c>
      <c r="B32">
        <v>42</v>
      </c>
      <c r="C32">
        <v>377562</v>
      </c>
    </row>
    <row r="33" spans="1:3" x14ac:dyDescent="0.2">
      <c r="A33">
        <f t="shared" si="0"/>
        <v>31</v>
      </c>
      <c r="B33">
        <v>43</v>
      </c>
      <c r="C33">
        <v>387001</v>
      </c>
    </row>
    <row r="34" spans="1:3" x14ac:dyDescent="0.2">
      <c r="A34">
        <f t="shared" si="0"/>
        <v>32</v>
      </c>
      <c r="B34">
        <v>44</v>
      </c>
      <c r="C34">
        <v>396676</v>
      </c>
    </row>
    <row r="35" spans="1:3" x14ac:dyDescent="0.2">
      <c r="A35">
        <f t="shared" si="0"/>
        <v>33</v>
      </c>
      <c r="B35">
        <v>44</v>
      </c>
      <c r="C35">
        <v>406593</v>
      </c>
    </row>
    <row r="36" spans="1:3" x14ac:dyDescent="0.2">
      <c r="A36">
        <f t="shared" si="0"/>
        <v>34</v>
      </c>
      <c r="B36">
        <v>45</v>
      </c>
      <c r="C36">
        <v>416758</v>
      </c>
    </row>
    <row r="37" spans="1:3" x14ac:dyDescent="0.2">
      <c r="A37">
        <f t="shared" si="0"/>
        <v>35</v>
      </c>
      <c r="B37">
        <v>46</v>
      </c>
      <c r="C37">
        <v>427177</v>
      </c>
    </row>
    <row r="38" spans="1:3" x14ac:dyDescent="0.2">
      <c r="A38">
        <f t="shared" si="0"/>
        <v>36</v>
      </c>
      <c r="B38">
        <v>47</v>
      </c>
      <c r="C38">
        <v>437856</v>
      </c>
    </row>
    <row r="39" spans="1:3" x14ac:dyDescent="0.2">
      <c r="A39">
        <f t="shared" si="0"/>
        <v>37</v>
      </c>
      <c r="B39">
        <v>48</v>
      </c>
      <c r="C39">
        <v>448803</v>
      </c>
    </row>
    <row r="40" spans="1:3" x14ac:dyDescent="0.2">
      <c r="A40">
        <f t="shared" si="0"/>
        <v>38</v>
      </c>
      <c r="B40">
        <v>49</v>
      </c>
      <c r="C40">
        <v>460023</v>
      </c>
    </row>
    <row r="41" spans="1:3" x14ac:dyDescent="0.2">
      <c r="A41">
        <f t="shared" si="0"/>
        <v>39</v>
      </c>
      <c r="B41">
        <v>50</v>
      </c>
      <c r="C41">
        <v>471523</v>
      </c>
    </row>
    <row r="42" spans="1:3" x14ac:dyDescent="0.2">
      <c r="A42">
        <f t="shared" si="0"/>
        <v>40</v>
      </c>
      <c r="B42">
        <v>51</v>
      </c>
      <c r="C42">
        <v>483311</v>
      </c>
    </row>
    <row r="43" spans="1:3" x14ac:dyDescent="0.2">
      <c r="A43">
        <f t="shared" si="0"/>
        <v>41</v>
      </c>
      <c r="B43">
        <v>52</v>
      </c>
      <c r="C43">
        <v>495394</v>
      </c>
    </row>
    <row r="44" spans="1:3" x14ac:dyDescent="0.2">
      <c r="A44">
        <f t="shared" si="0"/>
        <v>42</v>
      </c>
      <c r="B44">
        <v>53</v>
      </c>
      <c r="C44">
        <v>507779</v>
      </c>
    </row>
    <row r="45" spans="1:3" x14ac:dyDescent="0.2">
      <c r="A45">
        <f t="shared" si="0"/>
        <v>43</v>
      </c>
      <c r="B45">
        <v>54</v>
      </c>
      <c r="C45">
        <v>520474</v>
      </c>
    </row>
    <row r="46" spans="1:3" x14ac:dyDescent="0.2">
      <c r="A46">
        <f t="shared" si="0"/>
        <v>44</v>
      </c>
      <c r="B46">
        <v>55</v>
      </c>
      <c r="C46">
        <v>533485</v>
      </c>
    </row>
    <row r="47" spans="1:3" x14ac:dyDescent="0.2">
      <c r="A47">
        <f t="shared" si="0"/>
        <v>45</v>
      </c>
      <c r="B47">
        <v>56</v>
      </c>
      <c r="C47">
        <v>546823</v>
      </c>
    </row>
    <row r="48" spans="1:3" x14ac:dyDescent="0.2">
      <c r="A48">
        <f t="shared" si="0"/>
        <v>46</v>
      </c>
      <c r="B48">
        <v>57</v>
      </c>
      <c r="C48">
        <v>560493</v>
      </c>
    </row>
    <row r="49" spans="1:3" x14ac:dyDescent="0.2">
      <c r="A49">
        <f t="shared" si="0"/>
        <v>47</v>
      </c>
      <c r="B49">
        <v>58</v>
      </c>
      <c r="C49">
        <v>574505</v>
      </c>
    </row>
    <row r="50" spans="1:3" x14ac:dyDescent="0.2">
      <c r="A50">
        <f t="shared" si="0"/>
        <v>48</v>
      </c>
      <c r="B50">
        <v>59</v>
      </c>
      <c r="C50">
        <v>588868</v>
      </c>
    </row>
    <row r="51" spans="1:3" x14ac:dyDescent="0.2">
      <c r="A51">
        <f t="shared" si="0"/>
        <v>49</v>
      </c>
      <c r="B51">
        <v>60</v>
      </c>
      <c r="C51">
        <v>603590</v>
      </c>
    </row>
    <row r="52" spans="1:3" x14ac:dyDescent="0.2">
      <c r="A52">
        <f t="shared" si="0"/>
        <v>50</v>
      </c>
      <c r="B52">
        <v>61</v>
      </c>
      <c r="C52">
        <v>618680</v>
      </c>
    </row>
    <row r="53" spans="1:3" x14ac:dyDescent="0.2">
      <c r="A53">
        <f t="shared" si="0"/>
        <v>51</v>
      </c>
      <c r="B53">
        <v>62</v>
      </c>
      <c r="C53">
        <v>634147</v>
      </c>
    </row>
    <row r="54" spans="1:3" x14ac:dyDescent="0.2">
      <c r="A54">
        <f t="shared" si="0"/>
        <v>52</v>
      </c>
      <c r="B54">
        <v>63</v>
      </c>
      <c r="C54">
        <v>650000</v>
      </c>
    </row>
    <row r="55" spans="1:3" x14ac:dyDescent="0.2">
      <c r="A55">
        <f t="shared" si="0"/>
        <v>53</v>
      </c>
      <c r="B55">
        <v>64</v>
      </c>
      <c r="C55">
        <v>666250</v>
      </c>
    </row>
    <row r="56" spans="1:3" x14ac:dyDescent="0.2">
      <c r="A56">
        <f t="shared" si="0"/>
        <v>54</v>
      </c>
      <c r="B56">
        <v>65</v>
      </c>
      <c r="C56">
        <v>682906</v>
      </c>
    </row>
    <row r="57" spans="1:3" x14ac:dyDescent="0.2">
      <c r="A57">
        <f t="shared" si="0"/>
        <v>55</v>
      </c>
      <c r="B57">
        <v>66</v>
      </c>
      <c r="C57">
        <v>699979</v>
      </c>
    </row>
    <row r="58" spans="1:3" x14ac:dyDescent="0.2">
      <c r="A58">
        <f t="shared" si="0"/>
        <v>56</v>
      </c>
      <c r="B58">
        <v>67</v>
      </c>
      <c r="C58">
        <v>717479</v>
      </c>
    </row>
    <row r="59" spans="1:3" x14ac:dyDescent="0.2">
      <c r="A59">
        <f t="shared" si="0"/>
        <v>57</v>
      </c>
      <c r="B59">
        <v>68</v>
      </c>
      <c r="C59">
        <v>735416</v>
      </c>
    </row>
    <row r="60" spans="1:3" x14ac:dyDescent="0.2">
      <c r="A60">
        <f t="shared" si="0"/>
        <v>58</v>
      </c>
      <c r="B60">
        <v>69</v>
      </c>
      <c r="C60">
        <v>753801</v>
      </c>
    </row>
    <row r="61" spans="1:3" x14ac:dyDescent="0.2">
      <c r="A61">
        <f t="shared" si="0"/>
        <v>59</v>
      </c>
      <c r="B61">
        <v>70</v>
      </c>
      <c r="C61">
        <v>772646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Case_1</vt:lpstr>
      <vt:lpstr>Saving</vt:lpstr>
      <vt:lpstr>Case_2</vt:lpstr>
      <vt:lpstr>Wage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lo</dc:creator>
  <cp:lastModifiedBy>jangw3</cp:lastModifiedBy>
  <dcterms:created xsi:type="dcterms:W3CDTF">2021-08-04T01:57:56Z</dcterms:created>
  <dcterms:modified xsi:type="dcterms:W3CDTF">2021-12-16T02:30:24Z</dcterms:modified>
</cp:coreProperties>
</file>