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5AAE9DB5-3E2B-486F-9305-C706E59D3E65}" xr6:coauthVersionLast="47" xr6:coauthVersionMax="47" xr10:uidLastSave="{00000000-0000-0000-0000-000000000000}"/>
  <bookViews>
    <workbookView xWindow="-110" yWindow="-110" windowWidth="19420" windowHeight="1042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S56" i="1"/>
  <c r="S55" i="1"/>
  <c r="R43" i="1"/>
  <c r="R44" i="1" s="1"/>
  <c r="R42" i="1"/>
  <c r="R41" i="1"/>
  <c r="T41" i="1" s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T2" i="1"/>
  <c r="K42" i="1"/>
  <c r="J42" i="1"/>
  <c r="J32" i="1"/>
  <c r="J33" i="1"/>
  <c r="I55" i="1"/>
  <c r="I56" i="1" s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S42" i="1" l="1"/>
  <c r="R45" i="1"/>
  <c r="T42" i="1"/>
  <c r="U42" i="1" s="1"/>
  <c r="U43" i="1" s="1"/>
  <c r="T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S44" i="1" l="1"/>
  <c r="T44" i="1" s="1"/>
  <c r="U44" i="1"/>
  <c r="R46" i="1"/>
  <c r="T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T46" i="1" l="1"/>
  <c r="R47" i="1"/>
  <c r="U45" i="1"/>
  <c r="U46" i="1" s="1"/>
  <c r="K43" i="1"/>
  <c r="I44" i="1" s="1"/>
  <c r="J44" i="1" s="1"/>
  <c r="I42" i="1"/>
  <c r="H46" i="1"/>
  <c r="J46" i="1" s="1"/>
  <c r="R48" i="1" l="1"/>
  <c r="T47" i="1"/>
  <c r="U47" i="1" s="1"/>
  <c r="H47" i="1"/>
  <c r="J47" i="1" s="1"/>
  <c r="R49" i="1" l="1"/>
  <c r="T48" i="1"/>
  <c r="U48" i="1" s="1"/>
  <c r="H48" i="1"/>
  <c r="J48" i="1" s="1"/>
  <c r="T49" i="1" l="1"/>
  <c r="U49" i="1" s="1"/>
  <c r="R50" i="1"/>
  <c r="H49" i="1"/>
  <c r="J49" i="1" s="1"/>
  <c r="R51" i="1" l="1"/>
  <c r="T50" i="1"/>
  <c r="U50" i="1" s="1"/>
  <c r="H50" i="1"/>
  <c r="J50" i="1" s="1"/>
  <c r="R52" i="1" l="1"/>
  <c r="T51" i="1"/>
  <c r="U51" i="1" s="1"/>
  <c r="H51" i="1"/>
  <c r="J51" i="1" s="1"/>
  <c r="R53" i="1" l="1"/>
  <c r="T52" i="1"/>
  <c r="U52" i="1" s="1"/>
  <c r="H52" i="1"/>
  <c r="J52" i="1" s="1"/>
  <c r="R54" i="1" l="1"/>
  <c r="T53" i="1"/>
  <c r="U53" i="1" s="1"/>
  <c r="H53" i="1"/>
  <c r="S54" i="1" l="1"/>
  <c r="T54" i="1" s="1"/>
  <c r="U54" i="1" s="1"/>
  <c r="R55" i="1"/>
  <c r="H54" i="1"/>
  <c r="U55" i="1" l="1"/>
  <c r="R56" i="1"/>
  <c r="T55" i="1"/>
  <c r="H55" i="1"/>
  <c r="J55" i="1" s="1"/>
  <c r="T56" i="1" l="1"/>
  <c r="U56" i="1" s="1"/>
  <c r="R57" i="1"/>
  <c r="H56" i="1"/>
  <c r="R58" i="1" l="1"/>
  <c r="T57" i="1"/>
  <c r="U57" i="1" s="1"/>
  <c r="H57" i="1"/>
  <c r="J57" i="1" s="1"/>
  <c r="R59" i="1" l="1"/>
  <c r="T58" i="1"/>
  <c r="U58" i="1" s="1"/>
  <c r="H58" i="1"/>
  <c r="J58" i="1" s="1"/>
  <c r="R60" i="1" l="1"/>
  <c r="T59" i="1"/>
  <c r="U59" i="1" s="1"/>
  <c r="H59" i="1"/>
  <c r="J59" i="1" s="1"/>
  <c r="R61" i="1" l="1"/>
  <c r="T61" i="1" s="1"/>
  <c r="T60" i="1"/>
  <c r="U60" i="1" s="1"/>
  <c r="U61" i="1" s="1"/>
  <c r="H60" i="1"/>
  <c r="H61" i="1" l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<sst xmlns="http://schemas.openxmlformats.org/spreadsheetml/2006/main" count="43" uniqueCount="25">
  <si>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</si>
  <si>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</si>
  <si>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</si>
  <si>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</si>
  <si>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</si>
  <si>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</si>
  <si>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</si>
  <si>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</si>
  <si>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</si>
  <si>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</si>
  <si>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</si>
  <si>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</si>
  <si>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</si>
  <si>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</si>
  <si>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</si>
  <si>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</si>
  <si>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</si>
  <si>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</si>
  <si>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</si>
  <si>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</si>
  <si>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</si>
  <si>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</si>
  <si>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</si>
  <si>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</si>
  <si>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 REtire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</si>
</sst>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U61"/>
  <sheetViews>
    <sheetView tabSelected="1" topLeftCell="A36" zoomScale="77" zoomScaleNormal="150" workbookViewId="0">
      <pane xSplit="1" topLeftCell="B1" activePane="topRight" state="frozen"/>
      <selection pane="topRight" activeCell="P50" sqref="P50"/>
    </sheetView>
  </sheetViews>
  <sheetFormatPr defaultColWidth="8.81640625" defaultRowHeight="14.5" x14ac:dyDescent="0.35"/>
  <cols>
    <col min="10" max="10" width="13.6328125" bestFit="1" customWidth="1"/>
    <col min="11" max="11" width="11.6328125" bestFit="1" customWidth="1"/>
    <col min="20" max="20" width="13.6328125" bestFit="1" customWidth="1"/>
    <col min="21" max="21" width="11.6328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  <c r="L1" t="s">
        <v>24</v>
      </c>
      <c r="M1" t="s">
        <v>2</v>
      </c>
      <c r="N1" t="s">
        <v>5</v>
      </c>
      <c r="O1" t="s">
        <v>6</v>
      </c>
      <c r="P1" t="s">
        <v>7</v>
      </c>
      <c r="Q1" t="s">
        <v>8</v>
      </c>
      <c r="R1" t="s">
        <v>3</v>
      </c>
      <c r="T1" t="s">
        <v>9</v>
      </c>
      <c r="U1" t="s">
        <v>4</v>
      </c>
    </row>
    <row r="2" spans="1:21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>
        <v>180000</v>
      </c>
      <c r="T2">
        <f>M2-N2-O2-P2-Q2-R2</f>
        <v>180000</v>
      </c>
      <c r="U2">
        <f>T2</f>
        <v>180000</v>
      </c>
    </row>
    <row r="3" spans="1:21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  <c r="M3">
        <v>184500</v>
      </c>
      <c r="N3">
        <v>5040</v>
      </c>
      <c r="T3">
        <f t="shared" ref="T3:T61" si="1">M3-N3-O3-P3-Q3-R3</f>
        <v>179460</v>
      </c>
      <c r="U3">
        <f>U2+T3</f>
        <v>359460</v>
      </c>
    </row>
    <row r="4" spans="1:21" x14ac:dyDescent="0.35">
      <c r="A4" s="4">
        <f t="shared" ref="A4:A61" si="2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3">K3+J4</f>
        <v>540533</v>
      </c>
      <c r="L4" s="4">
        <f t="shared" ref="L4:L36" si="4">L3+1</f>
        <v>2</v>
      </c>
      <c r="M4">
        <v>189113</v>
      </c>
      <c r="N4">
        <v>5040</v>
      </c>
      <c r="O4">
        <v>3000</v>
      </c>
      <c r="T4">
        <f t="shared" si="1"/>
        <v>181073</v>
      </c>
      <c r="U4">
        <f t="shared" ref="U4:U41" si="5">U3+T4</f>
        <v>540533</v>
      </c>
    </row>
    <row r="5" spans="1:21" x14ac:dyDescent="0.35">
      <c r="A5" s="5">
        <f t="shared" si="2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3"/>
        <v>726333</v>
      </c>
      <c r="L5" s="5">
        <f t="shared" si="4"/>
        <v>3</v>
      </c>
      <c r="M5">
        <v>193840</v>
      </c>
      <c r="N5">
        <v>5040</v>
      </c>
      <c r="O5">
        <v>3000</v>
      </c>
      <c r="T5">
        <f>M5-N5-O5-P5-Q5-R5</f>
        <v>185800</v>
      </c>
      <c r="U5">
        <f t="shared" si="5"/>
        <v>726333</v>
      </c>
    </row>
    <row r="6" spans="1:21" x14ac:dyDescent="0.35">
      <c r="A6" s="6">
        <f t="shared" si="2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3"/>
        <v>916053</v>
      </c>
      <c r="L6" s="6">
        <f t="shared" si="4"/>
        <v>4</v>
      </c>
      <c r="M6">
        <v>198686</v>
      </c>
      <c r="N6">
        <v>5040</v>
      </c>
      <c r="O6">
        <v>3000</v>
      </c>
      <c r="P6">
        <v>926</v>
      </c>
      <c r="T6">
        <f t="shared" si="1"/>
        <v>189720</v>
      </c>
      <c r="U6">
        <f t="shared" si="5"/>
        <v>916053</v>
      </c>
    </row>
    <row r="7" spans="1:21" x14ac:dyDescent="0.35">
      <c r="A7" s="7">
        <f t="shared" si="2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3"/>
        <v>1092740</v>
      </c>
      <c r="L7" s="7">
        <f t="shared" si="4"/>
        <v>5</v>
      </c>
      <c r="M7">
        <v>203653</v>
      </c>
      <c r="N7">
        <v>5040</v>
      </c>
      <c r="O7">
        <v>3000</v>
      </c>
      <c r="P7">
        <v>926</v>
      </c>
      <c r="Q7">
        <v>18000</v>
      </c>
      <c r="T7">
        <f t="shared" si="1"/>
        <v>176687</v>
      </c>
      <c r="U7">
        <f t="shared" si="5"/>
        <v>1092740</v>
      </c>
    </row>
    <row r="8" spans="1:21" x14ac:dyDescent="0.35">
      <c r="A8" s="8">
        <f t="shared" si="2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3"/>
        <v>1274519</v>
      </c>
      <c r="L8" s="8">
        <f t="shared" si="4"/>
        <v>6</v>
      </c>
      <c r="M8">
        <v>208745</v>
      </c>
      <c r="N8">
        <v>5040</v>
      </c>
      <c r="O8">
        <v>3000</v>
      </c>
      <c r="P8">
        <v>926</v>
      </c>
      <c r="Q8">
        <v>18000</v>
      </c>
      <c r="T8">
        <f t="shared" si="1"/>
        <v>181779</v>
      </c>
      <c r="U8">
        <f t="shared" si="5"/>
        <v>1274519</v>
      </c>
    </row>
    <row r="9" spans="1:21" x14ac:dyDescent="0.35">
      <c r="A9" s="3">
        <f t="shared" si="2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3"/>
        <v>1461516</v>
      </c>
      <c r="L9" s="3">
        <f t="shared" si="4"/>
        <v>7</v>
      </c>
      <c r="M9">
        <v>213963</v>
      </c>
      <c r="N9">
        <v>5040</v>
      </c>
      <c r="O9">
        <v>3000</v>
      </c>
      <c r="P9">
        <v>926</v>
      </c>
      <c r="Q9">
        <v>18000</v>
      </c>
      <c r="T9">
        <f t="shared" si="1"/>
        <v>186997</v>
      </c>
      <c r="U9">
        <f t="shared" si="5"/>
        <v>1461516</v>
      </c>
    </row>
    <row r="10" spans="1:21" x14ac:dyDescent="0.35">
      <c r="A10" s="9">
        <f t="shared" si="2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3"/>
        <v>1653863</v>
      </c>
      <c r="L10" s="9">
        <f t="shared" si="4"/>
        <v>8</v>
      </c>
      <c r="M10">
        <v>219313</v>
      </c>
      <c r="N10">
        <v>5040</v>
      </c>
      <c r="O10">
        <v>3000</v>
      </c>
      <c r="P10">
        <v>926</v>
      </c>
      <c r="Q10">
        <v>18000</v>
      </c>
      <c r="T10">
        <f t="shared" si="1"/>
        <v>192347</v>
      </c>
      <c r="U10">
        <f t="shared" si="5"/>
        <v>1653863</v>
      </c>
    </row>
    <row r="11" spans="1:21" x14ac:dyDescent="0.35">
      <c r="A11" s="5">
        <f t="shared" si="2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3"/>
        <v>1851692</v>
      </c>
      <c r="L11" s="5">
        <f t="shared" si="4"/>
        <v>9</v>
      </c>
      <c r="M11">
        <v>224795</v>
      </c>
      <c r="N11">
        <v>5040</v>
      </c>
      <c r="O11">
        <v>3000</v>
      </c>
      <c r="P11">
        <v>926</v>
      </c>
      <c r="Q11">
        <v>18000</v>
      </c>
      <c r="T11">
        <f t="shared" si="1"/>
        <v>197829</v>
      </c>
      <c r="U11">
        <f t="shared" si="5"/>
        <v>1851692</v>
      </c>
    </row>
    <row r="12" spans="1:21" x14ac:dyDescent="0.35">
      <c r="A12" s="6">
        <f t="shared" si="2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3"/>
        <v>2055141</v>
      </c>
      <c r="L12" s="6">
        <f t="shared" si="4"/>
        <v>10</v>
      </c>
      <c r="M12">
        <v>230415</v>
      </c>
      <c r="N12">
        <v>5040</v>
      </c>
      <c r="O12">
        <v>3000</v>
      </c>
      <c r="P12">
        <v>926</v>
      </c>
      <c r="Q12">
        <v>18000</v>
      </c>
      <c r="T12">
        <f t="shared" si="1"/>
        <v>203449</v>
      </c>
      <c r="U12">
        <f t="shared" si="5"/>
        <v>2055141</v>
      </c>
    </row>
    <row r="13" spans="1:21" x14ac:dyDescent="0.35">
      <c r="A13" s="7">
        <f t="shared" si="2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3"/>
        <v>2264351</v>
      </c>
      <c r="L13" s="7">
        <f t="shared" si="4"/>
        <v>11</v>
      </c>
      <c r="M13">
        <v>236176</v>
      </c>
      <c r="N13">
        <v>5040</v>
      </c>
      <c r="O13">
        <v>3000</v>
      </c>
      <c r="P13">
        <v>926</v>
      </c>
      <c r="Q13">
        <v>18000</v>
      </c>
      <c r="T13">
        <f t="shared" si="1"/>
        <v>209210</v>
      </c>
      <c r="U13">
        <f t="shared" si="5"/>
        <v>2264351</v>
      </c>
    </row>
    <row r="14" spans="1:21" x14ac:dyDescent="0.35">
      <c r="A14" s="8">
        <f t="shared" si="2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3"/>
        <v>2479465</v>
      </c>
      <c r="L14" s="8">
        <f t="shared" si="4"/>
        <v>12</v>
      </c>
      <c r="M14">
        <v>242080</v>
      </c>
      <c r="N14">
        <v>5040</v>
      </c>
      <c r="O14">
        <v>3000</v>
      </c>
      <c r="P14">
        <v>926</v>
      </c>
      <c r="Q14">
        <v>18000</v>
      </c>
      <c r="T14">
        <f t="shared" si="1"/>
        <v>215114</v>
      </c>
      <c r="U14">
        <f t="shared" si="5"/>
        <v>2479465</v>
      </c>
    </row>
    <row r="15" spans="1:21" x14ac:dyDescent="0.35">
      <c r="A15" s="3">
        <f t="shared" si="2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3"/>
        <v>2700631</v>
      </c>
      <c r="L15" s="3">
        <f t="shared" si="4"/>
        <v>13</v>
      </c>
      <c r="M15">
        <v>248132</v>
      </c>
      <c r="N15">
        <v>5040</v>
      </c>
      <c r="O15">
        <v>3000</v>
      </c>
      <c r="P15">
        <v>926</v>
      </c>
      <c r="Q15">
        <v>18000</v>
      </c>
      <c r="T15">
        <f t="shared" si="1"/>
        <v>221166</v>
      </c>
      <c r="U15">
        <f t="shared" si="5"/>
        <v>2700631</v>
      </c>
    </row>
    <row r="16" spans="1:21" x14ac:dyDescent="0.35">
      <c r="A16" s="9">
        <f t="shared" si="2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3"/>
        <v>2928000</v>
      </c>
      <c r="L16" s="9">
        <f t="shared" si="4"/>
        <v>14</v>
      </c>
      <c r="M16">
        <v>254335</v>
      </c>
      <c r="N16">
        <v>5040</v>
      </c>
      <c r="O16">
        <v>3000</v>
      </c>
      <c r="P16">
        <v>926</v>
      </c>
      <c r="Q16">
        <v>18000</v>
      </c>
      <c r="T16">
        <f t="shared" si="1"/>
        <v>227369</v>
      </c>
      <c r="U16">
        <f t="shared" si="5"/>
        <v>2928000</v>
      </c>
    </row>
    <row r="17" spans="1:21" x14ac:dyDescent="0.35">
      <c r="A17" s="5">
        <f t="shared" si="2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3"/>
        <v>3161728</v>
      </c>
      <c r="L17" s="5">
        <f t="shared" si="4"/>
        <v>15</v>
      </c>
      <c r="M17">
        <v>260694</v>
      </c>
      <c r="N17">
        <v>5040</v>
      </c>
      <c r="O17">
        <v>3000</v>
      </c>
      <c r="P17">
        <v>926</v>
      </c>
      <c r="Q17">
        <v>18000</v>
      </c>
      <c r="T17">
        <f t="shared" si="1"/>
        <v>233728</v>
      </c>
      <c r="U17">
        <f t="shared" si="5"/>
        <v>3161728</v>
      </c>
    </row>
    <row r="18" spans="1:21" x14ac:dyDescent="0.35">
      <c r="A18" s="6">
        <f t="shared" si="2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3"/>
        <v>3401973</v>
      </c>
      <c r="L18" s="6">
        <f t="shared" si="4"/>
        <v>16</v>
      </c>
      <c r="M18">
        <v>267211</v>
      </c>
      <c r="N18">
        <v>5040</v>
      </c>
      <c r="O18">
        <v>3000</v>
      </c>
      <c r="P18">
        <v>926</v>
      </c>
      <c r="Q18">
        <v>18000</v>
      </c>
      <c r="T18">
        <f t="shared" si="1"/>
        <v>240245</v>
      </c>
      <c r="U18">
        <f t="shared" si="5"/>
        <v>3401973</v>
      </c>
    </row>
    <row r="19" spans="1:21" x14ac:dyDescent="0.35">
      <c r="A19" s="7">
        <f t="shared" si="2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3"/>
        <v>3648898</v>
      </c>
      <c r="L19" s="7">
        <f t="shared" si="4"/>
        <v>17</v>
      </c>
      <c r="M19">
        <v>273891</v>
      </c>
      <c r="N19">
        <v>5040</v>
      </c>
      <c r="O19">
        <v>3000</v>
      </c>
      <c r="P19">
        <v>926</v>
      </c>
      <c r="Q19">
        <v>18000</v>
      </c>
      <c r="T19">
        <f t="shared" si="1"/>
        <v>246925</v>
      </c>
      <c r="U19">
        <f t="shared" si="5"/>
        <v>3648898</v>
      </c>
    </row>
    <row r="20" spans="1:21" x14ac:dyDescent="0.35">
      <c r="A20" s="8">
        <f t="shared" si="2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3"/>
        <v>3874597</v>
      </c>
      <c r="L20" s="8">
        <f t="shared" si="4"/>
        <v>18</v>
      </c>
      <c r="M20">
        <v>280739</v>
      </c>
      <c r="N20">
        <v>5040</v>
      </c>
      <c r="O20">
        <v>3000</v>
      </c>
      <c r="P20">
        <v>926</v>
      </c>
      <c r="Q20">
        <v>18000</v>
      </c>
      <c r="R20">
        <v>28074</v>
      </c>
      <c r="T20">
        <f t="shared" si="1"/>
        <v>225699</v>
      </c>
      <c r="U20">
        <f t="shared" si="5"/>
        <v>3874597</v>
      </c>
    </row>
    <row r="21" spans="1:21" x14ac:dyDescent="0.35">
      <c r="A21" s="3">
        <f t="shared" si="2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3"/>
        <v>4107314</v>
      </c>
      <c r="L21" s="3">
        <f t="shared" si="4"/>
        <v>19</v>
      </c>
      <c r="M21">
        <v>287757</v>
      </c>
      <c r="N21">
        <v>5040</v>
      </c>
      <c r="O21">
        <v>3000</v>
      </c>
      <c r="P21">
        <v>926</v>
      </c>
      <c r="Q21">
        <v>18000</v>
      </c>
      <c r="R21">
        <v>28074</v>
      </c>
      <c r="T21">
        <f t="shared" si="1"/>
        <v>232717</v>
      </c>
      <c r="U21">
        <f t="shared" si="5"/>
        <v>4107314</v>
      </c>
    </row>
    <row r="22" spans="1:21" x14ac:dyDescent="0.35">
      <c r="A22" s="9">
        <f t="shared" si="2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3"/>
        <v>4347225</v>
      </c>
      <c r="L22" s="9">
        <f t="shared" si="4"/>
        <v>20</v>
      </c>
      <c r="M22">
        <v>294951</v>
      </c>
      <c r="N22">
        <v>5040</v>
      </c>
      <c r="O22">
        <v>3000</v>
      </c>
      <c r="P22">
        <v>926</v>
      </c>
      <c r="Q22">
        <v>18000</v>
      </c>
      <c r="R22">
        <v>28074</v>
      </c>
      <c r="T22">
        <f t="shared" si="1"/>
        <v>239911</v>
      </c>
      <c r="U22">
        <f t="shared" si="5"/>
        <v>4347225</v>
      </c>
    </row>
    <row r="23" spans="1:21" x14ac:dyDescent="0.35">
      <c r="A23" s="5">
        <f t="shared" si="2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3"/>
        <v>4594510</v>
      </c>
      <c r="L23" s="5">
        <f t="shared" si="4"/>
        <v>21</v>
      </c>
      <c r="M23">
        <v>302325</v>
      </c>
      <c r="N23">
        <v>5040</v>
      </c>
      <c r="O23">
        <v>3000</v>
      </c>
      <c r="P23">
        <v>926</v>
      </c>
      <c r="Q23">
        <v>18000</v>
      </c>
      <c r="R23">
        <v>28074</v>
      </c>
      <c r="T23">
        <f t="shared" si="1"/>
        <v>247285</v>
      </c>
      <c r="U23">
        <f t="shared" si="5"/>
        <v>4594510</v>
      </c>
    </row>
    <row r="24" spans="1:21" x14ac:dyDescent="0.35">
      <c r="A24" s="6">
        <f t="shared" si="2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3"/>
        <v>4849353</v>
      </c>
      <c r="L24" s="6">
        <f t="shared" si="4"/>
        <v>22</v>
      </c>
      <c r="M24">
        <v>309883</v>
      </c>
      <c r="N24">
        <v>5040</v>
      </c>
      <c r="O24">
        <v>3000</v>
      </c>
      <c r="P24">
        <v>926</v>
      </c>
      <c r="Q24">
        <v>18000</v>
      </c>
      <c r="R24">
        <v>28074</v>
      </c>
      <c r="T24">
        <f t="shared" si="1"/>
        <v>254843</v>
      </c>
      <c r="U24">
        <f t="shared" si="5"/>
        <v>4849353</v>
      </c>
    </row>
    <row r="25" spans="1:21" x14ac:dyDescent="0.35">
      <c r="A25" s="7">
        <f t="shared" si="2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3"/>
        <v>5111943</v>
      </c>
      <c r="L25" s="7">
        <f t="shared" si="4"/>
        <v>23</v>
      </c>
      <c r="M25">
        <v>317630</v>
      </c>
      <c r="N25">
        <v>5040</v>
      </c>
      <c r="O25">
        <v>3000</v>
      </c>
      <c r="P25">
        <v>926</v>
      </c>
      <c r="Q25">
        <v>18000</v>
      </c>
      <c r="R25">
        <v>28074</v>
      </c>
      <c r="T25">
        <f t="shared" si="1"/>
        <v>262590</v>
      </c>
      <c r="U25">
        <f t="shared" si="5"/>
        <v>5111943</v>
      </c>
    </row>
    <row r="26" spans="1:21" x14ac:dyDescent="0.35">
      <c r="A26" s="8">
        <f t="shared" si="2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3"/>
        <v>5382474</v>
      </c>
      <c r="L26" s="8">
        <f t="shared" si="4"/>
        <v>24</v>
      </c>
      <c r="M26">
        <v>325571</v>
      </c>
      <c r="N26">
        <v>5040</v>
      </c>
      <c r="O26">
        <v>3000</v>
      </c>
      <c r="P26">
        <v>926</v>
      </c>
      <c r="Q26">
        <v>18000</v>
      </c>
      <c r="R26">
        <v>28074</v>
      </c>
      <c r="T26">
        <f t="shared" si="1"/>
        <v>270531</v>
      </c>
      <c r="U26">
        <f t="shared" si="5"/>
        <v>5382474</v>
      </c>
    </row>
    <row r="27" spans="1:21" x14ac:dyDescent="0.35">
      <c r="A27" s="3">
        <f t="shared" si="2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3"/>
        <v>5661144</v>
      </c>
      <c r="L27" s="3">
        <f t="shared" si="4"/>
        <v>25</v>
      </c>
      <c r="M27">
        <v>333710</v>
      </c>
      <c r="N27">
        <v>5040</v>
      </c>
      <c r="O27">
        <v>3000</v>
      </c>
      <c r="P27">
        <v>926</v>
      </c>
      <c r="Q27">
        <v>18000</v>
      </c>
      <c r="R27">
        <v>28074</v>
      </c>
      <c r="T27">
        <f t="shared" si="1"/>
        <v>278670</v>
      </c>
      <c r="U27">
        <f t="shared" si="5"/>
        <v>5661144</v>
      </c>
    </row>
    <row r="28" spans="1:21" x14ac:dyDescent="0.35">
      <c r="A28" s="9">
        <f t="shared" si="2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3"/>
        <v>5948157</v>
      </c>
      <c r="L28" s="9">
        <f t="shared" si="4"/>
        <v>26</v>
      </c>
      <c r="M28">
        <v>342053</v>
      </c>
      <c r="N28">
        <v>5040</v>
      </c>
      <c r="O28">
        <v>3000</v>
      </c>
      <c r="P28">
        <v>926</v>
      </c>
      <c r="Q28">
        <v>18000</v>
      </c>
      <c r="R28">
        <v>28074</v>
      </c>
      <c r="T28">
        <f t="shared" si="1"/>
        <v>287013</v>
      </c>
      <c r="U28">
        <f t="shared" si="5"/>
        <v>5948157</v>
      </c>
    </row>
    <row r="29" spans="1:21" x14ac:dyDescent="0.35">
      <c r="A29" s="5">
        <f t="shared" si="2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3"/>
        <v>6243721</v>
      </c>
      <c r="L29" s="5">
        <f t="shared" si="4"/>
        <v>27</v>
      </c>
      <c r="M29">
        <v>350604</v>
      </c>
      <c r="N29">
        <v>5040</v>
      </c>
      <c r="O29">
        <v>3000</v>
      </c>
      <c r="P29">
        <v>926</v>
      </c>
      <c r="Q29">
        <v>18000</v>
      </c>
      <c r="R29">
        <v>28074</v>
      </c>
      <c r="T29">
        <f t="shared" si="1"/>
        <v>295564</v>
      </c>
      <c r="U29">
        <f t="shared" si="5"/>
        <v>6243721</v>
      </c>
    </row>
    <row r="30" spans="1:21" x14ac:dyDescent="0.35">
      <c r="A30" s="6">
        <f t="shared" si="2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3"/>
        <v>6548050</v>
      </c>
      <c r="L30" s="6">
        <f t="shared" si="4"/>
        <v>28</v>
      </c>
      <c r="M30">
        <v>359369</v>
      </c>
      <c r="N30">
        <v>5040</v>
      </c>
      <c r="O30">
        <v>3000</v>
      </c>
      <c r="P30">
        <v>926</v>
      </c>
      <c r="Q30">
        <v>18000</v>
      </c>
      <c r="R30">
        <v>28074</v>
      </c>
      <c r="T30">
        <f t="shared" si="1"/>
        <v>304329</v>
      </c>
      <c r="U30">
        <f t="shared" si="5"/>
        <v>6548050</v>
      </c>
    </row>
    <row r="31" spans="1:21" x14ac:dyDescent="0.35">
      <c r="A31" s="7">
        <f t="shared" si="2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3"/>
        <v>6861363</v>
      </c>
      <c r="L31" s="7">
        <f t="shared" si="4"/>
        <v>29</v>
      </c>
      <c r="M31">
        <v>368353</v>
      </c>
      <c r="N31">
        <v>5040</v>
      </c>
      <c r="O31">
        <v>3000</v>
      </c>
      <c r="P31">
        <v>926</v>
      </c>
      <c r="Q31">
        <v>18000</v>
      </c>
      <c r="R31">
        <v>28074</v>
      </c>
      <c r="T31">
        <f t="shared" si="1"/>
        <v>313313</v>
      </c>
      <c r="U31">
        <f t="shared" si="5"/>
        <v>6861363</v>
      </c>
    </row>
    <row r="32" spans="1:21" x14ac:dyDescent="0.35">
      <c r="A32" s="3">
        <f t="shared" si="2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3"/>
        <v>7691898</v>
      </c>
      <c r="L32" s="3">
        <f t="shared" si="4"/>
        <v>30</v>
      </c>
      <c r="M32">
        <v>377562</v>
      </c>
      <c r="N32">
        <v>5040</v>
      </c>
      <c r="O32">
        <v>3000</v>
      </c>
      <c r="P32">
        <v>926</v>
      </c>
      <c r="Q32">
        <v>0</v>
      </c>
      <c r="R32">
        <v>28074</v>
      </c>
      <c r="T32">
        <f>M32-N32-O32-P32-Q32-R32+490013</f>
        <v>830535</v>
      </c>
      <c r="U32">
        <f t="shared" si="5"/>
        <v>7691898</v>
      </c>
    </row>
    <row r="33" spans="1:21" x14ac:dyDescent="0.35">
      <c r="A33" s="9">
        <f t="shared" si="2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3"/>
        <v>8041859</v>
      </c>
      <c r="L33" s="9">
        <f t="shared" si="4"/>
        <v>31</v>
      </c>
      <c r="M33">
        <v>387001</v>
      </c>
      <c r="N33">
        <v>5040</v>
      </c>
      <c r="O33">
        <v>3000</v>
      </c>
      <c r="P33">
        <v>926</v>
      </c>
      <c r="Q33">
        <v>0</v>
      </c>
      <c r="R33">
        <v>28074</v>
      </c>
      <c r="T33">
        <f>M33-N33-O33-P33-Q33-R33</f>
        <v>349961</v>
      </c>
      <c r="U33">
        <f t="shared" si="5"/>
        <v>8041859</v>
      </c>
    </row>
    <row r="34" spans="1:21" x14ac:dyDescent="0.35">
      <c r="A34" s="5">
        <f t="shared" si="2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3"/>
        <v>8401495</v>
      </c>
      <c r="L34" s="5">
        <f t="shared" si="4"/>
        <v>32</v>
      </c>
      <c r="M34">
        <v>396676</v>
      </c>
      <c r="N34">
        <v>5040</v>
      </c>
      <c r="O34">
        <v>3000</v>
      </c>
      <c r="P34">
        <v>926</v>
      </c>
      <c r="Q34">
        <v>0</v>
      </c>
      <c r="R34">
        <v>28074</v>
      </c>
      <c r="T34">
        <f t="shared" ref="T34:T92" si="6">M34-N34-O34-P34-Q34-R34</f>
        <v>359636</v>
      </c>
      <c r="U34">
        <f t="shared" si="5"/>
        <v>8401495</v>
      </c>
    </row>
    <row r="35" spans="1:21" x14ac:dyDescent="0.35">
      <c r="A35" s="6">
        <f t="shared" si="2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3"/>
        <v>8771048</v>
      </c>
      <c r="L35" s="6">
        <f t="shared" si="4"/>
        <v>33</v>
      </c>
      <c r="M35">
        <v>406593</v>
      </c>
      <c r="N35">
        <v>5040</v>
      </c>
      <c r="O35">
        <v>3000</v>
      </c>
      <c r="P35">
        <v>926</v>
      </c>
      <c r="Q35">
        <v>0</v>
      </c>
      <c r="R35">
        <v>28074</v>
      </c>
      <c r="T35">
        <f t="shared" si="6"/>
        <v>369553</v>
      </c>
      <c r="U35">
        <f t="shared" si="5"/>
        <v>8771048</v>
      </c>
    </row>
    <row r="36" spans="1:21" x14ac:dyDescent="0.35">
      <c r="A36" s="7">
        <f t="shared" si="2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3"/>
        <v>9150766</v>
      </c>
      <c r="L36" s="7">
        <f t="shared" si="4"/>
        <v>34</v>
      </c>
      <c r="M36">
        <v>416758</v>
      </c>
      <c r="N36">
        <v>5040</v>
      </c>
      <c r="O36">
        <v>3000</v>
      </c>
      <c r="P36">
        <v>926</v>
      </c>
      <c r="Q36">
        <v>0</v>
      </c>
      <c r="R36">
        <v>28074</v>
      </c>
      <c r="T36">
        <f t="shared" si="6"/>
        <v>379718</v>
      </c>
      <c r="U36">
        <f t="shared" si="5"/>
        <v>9150766</v>
      </c>
    </row>
    <row r="37" spans="1:21" x14ac:dyDescent="0.35">
      <c r="A37">
        <f t="shared" si="2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-37040</v>
      </c>
      <c r="K37">
        <f t="shared" si="3"/>
        <v>9113726</v>
      </c>
      <c r="L37" s="10" t="s">
        <v>11</v>
      </c>
      <c r="M37">
        <v>0</v>
      </c>
      <c r="N37">
        <v>5040</v>
      </c>
      <c r="O37">
        <v>3000</v>
      </c>
      <c r="P37">
        <v>926</v>
      </c>
      <c r="Q37">
        <v>0</v>
      </c>
      <c r="R37">
        <v>28074</v>
      </c>
      <c r="T37">
        <f t="shared" si="6"/>
        <v>-37040</v>
      </c>
      <c r="U37">
        <f t="shared" si="5"/>
        <v>9113726</v>
      </c>
    </row>
    <row r="38" spans="1:21" x14ac:dyDescent="0.35">
      <c r="A38">
        <f t="shared" si="2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3"/>
        <v>8776686</v>
      </c>
      <c r="L38" s="10" t="s">
        <v>15</v>
      </c>
      <c r="M38">
        <v>0</v>
      </c>
      <c r="N38">
        <v>5040</v>
      </c>
      <c r="O38">
        <v>3000</v>
      </c>
      <c r="P38">
        <v>926</v>
      </c>
      <c r="Q38">
        <v>0</v>
      </c>
      <c r="R38">
        <v>28074</v>
      </c>
      <c r="S38">
        <v>300000</v>
      </c>
      <c r="T38">
        <f>M38-N38-O38-P38-Q38-R38-S38</f>
        <v>-337040</v>
      </c>
      <c r="U38">
        <f t="shared" si="5"/>
        <v>8776686</v>
      </c>
    </row>
    <row r="39" spans="1:21" x14ac:dyDescent="0.35">
      <c r="A39">
        <f t="shared" si="2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3"/>
        <v>8439646</v>
      </c>
      <c r="L39" s="10" t="s">
        <v>16</v>
      </c>
      <c r="M39">
        <v>0</v>
      </c>
      <c r="N39">
        <v>5040</v>
      </c>
      <c r="O39">
        <v>3000</v>
      </c>
      <c r="P39">
        <v>926</v>
      </c>
      <c r="Q39">
        <v>0</v>
      </c>
      <c r="R39">
        <v>28074</v>
      </c>
      <c r="S39">
        <v>300000</v>
      </c>
      <c r="T39">
        <f>M39-N39-O39-P39-Q39-R39-S39</f>
        <v>-337040</v>
      </c>
      <c r="U39">
        <f t="shared" si="5"/>
        <v>8439646</v>
      </c>
    </row>
    <row r="40" spans="1:21" x14ac:dyDescent="0.35">
      <c r="A40">
        <f t="shared" si="2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3"/>
        <v>8402606</v>
      </c>
      <c r="L40" s="10" t="s">
        <v>19</v>
      </c>
      <c r="M40">
        <v>0</v>
      </c>
      <c r="N40">
        <v>5040</v>
      </c>
      <c r="O40">
        <v>3000</v>
      </c>
      <c r="P40">
        <v>926</v>
      </c>
      <c r="Q40">
        <v>0</v>
      </c>
      <c r="R40">
        <v>28074</v>
      </c>
      <c r="T40">
        <f t="shared" ref="T40:T98" si="7">M40-N40-O40-P40-Q40-R40</f>
        <v>-37040</v>
      </c>
      <c r="U40">
        <f t="shared" si="5"/>
        <v>8402606</v>
      </c>
    </row>
    <row r="41" spans="1:21" x14ac:dyDescent="0.35">
      <c r="A41">
        <f t="shared" si="2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8">28074+ROUNDUP(471523*10%, 0)</f>
        <v>75227</v>
      </c>
      <c r="J41">
        <f t="shared" si="0"/>
        <v>-84193</v>
      </c>
      <c r="K41">
        <f t="shared" si="3"/>
        <v>8318413</v>
      </c>
      <c r="L41" s="10" t="s">
        <v>12</v>
      </c>
      <c r="M41">
        <v>0</v>
      </c>
      <c r="N41">
        <v>5040</v>
      </c>
      <c r="O41">
        <v>3000</v>
      </c>
      <c r="P41">
        <v>926</v>
      </c>
      <c r="Q41">
        <v>0</v>
      </c>
      <c r="R41" s="1">
        <f t="shared" ref="R41:R42" si="9">28074+ROUNDUP(471523*10%, 0)</f>
        <v>75227</v>
      </c>
      <c r="T41">
        <f t="shared" si="7"/>
        <v>-84193</v>
      </c>
      <c r="U41">
        <f t="shared" si="5"/>
        <v>8318413</v>
      </c>
    </row>
    <row r="42" spans="1:21" x14ac:dyDescent="0.35">
      <c r="A42">
        <f t="shared" si="2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8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M42">
        <v>0</v>
      </c>
      <c r="N42">
        <v>5040</v>
      </c>
      <c r="O42">
        <v>3000</v>
      </c>
      <c r="P42">
        <v>926</v>
      </c>
      <c r="Q42">
        <v>0</v>
      </c>
      <c r="R42" s="1">
        <f t="shared" si="9"/>
        <v>75227</v>
      </c>
      <c r="S42">
        <f>U41*0.2</f>
        <v>1663682.6</v>
      </c>
      <c r="T42" s="1">
        <f>M42-N42-O42-P42-Q42-R42-S42</f>
        <v>-1747875.6</v>
      </c>
      <c r="U42" s="1">
        <f>ROUNDDOWN(U41+T42,0)</f>
        <v>6570537</v>
      </c>
    </row>
    <row r="43" spans="1:21" x14ac:dyDescent="0.35">
      <c r="A43">
        <f t="shared" si="2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10">ROUNDDOWN(K42+J43, 0)</f>
        <v>4981738</v>
      </c>
      <c r="L43" s="10" t="s">
        <v>13</v>
      </c>
      <c r="M43">
        <v>495394</v>
      </c>
      <c r="N43">
        <v>5040</v>
      </c>
      <c r="O43">
        <v>3000</v>
      </c>
      <c r="P43">
        <v>926</v>
      </c>
      <c r="Q43">
        <v>0</v>
      </c>
      <c r="R43" s="1">
        <f>28074+ROUNDUP(471523*10%, 0)</f>
        <v>75227</v>
      </c>
      <c r="S43">
        <v>2000000</v>
      </c>
      <c r="T43" s="1">
        <f>M43-N43-O43-P43-Q43-R43-S43</f>
        <v>-1588799</v>
      </c>
      <c r="U43" s="1">
        <f t="shared" ref="U43" si="11">ROUNDDOWN(U42+T43, 0)</f>
        <v>4981738</v>
      </c>
    </row>
    <row r="44" spans="1:21" x14ac:dyDescent="0.35">
      <c r="A44">
        <f t="shared" si="2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2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M44">
        <v>507779</v>
      </c>
      <c r="N44">
        <v>5040</v>
      </c>
      <c r="O44">
        <v>3000</v>
      </c>
      <c r="P44">
        <v>926</v>
      </c>
      <c r="Q44">
        <v>0</v>
      </c>
      <c r="R44" s="1">
        <f t="shared" ref="R44:R61" si="13">R43</f>
        <v>75227</v>
      </c>
      <c r="S44">
        <f>U43/2</f>
        <v>2490869</v>
      </c>
      <c r="T44" s="1">
        <f>M44-N44-O44-P44-Q44-R44-S44</f>
        <v>-2067283</v>
      </c>
      <c r="U44" s="1">
        <f>ROUNDDOWN(U43+T44, 0)</f>
        <v>2914455</v>
      </c>
    </row>
    <row r="45" spans="1:21" x14ac:dyDescent="0.35">
      <c r="A45">
        <f t="shared" si="2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2"/>
        <v>75227</v>
      </c>
      <c r="I45">
        <v>1000000</v>
      </c>
      <c r="J45" s="1">
        <f t="shared" ref="J45:J59" si="14">C45-D45-E45-F45-G45-H45-I45</f>
        <v>-563719</v>
      </c>
      <c r="K45" s="1">
        <f t="shared" si="10"/>
        <v>2350736</v>
      </c>
      <c r="L45" s="10" t="s">
        <v>18</v>
      </c>
      <c r="M45">
        <v>520474</v>
      </c>
      <c r="N45">
        <v>5040</v>
      </c>
      <c r="O45">
        <v>3000</v>
      </c>
      <c r="P45">
        <v>926</v>
      </c>
      <c r="Q45">
        <v>0</v>
      </c>
      <c r="R45" s="1">
        <f t="shared" si="13"/>
        <v>75227</v>
      </c>
      <c r="S45">
        <v>1000000</v>
      </c>
      <c r="T45" s="1">
        <f t="shared" ref="T45:T59" si="15">M45-N45-O45-P45-Q45-R45-S45</f>
        <v>-563719</v>
      </c>
      <c r="U45" s="1">
        <f t="shared" ref="U45:U52" si="16">ROUNDDOWN(U44+T45, 0)</f>
        <v>2350736</v>
      </c>
    </row>
    <row r="46" spans="1:21" x14ac:dyDescent="0.35">
      <c r="A46" s="12">
        <f t="shared" si="2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2"/>
        <v>75227</v>
      </c>
      <c r="I46" s="12"/>
      <c r="J46" s="13">
        <f t="shared" si="14"/>
        <v>449292</v>
      </c>
      <c r="K46" s="13">
        <f t="shared" si="10"/>
        <v>2800028</v>
      </c>
      <c r="L46" s="14" t="s">
        <v>10</v>
      </c>
      <c r="M46">
        <v>533485</v>
      </c>
      <c r="N46" s="12">
        <v>5040</v>
      </c>
      <c r="O46" s="12">
        <v>3000</v>
      </c>
      <c r="P46" s="12">
        <v>926</v>
      </c>
      <c r="Q46" s="12">
        <v>0</v>
      </c>
      <c r="R46" s="13">
        <f t="shared" si="13"/>
        <v>75227</v>
      </c>
      <c r="S46" s="12"/>
      <c r="T46" s="13">
        <f t="shared" si="15"/>
        <v>449292</v>
      </c>
      <c r="U46" s="13">
        <f t="shared" si="16"/>
        <v>2800028</v>
      </c>
    </row>
    <row r="47" spans="1:21" x14ac:dyDescent="0.35">
      <c r="A47">
        <f t="shared" si="2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2"/>
        <v>75227</v>
      </c>
      <c r="J47" s="1">
        <f t="shared" si="14"/>
        <v>462630</v>
      </c>
      <c r="K47" s="1">
        <f t="shared" si="10"/>
        <v>3262658</v>
      </c>
      <c r="L47" s="10" t="s">
        <v>19</v>
      </c>
      <c r="M47">
        <v>546823</v>
      </c>
      <c r="N47">
        <v>5040</v>
      </c>
      <c r="O47">
        <v>3000</v>
      </c>
      <c r="P47">
        <v>926</v>
      </c>
      <c r="Q47">
        <v>0</v>
      </c>
      <c r="R47" s="1">
        <f t="shared" si="13"/>
        <v>75227</v>
      </c>
      <c r="T47" s="1">
        <f t="shared" si="15"/>
        <v>462630</v>
      </c>
      <c r="U47" s="1">
        <f t="shared" si="16"/>
        <v>3262658</v>
      </c>
    </row>
    <row r="48" spans="1:21" x14ac:dyDescent="0.35">
      <c r="A48">
        <f t="shared" si="2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2"/>
        <v>75227</v>
      </c>
      <c r="J48" s="1">
        <f t="shared" si="14"/>
        <v>476300</v>
      </c>
      <c r="K48" s="1">
        <f t="shared" si="10"/>
        <v>3738958</v>
      </c>
      <c r="L48" s="10" t="s">
        <v>20</v>
      </c>
      <c r="M48">
        <v>560493</v>
      </c>
      <c r="N48">
        <v>5040</v>
      </c>
      <c r="O48">
        <v>3000</v>
      </c>
      <c r="P48">
        <v>926</v>
      </c>
      <c r="Q48">
        <v>0</v>
      </c>
      <c r="R48" s="1">
        <f t="shared" si="13"/>
        <v>75227</v>
      </c>
      <c r="T48" s="1">
        <f t="shared" si="15"/>
        <v>476300</v>
      </c>
      <c r="U48" s="1">
        <f t="shared" si="16"/>
        <v>3738958</v>
      </c>
    </row>
    <row r="49" spans="1:21" x14ac:dyDescent="0.35">
      <c r="A49">
        <f t="shared" si="2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2"/>
        <v>75227</v>
      </c>
      <c r="I49">
        <v>1000000</v>
      </c>
      <c r="J49" s="1">
        <f t="shared" si="14"/>
        <v>-509688</v>
      </c>
      <c r="K49" s="1">
        <f t="shared" si="10"/>
        <v>3229270</v>
      </c>
      <c r="L49" s="10" t="s">
        <v>18</v>
      </c>
      <c r="M49">
        <v>574505</v>
      </c>
      <c r="N49">
        <v>5040</v>
      </c>
      <c r="O49">
        <v>3000</v>
      </c>
      <c r="P49">
        <v>926</v>
      </c>
      <c r="Q49">
        <v>0</v>
      </c>
      <c r="R49" s="1">
        <f t="shared" si="13"/>
        <v>75227</v>
      </c>
      <c r="S49">
        <v>1000000</v>
      </c>
      <c r="T49" s="1">
        <f t="shared" si="15"/>
        <v>-509688</v>
      </c>
      <c r="U49" s="1">
        <f t="shared" si="16"/>
        <v>3229270</v>
      </c>
    </row>
    <row r="50" spans="1:21" x14ac:dyDescent="0.35">
      <c r="A50">
        <f t="shared" si="2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2"/>
        <v>75227</v>
      </c>
      <c r="I50">
        <v>1800000</v>
      </c>
      <c r="J50" s="1">
        <f t="shared" si="14"/>
        <v>-1295325</v>
      </c>
      <c r="K50" s="1">
        <f t="shared" si="10"/>
        <v>1933945</v>
      </c>
      <c r="L50" s="10" t="s">
        <v>21</v>
      </c>
      <c r="M50">
        <v>588868</v>
      </c>
      <c r="N50">
        <v>5040</v>
      </c>
      <c r="O50">
        <v>3000</v>
      </c>
      <c r="P50">
        <v>926</v>
      </c>
      <c r="Q50">
        <v>0</v>
      </c>
      <c r="R50" s="1">
        <f t="shared" si="13"/>
        <v>75227</v>
      </c>
      <c r="S50">
        <v>1800000</v>
      </c>
      <c r="T50" s="1">
        <f t="shared" si="15"/>
        <v>-1295325</v>
      </c>
      <c r="U50" s="1">
        <f t="shared" si="16"/>
        <v>1933945</v>
      </c>
    </row>
    <row r="51" spans="1:21" x14ac:dyDescent="0.35">
      <c r="A51">
        <f t="shared" si="2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12"/>
        <v>75227</v>
      </c>
      <c r="J51" s="1">
        <f t="shared" si="14"/>
        <v>519397</v>
      </c>
      <c r="K51" s="1">
        <f t="shared" si="10"/>
        <v>2453342</v>
      </c>
      <c r="L51" s="10" t="s">
        <v>22</v>
      </c>
      <c r="M51" s="15">
        <v>603590</v>
      </c>
      <c r="N51">
        <v>5040</v>
      </c>
      <c r="O51">
        <v>3000</v>
      </c>
      <c r="P51">
        <v>926</v>
      </c>
      <c r="Q51">
        <v>0</v>
      </c>
      <c r="R51" s="1">
        <f t="shared" si="13"/>
        <v>75227</v>
      </c>
      <c r="T51" s="1">
        <f t="shared" si="15"/>
        <v>519397</v>
      </c>
      <c r="U51" s="1">
        <f t="shared" si="16"/>
        <v>2453342</v>
      </c>
    </row>
    <row r="52" spans="1:21" x14ac:dyDescent="0.35">
      <c r="A52">
        <f t="shared" si="2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2"/>
        <v>75227</v>
      </c>
      <c r="J52" s="1">
        <f t="shared" si="14"/>
        <v>-84193</v>
      </c>
      <c r="K52" s="1">
        <f t="shared" si="10"/>
        <v>2369149</v>
      </c>
      <c r="L52" s="10" t="s">
        <v>20</v>
      </c>
      <c r="M52" s="15">
        <v>618680</v>
      </c>
      <c r="N52">
        <v>5040</v>
      </c>
      <c r="O52">
        <v>3000</v>
      </c>
      <c r="P52">
        <v>926</v>
      </c>
      <c r="Q52">
        <v>0</v>
      </c>
      <c r="R52" s="1">
        <f t="shared" si="13"/>
        <v>75227</v>
      </c>
      <c r="T52" s="1">
        <f t="shared" si="15"/>
        <v>534487</v>
      </c>
      <c r="U52" s="1">
        <f t="shared" si="16"/>
        <v>2987829</v>
      </c>
    </row>
    <row r="53" spans="1:21" x14ac:dyDescent="0.35">
      <c r="A53">
        <f t="shared" si="2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2"/>
        <v>75227</v>
      </c>
      <c r="I53">
        <v>1800000</v>
      </c>
      <c r="J53" s="1">
        <f t="shared" si="14"/>
        <v>-1884193</v>
      </c>
      <c r="K53" s="1">
        <f>ROUNDDOWN(K52+J53, 0)</f>
        <v>484956</v>
      </c>
      <c r="L53" s="10" t="s">
        <v>21</v>
      </c>
      <c r="M53" s="15">
        <v>634147</v>
      </c>
      <c r="N53">
        <v>5040</v>
      </c>
      <c r="O53">
        <v>3000</v>
      </c>
      <c r="P53">
        <v>926</v>
      </c>
      <c r="Q53">
        <v>0</v>
      </c>
      <c r="R53" s="1">
        <f t="shared" si="13"/>
        <v>75227</v>
      </c>
      <c r="S53">
        <v>1800000</v>
      </c>
      <c r="T53" s="1">
        <f t="shared" si="15"/>
        <v>-1250046</v>
      </c>
      <c r="U53" s="1">
        <f>ROUNDDOWN(U52+T53, 0)</f>
        <v>1737783</v>
      </c>
    </row>
    <row r="54" spans="1:21" x14ac:dyDescent="0.35">
      <c r="A54">
        <f t="shared" si="2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2"/>
        <v>75227</v>
      </c>
      <c r="I54">
        <f>K53*0.2</f>
        <v>96991.200000000012</v>
      </c>
      <c r="J54" s="1">
        <f t="shared" si="14"/>
        <v>-181184.2</v>
      </c>
      <c r="K54" s="1">
        <f t="shared" si="10"/>
        <v>303771</v>
      </c>
      <c r="L54" s="10" t="s">
        <v>14</v>
      </c>
      <c r="M54" s="15">
        <v>650000</v>
      </c>
      <c r="N54">
        <v>5040</v>
      </c>
      <c r="O54">
        <v>3000</v>
      </c>
      <c r="P54">
        <v>926</v>
      </c>
      <c r="Q54">
        <v>0</v>
      </c>
      <c r="R54" s="1">
        <f t="shared" si="13"/>
        <v>75227</v>
      </c>
      <c r="S54">
        <f>U53*0.2</f>
        <v>347556.60000000003</v>
      </c>
      <c r="T54" s="1">
        <f t="shared" si="15"/>
        <v>218250.39999999997</v>
      </c>
      <c r="U54" s="1">
        <f t="shared" ref="U54:U57" si="17">ROUNDDOWN(U53+T54, 0)</f>
        <v>1956033</v>
      </c>
    </row>
    <row r="55" spans="1:21" x14ac:dyDescent="0.35">
      <c r="A55">
        <f t="shared" si="2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2"/>
        <v>75227</v>
      </c>
      <c r="I55">
        <f>650000*0.05</f>
        <v>32500</v>
      </c>
      <c r="J55" s="1">
        <f t="shared" si="14"/>
        <v>-116693</v>
      </c>
      <c r="K55" s="1">
        <f t="shared" si="10"/>
        <v>187078</v>
      </c>
      <c r="L55" s="10" t="s">
        <v>23</v>
      </c>
      <c r="M55" s="15">
        <v>666250</v>
      </c>
      <c r="N55">
        <v>5040</v>
      </c>
      <c r="O55">
        <v>3000</v>
      </c>
      <c r="P55">
        <v>926</v>
      </c>
      <c r="Q55">
        <v>0</v>
      </c>
      <c r="R55" s="1">
        <f t="shared" si="13"/>
        <v>75227</v>
      </c>
      <c r="S55">
        <f>650000*0.05</f>
        <v>32500</v>
      </c>
      <c r="T55" s="1">
        <f t="shared" si="15"/>
        <v>549557</v>
      </c>
      <c r="U55" s="1">
        <f t="shared" si="17"/>
        <v>2505590</v>
      </c>
    </row>
    <row r="56" spans="1:21" x14ac:dyDescent="0.35">
      <c r="A56">
        <f t="shared" si="2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2"/>
        <v>75227</v>
      </c>
      <c r="I56">
        <f>1800000+I55</f>
        <v>1832500</v>
      </c>
      <c r="J56" s="1">
        <f t="shared" si="14"/>
        <v>-1916693</v>
      </c>
      <c r="K56" s="1">
        <f t="shared" si="10"/>
        <v>-1729615</v>
      </c>
      <c r="L56" s="10" t="s">
        <v>15</v>
      </c>
      <c r="M56" s="15">
        <v>682906</v>
      </c>
      <c r="N56">
        <v>5040</v>
      </c>
      <c r="O56">
        <v>3000</v>
      </c>
      <c r="P56">
        <v>926</v>
      </c>
      <c r="Q56">
        <v>0</v>
      </c>
      <c r="R56" s="1">
        <f t="shared" si="13"/>
        <v>75227</v>
      </c>
      <c r="S56">
        <f>1800000+S55</f>
        <v>1832500</v>
      </c>
      <c r="T56" s="1">
        <f t="shared" si="15"/>
        <v>-1233787</v>
      </c>
      <c r="U56" s="1">
        <f t="shared" si="17"/>
        <v>1271803</v>
      </c>
    </row>
    <row r="57" spans="1:21" x14ac:dyDescent="0.35">
      <c r="A57">
        <f t="shared" si="2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2"/>
        <v>75227</v>
      </c>
      <c r="J57" s="1">
        <f t="shared" si="14"/>
        <v>-84193</v>
      </c>
      <c r="K57" s="1">
        <f t="shared" si="10"/>
        <v>-1813808</v>
      </c>
      <c r="L57" s="10" t="s">
        <v>21</v>
      </c>
      <c r="M57" s="15">
        <v>699979</v>
      </c>
      <c r="N57">
        <v>5040</v>
      </c>
      <c r="O57">
        <v>3000</v>
      </c>
      <c r="P57">
        <v>926</v>
      </c>
      <c r="Q57">
        <v>0</v>
      </c>
      <c r="R57" s="1">
        <f t="shared" si="13"/>
        <v>75227</v>
      </c>
      <c r="T57" s="1">
        <f t="shared" si="15"/>
        <v>615786</v>
      </c>
      <c r="U57" s="1">
        <f t="shared" si="17"/>
        <v>1887589</v>
      </c>
    </row>
    <row r="58" spans="1:21" x14ac:dyDescent="0.35">
      <c r="A58">
        <f t="shared" si="2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2"/>
        <v>75227</v>
      </c>
      <c r="J58" s="1">
        <f t="shared" si="14"/>
        <v>-84193</v>
      </c>
      <c r="K58" s="11">
        <f t="shared" si="3"/>
        <v>-1898001</v>
      </c>
      <c r="M58" s="15">
        <v>717479</v>
      </c>
      <c r="N58">
        <v>5040</v>
      </c>
      <c r="O58">
        <v>3000</v>
      </c>
      <c r="P58">
        <v>926</v>
      </c>
      <c r="Q58">
        <v>0</v>
      </c>
      <c r="R58" s="1">
        <f t="shared" si="13"/>
        <v>75227</v>
      </c>
      <c r="T58" s="1">
        <f t="shared" si="15"/>
        <v>633286</v>
      </c>
      <c r="U58" s="11">
        <f t="shared" ref="U58:U61" si="18">U57+T58</f>
        <v>2520875</v>
      </c>
    </row>
    <row r="59" spans="1:21" x14ac:dyDescent="0.35">
      <c r="A59">
        <f t="shared" si="2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2"/>
        <v>75227</v>
      </c>
      <c r="J59" s="1">
        <f t="shared" si="14"/>
        <v>-84193</v>
      </c>
      <c r="K59" s="11">
        <f t="shared" si="3"/>
        <v>-1982194</v>
      </c>
      <c r="M59" s="15">
        <v>735416</v>
      </c>
      <c r="N59">
        <v>5040</v>
      </c>
      <c r="O59">
        <v>3000</v>
      </c>
      <c r="P59">
        <v>926</v>
      </c>
      <c r="Q59">
        <v>0</v>
      </c>
      <c r="R59" s="1">
        <f t="shared" si="13"/>
        <v>75227</v>
      </c>
      <c r="T59" s="1">
        <f t="shared" si="15"/>
        <v>651223</v>
      </c>
      <c r="U59" s="11">
        <f t="shared" si="18"/>
        <v>3172098</v>
      </c>
    </row>
    <row r="60" spans="1:21" x14ac:dyDescent="0.35">
      <c r="A60">
        <f t="shared" si="2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2"/>
        <v>75227</v>
      </c>
      <c r="J60">
        <f t="shared" si="0"/>
        <v>-84193</v>
      </c>
      <c r="K60" s="11">
        <f t="shared" si="3"/>
        <v>-2066387</v>
      </c>
      <c r="M60" s="15">
        <v>753801</v>
      </c>
      <c r="N60">
        <v>5040</v>
      </c>
      <c r="O60">
        <v>3000</v>
      </c>
      <c r="P60">
        <v>926</v>
      </c>
      <c r="Q60">
        <v>0</v>
      </c>
      <c r="R60" s="1">
        <f t="shared" si="13"/>
        <v>75227</v>
      </c>
      <c r="T60">
        <f t="shared" ref="T60:T118" si="19">M60-N60-O60-P60-Q60-R60</f>
        <v>669608</v>
      </c>
      <c r="U60" s="11">
        <f t="shared" si="18"/>
        <v>3841706</v>
      </c>
    </row>
    <row r="61" spans="1:21" x14ac:dyDescent="0.35">
      <c r="A61">
        <f t="shared" si="2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2"/>
        <v>75227</v>
      </c>
      <c r="J61">
        <f t="shared" si="0"/>
        <v>-84193</v>
      </c>
      <c r="K61" s="11">
        <f t="shared" si="3"/>
        <v>-2150580</v>
      </c>
      <c r="M61" s="15">
        <v>772646</v>
      </c>
      <c r="N61">
        <v>5040</v>
      </c>
      <c r="O61">
        <v>3000</v>
      </c>
      <c r="P61">
        <v>926</v>
      </c>
      <c r="Q61">
        <v>0</v>
      </c>
      <c r="R61" s="1">
        <f t="shared" si="13"/>
        <v>75227</v>
      </c>
      <c r="T61">
        <f t="shared" si="19"/>
        <v>688453</v>
      </c>
      <c r="U61" s="11">
        <f t="shared" si="18"/>
        <v>4530159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2021-10-02T13:12:33Z</dcterms:modified>
</cp:coreProperties>
</file>