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E473FE53-E41B-5841-82FC-D308FAADBA22}" xr6:coauthVersionLast="47" xr6:coauthVersionMax="47" xr10:uidLastSave="{00000000-0000-0000-0000-000000000000}"/>
  <bookViews>
    <workbookView xWindow="-23880" yWindow="50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O55" i="1"/>
  <c r="O56" i="1" s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2" i="1"/>
  <c r="Q52" i="1" s="1"/>
  <c r="H52" i="1"/>
  <c r="J52" i="1" s="1"/>
  <c r="W54" i="1" l="1"/>
  <c r="P53" i="1"/>
  <c r="Q53" i="1" s="1"/>
  <c r="H53" i="1"/>
  <c r="O54" i="1" l="1"/>
  <c r="P54" i="1" s="1"/>
  <c r="Q54" i="1" s="1"/>
  <c r="W55" i="1"/>
  <c r="H54" i="1"/>
  <c r="W56" i="1" l="1"/>
  <c r="P55" i="1"/>
  <c r="Q55" i="1" s="1"/>
  <c r="H55" i="1"/>
  <c r="J55" i="1" s="1"/>
  <c r="P56" i="1" l="1"/>
  <c r="Q56" i="1" s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<sst xmlns="http://schemas.openxmlformats.org/spreadsheetml/2006/main" count="44" uniqueCount="25">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</sst>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topLeftCell="A44" zoomScale="130" zoomScaleNormal="130" workbookViewId="0">
      <pane xSplit="1" topLeftCell="B1" activePane="topRight" state="frozen"/>
      <selection pane="topRight" activeCell="Q51" sqref="Q51"/>
    </sheetView>
  </sheetViews>
  <sheetFormatPr baseColWidth="10" defaultColWidth="8.83203125" defaultRowHeight="15" x14ac:dyDescent="0.2"/>
  <cols>
    <col min="10" max="10" width="13.6640625" bestFit="1" customWidth="1"/>
    <col min="11" max="11" width="11.6640625" bestFit="1" customWidth="1"/>
    <col min="14" max="14" width="11.6640625" bestFit="1" customWidth="1"/>
    <col min="20" max="20" width="13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  <c r="L1" t="s">
        <v>0</v>
      </c>
      <c r="N1" t="s">
        <v>2</v>
      </c>
      <c r="P1" t="s">
        <v>9</v>
      </c>
      <c r="Q1" t="s">
        <v>4</v>
      </c>
      <c r="S1" t="s">
        <v>5</v>
      </c>
      <c r="T1" t="s">
        <v>6</v>
      </c>
      <c r="U1" t="s">
        <v>7</v>
      </c>
      <c r="V1" t="s">
        <v>8</v>
      </c>
      <c r="W1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N2" s="16">
        <v>180000</v>
      </c>
      <c r="O2" s="16"/>
      <c r="P2" s="16">
        <f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  <c r="N3" s="16">
        <v>184500</v>
      </c>
      <c r="O3" s="16"/>
      <c r="P3" s="16">
        <f>N3-S3-T3-U3-V3-W3</f>
        <v>179460</v>
      </c>
      <c r="Q3" s="16">
        <f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  <c r="N4" s="16">
        <v>189113</v>
      </c>
      <c r="O4" s="16"/>
      <c r="P4" s="16">
        <f>N4-S4-T4-U4-V4-W4</f>
        <v>181073</v>
      </c>
      <c r="Q4" s="16">
        <f>Q3+P4</f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  <c r="N5" s="16">
        <v>193840</v>
      </c>
      <c r="O5" s="16"/>
      <c r="P5" s="16">
        <f>N5-S5-T5-U5-V5-W5</f>
        <v>185800</v>
      </c>
      <c r="Q5" s="16">
        <f>Q4+P5</f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  <c r="N6" s="16">
        <v>198686</v>
      </c>
      <c r="O6" s="16"/>
      <c r="P6" s="16">
        <f>N6-S6-T6-U6-V6-W6</f>
        <v>189720</v>
      </c>
      <c r="Q6" s="16">
        <f>Q5+P6</f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  <c r="N7" s="16">
        <v>203653</v>
      </c>
      <c r="O7" s="16"/>
      <c r="P7" s="16">
        <f>N7-S7-T7-U7-V7-W7</f>
        <v>176687</v>
      </c>
      <c r="Q7" s="16">
        <f>Q6+P7</f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  <c r="N8" s="16">
        <v>208745</v>
      </c>
      <c r="O8" s="16"/>
      <c r="P8" s="16">
        <f>N8-S8-T8-U8-V8-W8</f>
        <v>181779</v>
      </c>
      <c r="Q8" s="16">
        <f>Q7+P8</f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  <c r="N9" s="16">
        <v>213963</v>
      </c>
      <c r="O9" s="16"/>
      <c r="P9" s="16">
        <f>N9-S9-T9-U9-V9-W9</f>
        <v>186997</v>
      </c>
      <c r="Q9" s="16">
        <f>Q8+P9</f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  <c r="N10" s="16">
        <v>219313</v>
      </c>
      <c r="O10" s="16"/>
      <c r="P10" s="16">
        <f>N10-S10-T10-U10-V10-W10</f>
        <v>192347</v>
      </c>
      <c r="Q10" s="16">
        <f>Q9+P10</f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  <c r="N11" s="16">
        <v>224795</v>
      </c>
      <c r="O11" s="16"/>
      <c r="P11" s="16">
        <f>N11-S11-T11-U11-V11-W11</f>
        <v>197829</v>
      </c>
      <c r="Q11" s="16">
        <f>Q10+P11</f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  <c r="N12" s="16">
        <v>230415</v>
      </c>
      <c r="O12" s="16"/>
      <c r="P12" s="16">
        <f>N12-S12-T12-U12-V12-W12</f>
        <v>203449</v>
      </c>
      <c r="Q12" s="16">
        <f>Q11+P12</f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  <c r="N13" s="16">
        <v>236176</v>
      </c>
      <c r="O13" s="16"/>
      <c r="P13" s="16">
        <f>N13-S13-T13-U13-V13-W13</f>
        <v>209210</v>
      </c>
      <c r="Q13" s="16">
        <f>Q12+P13</f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  <c r="N14" s="16">
        <v>242080</v>
      </c>
      <c r="O14" s="16"/>
      <c r="P14" s="16">
        <f>N14-S14-T14-U14-V14-W14</f>
        <v>215114</v>
      </c>
      <c r="Q14" s="16">
        <f>Q13+P14</f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  <c r="N15" s="16">
        <v>248132</v>
      </c>
      <c r="O15" s="16"/>
      <c r="P15" s="16">
        <f>N15-S15-T15-U15-V15-W15</f>
        <v>221166</v>
      </c>
      <c r="Q15" s="16">
        <f>Q14+P15</f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  <c r="N16" s="16">
        <v>254335</v>
      </c>
      <c r="O16" s="16"/>
      <c r="P16" s="16">
        <f>N16-S16-T16-U16-V16-W16</f>
        <v>227369</v>
      </c>
      <c r="Q16" s="16">
        <f>Q15+P16</f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  <c r="N17" s="16">
        <v>260694</v>
      </c>
      <c r="O17" s="16"/>
      <c r="P17" s="16">
        <f>N17-S17-T17-U17-V17-W17</f>
        <v>233728</v>
      </c>
      <c r="Q17" s="16">
        <f>Q16+P17</f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  <c r="N18" s="16">
        <v>267211</v>
      </c>
      <c r="O18" s="16"/>
      <c r="P18" s="16">
        <f>N18-S18-T18-U18-V18-W18</f>
        <v>240245</v>
      </c>
      <c r="Q18" s="16">
        <f>Q17+P18</f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  <c r="N19" s="16">
        <v>273891</v>
      </c>
      <c r="O19" s="16"/>
      <c r="P19" s="16">
        <f>N19-S19-T19-U19-V19-W19</f>
        <v>246925</v>
      </c>
      <c r="Q19" s="16">
        <f>Q18+P19</f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  <c r="N20" s="16">
        <v>280739</v>
      </c>
      <c r="O20" s="16"/>
      <c r="P20" s="16">
        <f>N20-S20-T20-U20-V20-W20</f>
        <v>225699</v>
      </c>
      <c r="Q20" s="16">
        <f>Q19+P20</f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  <c r="N21" s="16">
        <v>287757</v>
      </c>
      <c r="O21" s="16"/>
      <c r="P21" s="16">
        <f>N21-S21-T21-U21-V21-W21</f>
        <v>232717</v>
      </c>
      <c r="Q21" s="16">
        <f>Q20+P21</f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  <c r="N22" s="16">
        <v>294951</v>
      </c>
      <c r="O22" s="16"/>
      <c r="P22" s="16">
        <f>N22-S22-T22-U22-V22-W22</f>
        <v>239911</v>
      </c>
      <c r="Q22" s="16">
        <f>Q21+P22</f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  <c r="N23" s="16">
        <v>302325</v>
      </c>
      <c r="O23" s="16"/>
      <c r="P23" s="16">
        <f>N23-S23-T23-U23-V23-W23</f>
        <v>247285</v>
      </c>
      <c r="Q23" s="16">
        <f>Q22+P23</f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  <c r="N24" s="16">
        <v>309883</v>
      </c>
      <c r="O24" s="16"/>
      <c r="P24" s="16">
        <f>N24-S24-T24-U24-V24-W24</f>
        <v>254843</v>
      </c>
      <c r="Q24" s="16">
        <f>Q23+P24</f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  <c r="N25" s="16">
        <v>317630</v>
      </c>
      <c r="O25" s="16"/>
      <c r="P25" s="16">
        <f>N25-S25-T25-U25-V25-W25</f>
        <v>262590</v>
      </c>
      <c r="Q25" s="16">
        <f>Q24+P25</f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  <c r="N26" s="16">
        <v>325571</v>
      </c>
      <c r="O26" s="16"/>
      <c r="P26" s="16">
        <f>N26-S26-T26-U26-V26-W26</f>
        <v>270531</v>
      </c>
      <c r="Q26" s="16">
        <f>Q25+P26</f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  <c r="N27" s="16">
        <v>333710</v>
      </c>
      <c r="O27" s="16"/>
      <c r="P27" s="16">
        <f>N27-S27-T27-U27-V27-W27</f>
        <v>278670</v>
      </c>
      <c r="Q27" s="16">
        <f>Q26+P27</f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  <c r="N28" s="16">
        <v>342053</v>
      </c>
      <c r="O28" s="16"/>
      <c r="P28" s="16">
        <f>N28-S28-T28-U28-V28-W28</f>
        <v>287013</v>
      </c>
      <c r="Q28" s="16">
        <f>Q27+P28</f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  <c r="N29" s="16">
        <v>350604</v>
      </c>
      <c r="O29" s="16"/>
      <c r="P29" s="16">
        <f>N29-S29-T29-U29-V29-W29</f>
        <v>295564</v>
      </c>
      <c r="Q29" s="16">
        <f>Q28+P29</f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  <c r="N30" s="16">
        <v>359369</v>
      </c>
      <c r="O30" s="16"/>
      <c r="P30" s="16">
        <f>N30-S30-T30-U30-V30-W30</f>
        <v>304329</v>
      </c>
      <c r="Q30" s="16">
        <f>Q29+P30</f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  <c r="N31" s="16">
        <v>368353</v>
      </c>
      <c r="O31" s="16"/>
      <c r="P31" s="16">
        <f>N31-S31-T31-U31-V31-W31</f>
        <v>313313</v>
      </c>
      <c r="Q31" s="16">
        <f>Q30+P31</f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2"/>
        <v>7691898</v>
      </c>
      <c r="L32" s="3">
        <f t="shared" si="3"/>
        <v>30</v>
      </c>
      <c r="N32" s="16">
        <v>377562</v>
      </c>
      <c r="O32" s="16"/>
      <c r="P32" s="16">
        <f>N32-S32-T32-U32-V32-W32+490013</f>
        <v>830535</v>
      </c>
      <c r="Q32" s="16">
        <f>Q31+P32</f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2"/>
        <v>8041859</v>
      </c>
      <c r="L33" s="9">
        <f t="shared" si="3"/>
        <v>31</v>
      </c>
      <c r="N33" s="16">
        <v>387001</v>
      </c>
      <c r="O33" s="16"/>
      <c r="P33" s="16">
        <f>N33-S33-T33-U33-V33-W33</f>
        <v>349961</v>
      </c>
      <c r="Q33" s="16">
        <f>Q32+P33</f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  <c r="N34" s="16">
        <v>396676</v>
      </c>
      <c r="O34" s="16"/>
      <c r="P34" s="16">
        <f>N34-S34-T34-U34-V34-W34</f>
        <v>359636</v>
      </c>
      <c r="Q34" s="16">
        <f>Q33+P34</f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  <c r="N35" s="16">
        <v>406593</v>
      </c>
      <c r="O35" s="16"/>
      <c r="P35" s="16">
        <f>N35-S35-T35-U35-V35-W35</f>
        <v>369553</v>
      </c>
      <c r="Q35" s="16">
        <f>Q34+P35</f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  <c r="N36" s="16">
        <v>416758</v>
      </c>
      <c r="O36" s="16"/>
      <c r="P36" s="16">
        <f>N36-S36-T36-U36-V36-W36</f>
        <v>379718</v>
      </c>
      <c r="Q36" s="16">
        <f>Q35+P36</f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>Q36+P37</f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>Q37+P38</f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>Q38+P39</f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>Q39+P40</f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>
        <f t="shared" si="2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>Q40+P41</f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5">28074+ROUNDUP(471523*10%, 0)</f>
        <v>75227</v>
      </c>
    </row>
    <row r="42" spans="1:23" x14ac:dyDescent="0.2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5"/>
        <v>75227</v>
      </c>
    </row>
    <row r="43" spans="1:23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6">ROUNDDOWN(K42+J43, 0)</f>
        <v>4981738</v>
      </c>
      <c r="L43" s="10" t="s">
        <v>13</v>
      </c>
      <c r="N43" s="16">
        <v>495394</v>
      </c>
      <c r="O43" s="16">
        <v>2000000</v>
      </c>
      <c r="P43" s="17">
        <f>N43-S43-T43-U43-V43-W43-O43</f>
        <v>-1588799</v>
      </c>
      <c r="Q43" s="17">
        <f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7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>N44-S44-T44-U44-V44-W44-O44</f>
        <v>-2067283</v>
      </c>
      <c r="Q44" s="17">
        <f>ROUNDDOWN(Q43+P44, 0)</f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8">W43</f>
        <v>75227</v>
      </c>
    </row>
    <row r="45" spans="1:23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7"/>
        <v>75227</v>
      </c>
      <c r="I45">
        <v>1000000</v>
      </c>
      <c r="J45" s="1">
        <f t="shared" ref="J45:J59" si="9">C45-D45-E45-F45-G45-H45-I45</f>
        <v>-563719</v>
      </c>
      <c r="K45" s="1">
        <f t="shared" si="6"/>
        <v>2350736</v>
      </c>
      <c r="L45" s="10" t="s">
        <v>18</v>
      </c>
      <c r="N45" s="16">
        <v>520474</v>
      </c>
      <c r="O45" s="16">
        <v>1000000</v>
      </c>
      <c r="P45" s="17">
        <f>N45-S45-T45-U45-V45-W45-O45</f>
        <v>-563719</v>
      </c>
      <c r="Q45" s="17">
        <f>ROUNDDOWN(Q44+P45, 0)</f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8"/>
        <v>75227</v>
      </c>
    </row>
    <row r="46" spans="1:23" x14ac:dyDescent="0.2">
      <c r="A46" s="12">
        <f t="shared" si="1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7"/>
        <v>75227</v>
      </c>
      <c r="I46" s="12"/>
      <c r="J46" s="13">
        <f t="shared" si="9"/>
        <v>449292</v>
      </c>
      <c r="K46" s="13">
        <f t="shared" si="6"/>
        <v>2800028</v>
      </c>
      <c r="L46" s="14" t="s">
        <v>10</v>
      </c>
      <c r="N46" s="18">
        <v>533485</v>
      </c>
      <c r="O46" s="18"/>
      <c r="P46" s="19">
        <f>N46-S46-T46-U46-V46-W46-O46</f>
        <v>449292</v>
      </c>
      <c r="Q46" s="19">
        <f>ROUNDDOWN(Q45+P46, 0)</f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8"/>
        <v>75227</v>
      </c>
    </row>
    <row r="47" spans="1:23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7"/>
        <v>75227</v>
      </c>
      <c r="J47" s="1">
        <f t="shared" si="9"/>
        <v>462630</v>
      </c>
      <c r="K47" s="1">
        <f t="shared" si="6"/>
        <v>3262658</v>
      </c>
      <c r="L47" s="10" t="s">
        <v>19</v>
      </c>
      <c r="N47" s="16">
        <v>546823</v>
      </c>
      <c r="O47" s="16"/>
      <c r="P47" s="17">
        <f>N47-S47-T47-U47-V47-W47-O47</f>
        <v>462630</v>
      </c>
      <c r="Q47" s="17">
        <f>ROUNDDOWN(Q46+P47, 0)</f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8"/>
        <v>75227</v>
      </c>
    </row>
    <row r="48" spans="1:23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7"/>
        <v>75227</v>
      </c>
      <c r="J48" s="1">
        <f t="shared" si="9"/>
        <v>476300</v>
      </c>
      <c r="K48" s="1">
        <f t="shared" si="6"/>
        <v>3738958</v>
      </c>
      <c r="L48" s="10" t="s">
        <v>20</v>
      </c>
      <c r="N48" s="16">
        <v>560493</v>
      </c>
      <c r="O48" s="16"/>
      <c r="P48" s="17">
        <f>N48-S48-T48-U48-V48-W48-O48</f>
        <v>476300</v>
      </c>
      <c r="Q48" s="17">
        <f>ROUNDDOWN(Q47+P48, 0)</f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8"/>
        <v>75227</v>
      </c>
    </row>
    <row r="49" spans="1:23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7"/>
        <v>75227</v>
      </c>
      <c r="I49">
        <v>1000000</v>
      </c>
      <c r="J49" s="1">
        <f t="shared" si="9"/>
        <v>-509688</v>
      </c>
      <c r="K49" s="1">
        <f t="shared" si="6"/>
        <v>3229270</v>
      </c>
      <c r="L49" s="10" t="s">
        <v>18</v>
      </c>
      <c r="N49" s="16">
        <v>574505</v>
      </c>
      <c r="O49">
        <v>1000000</v>
      </c>
      <c r="P49" s="17">
        <f>N49-S49-T49-U49-V49-W49-O49</f>
        <v>-509688</v>
      </c>
      <c r="Q49" s="17">
        <f>ROUNDDOWN(Q48+P49, 0)</f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8"/>
        <v>75227</v>
      </c>
    </row>
    <row r="50" spans="1:23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7"/>
        <v>75227</v>
      </c>
      <c r="I50">
        <v>720000</v>
      </c>
      <c r="J50" s="1">
        <f t="shared" si="9"/>
        <v>-215325</v>
      </c>
      <c r="K50" s="1">
        <f t="shared" si="6"/>
        <v>3013945</v>
      </c>
      <c r="L50" s="10" t="s">
        <v>21</v>
      </c>
      <c r="N50" s="16">
        <v>588868</v>
      </c>
      <c r="O50">
        <v>720000</v>
      </c>
      <c r="P50" s="17">
        <f>N50-S50-T50-U50-V50-W50-O50</f>
        <v>-215325</v>
      </c>
      <c r="Q50" s="17">
        <f>ROUNDDOWN(Q49+P50, 0)</f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8"/>
        <v>75227</v>
      </c>
    </row>
    <row r="51" spans="1:23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7"/>
        <v>75227</v>
      </c>
      <c r="J51" s="1">
        <f t="shared" si="9"/>
        <v>519397</v>
      </c>
      <c r="K51" s="1">
        <f t="shared" si="6"/>
        <v>3533342</v>
      </c>
      <c r="L51" s="10" t="s">
        <v>22</v>
      </c>
      <c r="M51" t="s">
        <v>24</v>
      </c>
      <c r="N51" s="15">
        <v>603590</v>
      </c>
      <c r="P51" s="1">
        <f>N51-S51-T51-U51-V51-W51-O51</f>
        <v>519397</v>
      </c>
      <c r="Q51" s="1">
        <f>ROUNDDOWN(Q50+P51, 0)</f>
        <v>3533342</v>
      </c>
      <c r="S51">
        <v>5040</v>
      </c>
      <c r="T51">
        <v>3000</v>
      </c>
      <c r="U51">
        <v>926</v>
      </c>
      <c r="V51">
        <v>0</v>
      </c>
      <c r="W51" s="1">
        <f t="shared" si="8"/>
        <v>75227</v>
      </c>
    </row>
    <row r="52" spans="1:23" x14ac:dyDescent="0.2">
      <c r="A52">
        <f t="shared" si="1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7"/>
        <v>75227</v>
      </c>
      <c r="J52" s="1">
        <f t="shared" si="9"/>
        <v>-84193</v>
      </c>
      <c r="K52" s="1">
        <f t="shared" si="6"/>
        <v>3449149</v>
      </c>
      <c r="L52" s="10" t="s">
        <v>20</v>
      </c>
      <c r="N52" s="15">
        <v>618680</v>
      </c>
      <c r="P52" s="1">
        <f>N52-S52-T52-U52-V52-W52-O52</f>
        <v>534487</v>
      </c>
      <c r="Q52" s="1">
        <f>ROUNDDOWN(Q51+P52, 0)</f>
        <v>4067829</v>
      </c>
      <c r="S52">
        <v>5040</v>
      </c>
      <c r="T52">
        <v>3000</v>
      </c>
      <c r="U52">
        <v>926</v>
      </c>
      <c r="V52">
        <v>0</v>
      </c>
      <c r="W52" s="1">
        <f t="shared" si="8"/>
        <v>75227</v>
      </c>
    </row>
    <row r="53" spans="1:23" x14ac:dyDescent="0.2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7"/>
        <v>75227</v>
      </c>
      <c r="I53">
        <v>1800000</v>
      </c>
      <c r="J53" s="1">
        <f t="shared" si="9"/>
        <v>-1884193</v>
      </c>
      <c r="K53" s="1">
        <f>ROUNDDOWN(K52+J53, 0)</f>
        <v>1564956</v>
      </c>
      <c r="L53" s="10" t="s">
        <v>21</v>
      </c>
      <c r="N53" s="15">
        <v>634147</v>
      </c>
      <c r="O53">
        <v>1800000</v>
      </c>
      <c r="P53" s="1">
        <f>N53-S53-T53-U53-V53-W53-O53</f>
        <v>-1250046</v>
      </c>
      <c r="Q53" s="1">
        <f>ROUNDDOWN(Q52+P53, 0)</f>
        <v>2817783</v>
      </c>
      <c r="S53">
        <v>5040</v>
      </c>
      <c r="T53">
        <v>3000</v>
      </c>
      <c r="U53">
        <v>926</v>
      </c>
      <c r="V53">
        <v>0</v>
      </c>
      <c r="W53" s="1">
        <f t="shared" si="8"/>
        <v>75227</v>
      </c>
    </row>
    <row r="54" spans="1:23" x14ac:dyDescent="0.2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7"/>
        <v>75227</v>
      </c>
      <c r="I54">
        <f>K53*0.2</f>
        <v>312991.2</v>
      </c>
      <c r="J54" s="1">
        <f t="shared" si="9"/>
        <v>-397184.2</v>
      </c>
      <c r="K54" s="1">
        <f t="shared" si="6"/>
        <v>1167771</v>
      </c>
      <c r="L54" s="10" t="s">
        <v>14</v>
      </c>
      <c r="N54" s="15">
        <v>650000</v>
      </c>
      <c r="O54">
        <f>Q53*0.2</f>
        <v>563556.6</v>
      </c>
      <c r="P54" s="1">
        <f>N54-S54-T54-U54-V54-W54-O54</f>
        <v>2250.4000000000233</v>
      </c>
      <c r="Q54" s="1">
        <f>ROUNDDOWN(Q53+P54, 0)</f>
        <v>2820033</v>
      </c>
      <c r="S54">
        <v>5040</v>
      </c>
      <c r="T54">
        <v>3000</v>
      </c>
      <c r="U54">
        <v>926</v>
      </c>
      <c r="V54">
        <v>0</v>
      </c>
      <c r="W54" s="1">
        <f t="shared" si="8"/>
        <v>75227</v>
      </c>
    </row>
    <row r="55" spans="1:23" x14ac:dyDescent="0.2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7"/>
        <v>75227</v>
      </c>
      <c r="I55">
        <f>650000*0.05</f>
        <v>32500</v>
      </c>
      <c r="J55" s="1">
        <f t="shared" si="9"/>
        <v>-116693</v>
      </c>
      <c r="K55" s="1">
        <f t="shared" si="6"/>
        <v>1051078</v>
      </c>
      <c r="L55" s="10" t="s">
        <v>23</v>
      </c>
      <c r="N55" s="15">
        <v>666250</v>
      </c>
      <c r="O55">
        <f>650000*0.05</f>
        <v>32500</v>
      </c>
      <c r="P55" s="1">
        <f>N55-S55-T55-U55-V55-W55-O55</f>
        <v>549557</v>
      </c>
      <c r="Q55" s="1">
        <f>ROUNDDOWN(Q54+P55, 0)</f>
        <v>3369590</v>
      </c>
      <c r="S55">
        <v>5040</v>
      </c>
      <c r="T55">
        <v>3000</v>
      </c>
      <c r="U55">
        <v>926</v>
      </c>
      <c r="V55">
        <v>0</v>
      </c>
      <c r="W55" s="1">
        <f t="shared" si="8"/>
        <v>75227</v>
      </c>
    </row>
    <row r="56" spans="1:23" x14ac:dyDescent="0.2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7"/>
        <v>75227</v>
      </c>
      <c r="I56">
        <f>1800000+I55</f>
        <v>1832500</v>
      </c>
      <c r="J56" s="1">
        <f t="shared" si="9"/>
        <v>-1916693</v>
      </c>
      <c r="K56" s="1">
        <f t="shared" si="6"/>
        <v>-865615</v>
      </c>
      <c r="L56" s="10" t="s">
        <v>15</v>
      </c>
      <c r="N56" s="15">
        <v>682906</v>
      </c>
      <c r="O56">
        <f>1800000+O55</f>
        <v>1832500</v>
      </c>
      <c r="P56" s="1">
        <f>N56-S56-T56-U56-V56-W56-O56</f>
        <v>-1233787</v>
      </c>
      <c r="Q56" s="1">
        <f>ROUNDDOWN(Q55+P56, 0)</f>
        <v>2135803</v>
      </c>
      <c r="S56">
        <v>5040</v>
      </c>
      <c r="T56">
        <v>3000</v>
      </c>
      <c r="U56">
        <v>926</v>
      </c>
      <c r="V56">
        <v>0</v>
      </c>
      <c r="W56" s="1">
        <f t="shared" si="8"/>
        <v>75227</v>
      </c>
    </row>
    <row r="57" spans="1:23" x14ac:dyDescent="0.2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7"/>
        <v>75227</v>
      </c>
      <c r="J57" s="1">
        <f t="shared" si="9"/>
        <v>-84193</v>
      </c>
      <c r="K57" s="1">
        <f t="shared" si="6"/>
        <v>-949808</v>
      </c>
      <c r="L57" s="10" t="s">
        <v>21</v>
      </c>
      <c r="N57" s="15">
        <v>699979</v>
      </c>
      <c r="P57" s="1">
        <f>N57-S57-T57-U57-V57-W57-O57</f>
        <v>615786</v>
      </c>
      <c r="Q57" s="1">
        <f>ROUNDDOWN(Q56+P57, 0)</f>
        <v>2751589</v>
      </c>
      <c r="S57">
        <v>5040</v>
      </c>
      <c r="T57">
        <v>3000</v>
      </c>
      <c r="U57">
        <v>926</v>
      </c>
      <c r="V57">
        <v>0</v>
      </c>
      <c r="W57" s="1">
        <f t="shared" si="8"/>
        <v>75227</v>
      </c>
    </row>
    <row r="58" spans="1:23" x14ac:dyDescent="0.2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7"/>
        <v>75227</v>
      </c>
      <c r="J58" s="1">
        <f t="shared" si="9"/>
        <v>-84193</v>
      </c>
      <c r="K58" s="11">
        <f t="shared" si="2"/>
        <v>-1034001</v>
      </c>
      <c r="N58" s="15">
        <v>717479</v>
      </c>
      <c r="P58" s="1">
        <f>N58-S58-T58-U58-V58-W58-O58</f>
        <v>633286</v>
      </c>
      <c r="Q58" s="11">
        <f>Q57+P58</f>
        <v>3384875</v>
      </c>
      <c r="S58">
        <v>5040</v>
      </c>
      <c r="T58">
        <v>3000</v>
      </c>
      <c r="U58">
        <v>926</v>
      </c>
      <c r="V58">
        <v>0</v>
      </c>
      <c r="W58" s="1">
        <f t="shared" si="8"/>
        <v>75227</v>
      </c>
    </row>
    <row r="59" spans="1:23" x14ac:dyDescent="0.2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7"/>
        <v>75227</v>
      </c>
      <c r="J59" s="1">
        <f t="shared" si="9"/>
        <v>-84193</v>
      </c>
      <c r="K59" s="11">
        <f t="shared" si="2"/>
        <v>-1118194</v>
      </c>
      <c r="N59" s="15">
        <v>735416</v>
      </c>
      <c r="P59" s="1">
        <f>N59-S59-T59-U59-V59-W59-O59</f>
        <v>651223</v>
      </c>
      <c r="Q59" s="11">
        <f>Q58+P59</f>
        <v>4036098</v>
      </c>
      <c r="S59">
        <v>5040</v>
      </c>
      <c r="T59">
        <v>3000</v>
      </c>
      <c r="U59">
        <v>926</v>
      </c>
      <c r="V59">
        <v>0</v>
      </c>
      <c r="W59" s="1">
        <f t="shared" si="8"/>
        <v>75227</v>
      </c>
    </row>
    <row r="60" spans="1:23" x14ac:dyDescent="0.2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7"/>
        <v>75227</v>
      </c>
      <c r="J60">
        <f t="shared" si="0"/>
        <v>-84193</v>
      </c>
      <c r="K60" s="11">
        <f t="shared" si="2"/>
        <v>-1202387</v>
      </c>
      <c r="N60" s="15">
        <v>753801</v>
      </c>
      <c r="P60">
        <f>N60-S60-T60-U60-V60-W60</f>
        <v>669608</v>
      </c>
      <c r="Q60" s="11">
        <f>Q59+P60</f>
        <v>4705706</v>
      </c>
      <c r="S60">
        <v>5040</v>
      </c>
      <c r="T60">
        <v>3000</v>
      </c>
      <c r="U60">
        <v>926</v>
      </c>
      <c r="V60">
        <v>0</v>
      </c>
      <c r="W60" s="1">
        <f t="shared" si="8"/>
        <v>75227</v>
      </c>
    </row>
    <row r="61" spans="1:23" x14ac:dyDescent="0.2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7"/>
        <v>75227</v>
      </c>
      <c r="J61">
        <f t="shared" si="0"/>
        <v>-84193</v>
      </c>
      <c r="K61" s="11">
        <f t="shared" si="2"/>
        <v>-1286580</v>
      </c>
      <c r="N61" s="15">
        <v>772646</v>
      </c>
      <c r="P61">
        <f>N61-S61-T61-U61-V61-W61</f>
        <v>688453</v>
      </c>
      <c r="Q61" s="11">
        <f>Q60+P61</f>
        <v>5394159</v>
      </c>
      <c r="S61">
        <v>5040</v>
      </c>
      <c r="T61">
        <v>3000</v>
      </c>
      <c r="U61">
        <v>926</v>
      </c>
      <c r="V61">
        <v>0</v>
      </c>
      <c r="W61" s="1">
        <f t="shared" si="8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2021-10-09T12:44:08Z</dcterms:modified>
</cp:coreProperties>
</file>