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97CEDE52-147D-674A-B2DF-FE67D1AF05A9}" xr6:coauthVersionLast="47" xr6:coauthVersionMax="47" xr10:uidLastSave="{00000000-0000-0000-0000-000000000000}"/>
  <bookViews>
    <workbookView xWindow="0" yWindow="500" windowWidth="28060" windowHeight="1942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I56" i="1" s="1"/>
  <c r="H41" i="1"/>
  <c r="J41" i="1" s="1"/>
  <c r="H42" i="1"/>
  <c r="J42" i="1" s="1"/>
  <c r="H43" i="1"/>
  <c r="J43" i="1" s="1"/>
  <c r="J38" i="1"/>
  <c r="J39" i="1"/>
  <c r="J33" i="1"/>
  <c r="J32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K41" i="1" l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K42" i="1" l="1"/>
  <c r="K43" i="1" s="1"/>
  <c r="I44" i="1" s="1"/>
  <c r="J44" i="1" s="1"/>
  <c r="I42" i="1"/>
  <c r="H46" i="1"/>
  <c r="J46" i="1" s="1"/>
  <c r="H47" i="1" l="1"/>
  <c r="J47" i="1" s="1"/>
  <c r="H48" i="1" l="1"/>
  <c r="J48" i="1" s="1"/>
  <c r="H49" i="1" l="1"/>
  <c r="J49" i="1" s="1"/>
  <c r="H50" i="1" l="1"/>
  <c r="J50" i="1" s="1"/>
  <c r="H51" i="1" l="1"/>
  <c r="J51" i="1" s="1"/>
  <c r="H52" i="1" l="1"/>
  <c r="J52" i="1" s="1"/>
  <c r="H53" i="1" l="1"/>
  <c r="H54" i="1" l="1"/>
  <c r="H55" i="1" l="1"/>
  <c r="J55" i="1" s="1"/>
  <c r="H56" i="1" l="1"/>
  <c r="H57" i="1" l="1"/>
  <c r="J57" i="1" s="1"/>
  <c r="H58" i="1" l="1"/>
  <c r="J58" i="1" s="1"/>
  <c r="H59" i="1" l="1"/>
  <c r="J59" i="1" s="1"/>
  <c r="H60" i="1" l="1"/>
  <c r="H61" i="1" l="1"/>
  <c r="J61" i="1" s="1"/>
  <c r="J60" i="1"/>
  <c r="K44" i="1" l="1"/>
  <c r="K45" i="1" s="1"/>
  <c r="K46" i="1" s="1"/>
  <c r="K47" i="1" s="1"/>
  <c r="K48" i="1" s="1"/>
  <c r="K49" i="1" s="1"/>
  <c r="K50" i="1" s="1"/>
  <c r="K51" i="1" s="1"/>
  <c r="K52" i="1" s="1"/>
  <c r="J53" i="1" l="1"/>
  <c r="K53" i="1" s="1"/>
  <c r="I54" i="1" l="1"/>
  <c r="J54" i="1" s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<sst xmlns="http://schemas.openxmlformats.org/spreadsheetml/2006/main" count="35" uniqueCount="25">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</sst>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M61"/>
  <sheetViews>
    <sheetView tabSelected="1" topLeftCell="A15" zoomScale="93" zoomScaleNormal="160" workbookViewId="0">
      <pane xSplit="1" topLeftCell="B1" activePane="topRight" state="frozen"/>
      <selection pane="topRight" activeCell="L38" sqref="L38:L57"/>
    </sheetView>
  </sheetViews>
  <sheetFormatPr baseColWidth="10" defaultColWidth="8.83203125" defaultRowHeight="15" x14ac:dyDescent="0.2"/>
  <cols>
    <col min="10" max="10" width="13.6640625" bestFit="1" customWidth="1"/>
    <col min="11" max="11" width="11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0">C3-D3-E3-F3-G3-H3</f>
        <v>179460</v>
      </c>
      <c r="K3">
        <f>K2+J3</f>
        <v>359460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61" si="2">K3+J4</f>
        <v>540533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2"/>
        <v>726333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2"/>
        <v>916053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2"/>
        <v>1092740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2"/>
        <v>1274519</v>
      </c>
      <c r="L8" s="8">
        <f t="shared" si="3"/>
        <v>6</v>
      </c>
    </row>
    <row r="9" spans="1:12" x14ac:dyDescent="0.2">
      <c r="A9" s="3">
        <f t="shared" si="1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2"/>
        <v>1461516</v>
      </c>
      <c r="L9" s="3">
        <f t="shared" si="3"/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2"/>
        <v>1653863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2"/>
        <v>1851692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2"/>
        <v>2055141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2"/>
        <v>2264351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2"/>
        <v>2479465</v>
      </c>
      <c r="L14" s="8">
        <f t="shared" si="3"/>
        <v>12</v>
      </c>
    </row>
    <row r="15" spans="1:12" x14ac:dyDescent="0.2">
      <c r="A15" s="3">
        <f t="shared" si="1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2"/>
        <v>2700631</v>
      </c>
      <c r="L15" s="3">
        <f t="shared" si="3"/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2"/>
        <v>2928000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2"/>
        <v>3161728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2"/>
        <v>3401973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2"/>
        <v>3648898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2"/>
        <v>3874597</v>
      </c>
      <c r="L20" s="8">
        <f t="shared" si="3"/>
        <v>18</v>
      </c>
    </row>
    <row r="21" spans="1:12" x14ac:dyDescent="0.2">
      <c r="A21" s="3">
        <f t="shared" si="1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2"/>
        <v>4107314</v>
      </c>
      <c r="L21" s="3">
        <f t="shared" si="3"/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2"/>
        <v>4347225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2"/>
        <v>4594510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2"/>
        <v>4849353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2"/>
        <v>5111943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2"/>
        <v>5382474</v>
      </c>
      <c r="L26" s="8">
        <f t="shared" si="3"/>
        <v>24</v>
      </c>
    </row>
    <row r="27" spans="1:12" x14ac:dyDescent="0.2">
      <c r="A27" s="3">
        <f t="shared" si="1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2"/>
        <v>5661144</v>
      </c>
      <c r="L27" s="3">
        <f t="shared" si="3"/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2"/>
        <v>5948157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2"/>
        <v>6243721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2"/>
        <v>6548050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2"/>
        <v>6861363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</f>
        <v>340522</v>
      </c>
      <c r="K32">
        <f t="shared" si="2"/>
        <v>7201885</v>
      </c>
      <c r="L32" s="3">
        <f t="shared" si="3"/>
        <v>30</v>
      </c>
    </row>
    <row r="33" spans="1:12" x14ac:dyDescent="0.2">
      <c r="A33" s="9">
        <f t="shared" si="1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C33-D33-E33-F33-G33-H33+490013</f>
        <v>839974</v>
      </c>
      <c r="K33">
        <f t="shared" si="2"/>
        <v>8041859</v>
      </c>
      <c r="L33" s="9">
        <f t="shared" si="3"/>
        <v>31</v>
      </c>
    </row>
    <row r="34" spans="1:12" x14ac:dyDescent="0.2">
      <c r="A34" s="5">
        <f t="shared" si="1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2"/>
        <v>8401495</v>
      </c>
      <c r="L34" s="5">
        <f t="shared" si="3"/>
        <v>32</v>
      </c>
    </row>
    <row r="35" spans="1:12" x14ac:dyDescent="0.2">
      <c r="A35" s="6">
        <f t="shared" si="1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2"/>
        <v>8771048</v>
      </c>
      <c r="L35" s="6">
        <f t="shared" si="3"/>
        <v>33</v>
      </c>
    </row>
    <row r="36" spans="1:12" x14ac:dyDescent="0.2">
      <c r="A36" s="7">
        <f t="shared" si="1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2"/>
        <v>9150766</v>
      </c>
      <c r="L36" s="7">
        <f t="shared" si="3"/>
        <v>34</v>
      </c>
    </row>
    <row r="37" spans="1:12" x14ac:dyDescent="0.2">
      <c r="A37">
        <f t="shared" si="1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0"/>
        <v>-37040</v>
      </c>
      <c r="K37">
        <f t="shared" si="2"/>
        <v>9113726</v>
      </c>
      <c r="L37" s="10" t="s">
        <v>11</v>
      </c>
    </row>
    <row r="38" spans="1:12" x14ac:dyDescent="0.2">
      <c r="A38">
        <f t="shared" si="1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2"/>
        <v>8776686</v>
      </c>
      <c r="L38" s="10" t="s">
        <v>15</v>
      </c>
    </row>
    <row r="39" spans="1:12" x14ac:dyDescent="0.2">
      <c r="A39">
        <f t="shared" si="1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2"/>
        <v>8439646</v>
      </c>
      <c r="L39" s="10" t="s">
        <v>16</v>
      </c>
    </row>
    <row r="40" spans="1:12" x14ac:dyDescent="0.2">
      <c r="A40">
        <f t="shared" si="1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0"/>
        <v>-37040</v>
      </c>
      <c r="K40">
        <f t="shared" si="2"/>
        <v>8402606</v>
      </c>
      <c r="L40" s="10" t="s">
        <v>19</v>
      </c>
    </row>
    <row r="41" spans="1:12" x14ac:dyDescent="0.2">
      <c r="A41">
        <f t="shared" si="1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4">28074+ROUNDUP(471523*10%, 0)</f>
        <v>75227</v>
      </c>
      <c r="J41">
        <f t="shared" si="0"/>
        <v>-84193</v>
      </c>
      <c r="K41">
        <f t="shared" si="2"/>
        <v>8318413</v>
      </c>
      <c r="L41" s="10" t="s">
        <v>12</v>
      </c>
    </row>
    <row r="42" spans="1:12" x14ac:dyDescent="0.2">
      <c r="A42">
        <f t="shared" si="1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4"/>
        <v>75227</v>
      </c>
      <c r="I42">
        <f>K41*0.2</f>
        <v>1663682.6</v>
      </c>
      <c r="J42">
        <f t="shared" si="0"/>
        <v>-84193</v>
      </c>
      <c r="K42">
        <f t="shared" si="2"/>
        <v>8234220</v>
      </c>
      <c r="L42" s="10" t="s">
        <v>14</v>
      </c>
    </row>
    <row r="43" spans="1:12" x14ac:dyDescent="0.2">
      <c r="A43">
        <f t="shared" si="1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5">ROUNDDOWN(K42+J43, 0)</f>
        <v>6645421</v>
      </c>
      <c r="L43" s="10" t="s">
        <v>13</v>
      </c>
    </row>
    <row r="44" spans="1:12" x14ac:dyDescent="0.2">
      <c r="A44">
        <f t="shared" si="1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6">H43</f>
        <v>75227</v>
      </c>
      <c r="I44">
        <f>K43/2</f>
        <v>3322710.5</v>
      </c>
      <c r="J44" s="1">
        <f>C44-D44-E44-F44-G44-H44-I44</f>
        <v>-2899124.5</v>
      </c>
      <c r="K44" s="1">
        <f>ROUNDDOWN(K43+J44, 0)</f>
        <v>3746296</v>
      </c>
      <c r="L44" s="10" t="s">
        <v>17</v>
      </c>
    </row>
    <row r="45" spans="1:12" x14ac:dyDescent="0.2">
      <c r="A45">
        <f t="shared" si="1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-563719</v>
      </c>
      <c r="K45" s="1">
        <f t="shared" si="5"/>
        <v>3182577</v>
      </c>
      <c r="L45" s="10" t="s">
        <v>18</v>
      </c>
    </row>
    <row r="46" spans="1:12" x14ac:dyDescent="0.2">
      <c r="A46">
        <f t="shared" si="1"/>
        <v>44</v>
      </c>
      <c r="B46">
        <v>55</v>
      </c>
      <c r="C46">
        <v>533485</v>
      </c>
      <c r="D46">
        <v>5040</v>
      </c>
      <c r="E46">
        <v>3000</v>
      </c>
      <c r="F46">
        <v>926</v>
      </c>
      <c r="G46">
        <v>0</v>
      </c>
      <c r="H46" s="1">
        <f t="shared" si="6"/>
        <v>75227</v>
      </c>
      <c r="J46" s="1">
        <f t="shared" si="7"/>
        <v>449292</v>
      </c>
      <c r="K46" s="1">
        <f t="shared" si="5"/>
        <v>3631869</v>
      </c>
      <c r="L46" s="10" t="s">
        <v>10</v>
      </c>
    </row>
    <row r="47" spans="1:12" x14ac:dyDescent="0.2">
      <c r="A47">
        <f t="shared" si="1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6"/>
        <v>75227</v>
      </c>
      <c r="J47" s="1">
        <f t="shared" si="7"/>
        <v>462630</v>
      </c>
      <c r="K47" s="1">
        <f t="shared" si="5"/>
        <v>4094499</v>
      </c>
      <c r="L47" s="10" t="s">
        <v>19</v>
      </c>
    </row>
    <row r="48" spans="1:12" x14ac:dyDescent="0.2">
      <c r="A48">
        <f t="shared" si="1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6"/>
        <v>75227</v>
      </c>
      <c r="J48" s="1">
        <f t="shared" si="7"/>
        <v>476300</v>
      </c>
      <c r="K48" s="1">
        <f t="shared" si="5"/>
        <v>4570799</v>
      </c>
      <c r="L48" s="10" t="s">
        <v>20</v>
      </c>
    </row>
    <row r="49" spans="1:13" x14ac:dyDescent="0.2">
      <c r="A49">
        <f t="shared" si="1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6"/>
        <v>75227</v>
      </c>
      <c r="I49">
        <v>1000000</v>
      </c>
      <c r="J49" s="1">
        <f t="shared" si="7"/>
        <v>-509688</v>
      </c>
      <c r="K49" s="1">
        <f t="shared" si="5"/>
        <v>4061111</v>
      </c>
      <c r="L49" s="10" t="s">
        <v>18</v>
      </c>
    </row>
    <row r="50" spans="1:13" x14ac:dyDescent="0.2">
      <c r="A50">
        <f t="shared" si="1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6"/>
        <v>75227</v>
      </c>
      <c r="I50">
        <v>1800000</v>
      </c>
      <c r="J50" s="1">
        <f t="shared" si="7"/>
        <v>-1295325</v>
      </c>
      <c r="K50" s="1">
        <f t="shared" si="5"/>
        <v>2765786</v>
      </c>
      <c r="L50" s="10" t="s">
        <v>21</v>
      </c>
    </row>
    <row r="51" spans="1:13" x14ac:dyDescent="0.2">
      <c r="A51">
        <f t="shared" si="1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 s="1">
        <f t="shared" si="6"/>
        <v>75227</v>
      </c>
      <c r="J51" s="1">
        <f t="shared" si="7"/>
        <v>519397</v>
      </c>
      <c r="K51" s="1">
        <f t="shared" si="5"/>
        <v>3285183</v>
      </c>
      <c r="L51" s="10" t="s">
        <v>22</v>
      </c>
    </row>
    <row r="52" spans="1:13" x14ac:dyDescent="0.2">
      <c r="A52">
        <f t="shared" si="1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6"/>
        <v>75227</v>
      </c>
      <c r="J52" s="1">
        <f t="shared" si="7"/>
        <v>-84193</v>
      </c>
      <c r="K52" s="1">
        <f t="shared" si="5"/>
        <v>3200990</v>
      </c>
      <c r="L52" s="10" t="s">
        <v>20</v>
      </c>
    </row>
    <row r="53" spans="1:13" x14ac:dyDescent="0.2">
      <c r="A53">
        <f t="shared" si="1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6"/>
        <v>75227</v>
      </c>
      <c r="I53">
        <v>1800000</v>
      </c>
      <c r="J53" s="1">
        <f t="shared" si="7"/>
        <v>-1884193</v>
      </c>
      <c r="K53" s="1">
        <f>ROUNDDOWN(K52+J53, 0)</f>
        <v>1316797</v>
      </c>
      <c r="L53" s="10" t="s">
        <v>21</v>
      </c>
    </row>
    <row r="54" spans="1:13" x14ac:dyDescent="0.2">
      <c r="A54">
        <f t="shared" si="1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6"/>
        <v>75227</v>
      </c>
      <c r="I54">
        <f>K53*0.2</f>
        <v>263359.40000000002</v>
      </c>
      <c r="J54" s="1">
        <f t="shared" si="7"/>
        <v>-347552.4</v>
      </c>
      <c r="K54" s="1">
        <f t="shared" si="5"/>
        <v>969244</v>
      </c>
      <c r="L54" s="10" t="s">
        <v>14</v>
      </c>
    </row>
    <row r="55" spans="1:13" x14ac:dyDescent="0.2">
      <c r="A55">
        <f t="shared" si="1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6"/>
        <v>75227</v>
      </c>
      <c r="I55">
        <f>650000*0.05</f>
        <v>32500</v>
      </c>
      <c r="J55" s="1">
        <f t="shared" si="7"/>
        <v>-116693</v>
      </c>
      <c r="K55" s="1">
        <f t="shared" si="5"/>
        <v>852551</v>
      </c>
      <c r="L55" s="10" t="s">
        <v>23</v>
      </c>
    </row>
    <row r="56" spans="1:13" x14ac:dyDescent="0.2">
      <c r="A56">
        <f t="shared" si="1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6"/>
        <v>75227</v>
      </c>
      <c r="I56">
        <f>1800000+I55</f>
        <v>1832500</v>
      </c>
      <c r="J56" s="1">
        <f t="shared" si="7"/>
        <v>-1916693</v>
      </c>
      <c r="K56" s="1">
        <f t="shared" si="5"/>
        <v>-1064142</v>
      </c>
      <c r="L56" s="10" t="s">
        <v>15</v>
      </c>
    </row>
    <row r="57" spans="1:13" x14ac:dyDescent="0.2">
      <c r="A57">
        <f t="shared" si="1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6"/>
        <v>75227</v>
      </c>
      <c r="J57" s="1">
        <f t="shared" si="7"/>
        <v>-84193</v>
      </c>
      <c r="K57" s="1">
        <f t="shared" si="5"/>
        <v>-1148335</v>
      </c>
      <c r="L57" s="10" t="s">
        <v>21</v>
      </c>
      <c r="M57" t="s">
        <v>24</v>
      </c>
    </row>
    <row r="58" spans="1:13" x14ac:dyDescent="0.2">
      <c r="A58">
        <f t="shared" si="1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6"/>
        <v>75227</v>
      </c>
      <c r="J58" s="1">
        <f t="shared" si="7"/>
        <v>-84193</v>
      </c>
      <c r="K58" s="11">
        <f t="shared" si="2"/>
        <v>-1232528</v>
      </c>
    </row>
    <row r="59" spans="1:13" x14ac:dyDescent="0.2">
      <c r="A59">
        <f t="shared" si="1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6"/>
        <v>75227</v>
      </c>
      <c r="J59" s="1">
        <f t="shared" si="7"/>
        <v>-84193</v>
      </c>
      <c r="K59" s="11">
        <f t="shared" si="2"/>
        <v>-1316721</v>
      </c>
    </row>
    <row r="60" spans="1:13" x14ac:dyDescent="0.2">
      <c r="A60">
        <f t="shared" si="1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6"/>
        <v>75227</v>
      </c>
      <c r="J60">
        <f t="shared" si="0"/>
        <v>-84193</v>
      </c>
      <c r="K60" s="11">
        <f t="shared" si="2"/>
        <v>-1400914</v>
      </c>
    </row>
    <row r="61" spans="1:13" x14ac:dyDescent="0.2">
      <c r="A61">
        <f t="shared" si="1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6"/>
        <v>75227</v>
      </c>
      <c r="J61">
        <f t="shared" si="0"/>
        <v>-84193</v>
      </c>
      <c r="K61" s="11">
        <f t="shared" si="2"/>
        <v>-1485107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2021-09-25T13:10:07Z</dcterms:modified>
</cp:coreProperties>
</file>