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tables/table2.xml" ContentType="application/vnd.openxmlformats-officedocument.spreadsheetml.table+xml"/>
  <Override PartName="/xl/drawings/drawing3.xml" ContentType="application/vnd.openxmlformats-officedocument.drawing+xml"/>
  <Override PartName="/xl/tables/table3.xml" ContentType="application/vnd.openxmlformats-officedocument.spreadsheetml.table+xml"/>
  <Override PartName="/xl/customProperty1.bin" ContentType="application/vnd.openxmlformats-officedocument.spreadsheetml.customProperty"/>
  <Override PartName="/xl/customProperty2.bin" ContentType="application/vnd.openxmlformats-officedocument.spreadsheetml.customProperty"/>
  <Override PartName="/xl/customProperty3.bin" ContentType="application/vnd.openxmlformats-officedocument.spreadsheetml.customProperty"/>
  <Override PartName="/xl/customProperty4.bin" ContentType="application/vnd.openxmlformats-officedocument.spreadsheetml.customProperty"/>
  <Override PartName="/xl/drawings/drawing4.xml" ContentType="application/vnd.openxmlformats-officedocument.drawing+xml"/>
  <Override PartName="/xl/tables/table4.xml" ContentType="application/vnd.openxmlformats-officedocument.spreadsheetml.table+xml"/>
  <Override PartName="/xl/drawings/drawing5.xml" ContentType="application/vnd.openxmlformats-officedocument.drawing+xml"/>
  <Override PartName="/xl/tables/table5.xml" ContentType="application/vnd.openxmlformats-officedocument.spreadsheetml.table+xml"/>
  <Override PartName="/xl/drawings/drawing6.xml" ContentType="application/vnd.openxmlformats-officedocument.drawing+xml"/>
  <Override PartName="/xl/drawings/drawing7.xml" ContentType="application/vnd.openxmlformats-officedocument.drawing+xml"/>
  <Override PartName="/xl/tables/table6.xml" ContentType="application/vnd.openxmlformats-officedocument.spreadsheetml.table+xml"/>
  <Override PartName="/xl/drawings/drawing8.xml" ContentType="application/vnd.openxmlformats-officedocument.drawing+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drawings/drawing9.xml" ContentType="application/vnd.openxmlformats-officedocument.drawing+xml"/>
  <Override PartName="/xl/tables/table11.xml" ContentType="application/vnd.openxmlformats-officedocument.spreadsheetml.table+xml"/>
  <Override PartName="/xl/drawings/drawing10.xml" ContentType="application/vnd.openxmlformats-officedocument.drawing+xml"/>
  <Override PartName="/xl/tables/table12.xml" ContentType="application/vnd.openxmlformats-officedocument.spreadsheetml.table+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tables/table13.xml" ContentType="application/vnd.openxmlformats-officedocument.spreadsheetml.table+xml"/>
  <Override PartName="/xl/drawings/drawing14.xml" ContentType="application/vnd.openxmlformats-officedocument.drawing+xml"/>
  <Override PartName="/xl/tables/table1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mc:AlternateContent xmlns:mc="http://schemas.openxmlformats.org/markup-compatibility/2006">
    <mc:Choice Requires="x15">
      <x15ac:absPath xmlns:x15ac="http://schemas.microsoft.com/office/spreadsheetml/2010/11/ac" url="C:\Users\youcef cheriet\Desktop\base de donner\"/>
    </mc:Choice>
  </mc:AlternateContent>
  <bookViews>
    <workbookView xWindow="480" yWindow="120" windowWidth="19800" windowHeight="7665" tabRatio="913" activeTab="2"/>
  </bookViews>
  <sheets>
    <sheet name="Inv 2025" sheetId="42" r:id="rId1"/>
    <sheet name="Liste EMS 2025" sheetId="46" r:id="rId2"/>
    <sheet name="Pl Metrologique 2025 " sheetId="49" r:id="rId3"/>
    <sheet name="Power View1" sheetId="53" r:id="rId4"/>
    <sheet name="Suivi PLA  " sheetId="52" r:id="rId5"/>
    <sheet name="Suivi Plan Etalo 2025" sheetId="39" r:id="rId6"/>
    <sheet name="Indicateurs" sheetId="32" r:id="rId7"/>
    <sheet name="Suivi eta DSC" sheetId="27" r:id="rId8"/>
    <sheet name="Support  Tech- CEM" sheetId="29" r:id="rId9"/>
    <sheet name="Support Tech -CTS" sheetId="18" r:id="rId10"/>
    <sheet name="Support  Tech" sheetId="50" r:id="rId11"/>
    <sheet name="SupTech-Formation " sheetId="44" r:id="rId12"/>
    <sheet name="Formation " sheetId="37" r:id="rId13"/>
    <sheet name=" Rebut-Reforme" sheetId="12" r:id="rId14"/>
    <sheet name="Plan de Maintenance " sheetId="15" r:id="rId15"/>
    <sheet name="Doc SMQ-INST" sheetId="14" r:id="rId16"/>
    <sheet name="Acc-Conso " sheetId="5" r:id="rId17"/>
    <sheet name="Invest-Acht" sheetId="16" r:id="rId18"/>
    <sheet name="Suivi invest" sheetId="51" r:id="rId19"/>
    <sheet name="Veille Technologique" sheetId="20" r:id="rId20"/>
    <sheet name="Developpement" sheetId="21" r:id="rId21"/>
    <sheet name="Licences " sheetId="22" r:id="rId22"/>
    <sheet name="Evaluation des comp" sheetId="34" r:id="rId23"/>
    <sheet name="Feuil1" sheetId="43" r:id="rId24"/>
  </sheets>
  <definedNames>
    <definedName name="_xlnm._FilterDatabase" localSheetId="1" hidden="1">'Liste EMS 2025'!#REF!</definedName>
    <definedName name="_xlnm._FilterDatabase" localSheetId="10" hidden="1">'Support  Tech'!$A$4:$I$4</definedName>
    <definedName name="_xlcn.WorksheetConnection_Tableau281213161819" hidden="1">Tableau281213161819[]</definedName>
    <definedName name="Print_Area" localSheetId="1">'Liste EMS 2025'!$A$1:$I$86</definedName>
    <definedName name="Print_Area" localSheetId="2">'Pl Metrologique 2025 '!$A$1:$AH$81</definedName>
    <definedName name="Print_Area" localSheetId="4">'Suivi PLA  '!$A$1:$AH$84</definedName>
    <definedName name="_xlnm.Print_Area" localSheetId="1">'Liste EMS 2025'!$A$1:$I$86</definedName>
    <definedName name="_xlnm.Print_Area" localSheetId="2">'Pl Metrologique 2025 '!$A$1:$AI$81</definedName>
    <definedName name="_xlnm.Print_Area" localSheetId="3">'Power View1'!$Z$1001:$Z$1002</definedName>
    <definedName name="_xlnm.Print_Area" localSheetId="4">'Suivi PLA  '!$A$1:$AI$84</definedName>
  </definedNames>
  <calcPr calcId="152511"/>
  <extLst>
    <ext xmlns:x15="http://schemas.microsoft.com/office/spreadsheetml/2010/11/main" uri="{FCE2AD5D-F65C-4FA6-A056-5C36A1767C68}">
      <x15:dataModel>
        <x15:modelTables>
          <x15:modelTable id="Tableau281213161819-88d401d7-e621-441d-b5bf-b54e01802152" name="Tableau281213161819" connection="WorksheetConnection_Tableau281213161819"/>
        </x15:modelTables>
      </x15:dataModel>
    </ext>
  </extLst>
</workbook>
</file>

<file path=xl/calcChain.xml><?xml version="1.0" encoding="utf-8"?>
<calcChain xmlns="http://schemas.openxmlformats.org/spreadsheetml/2006/main">
  <c r="M128" i="39" l="1"/>
  <c r="N131" i="39"/>
  <c r="N130" i="39"/>
  <c r="N137" i="39"/>
  <c r="M126" i="39"/>
  <c r="N126" i="39" s="1"/>
  <c r="M127" i="39"/>
  <c r="N127" i="39" s="1"/>
  <c r="M136" i="39"/>
  <c r="M125" i="39"/>
  <c r="G31" i="32"/>
  <c r="G34" i="32"/>
  <c r="O6" i="39" l="1"/>
  <c r="M24" i="39"/>
  <c r="P35" i="16"/>
  <c r="O35" i="16"/>
  <c r="N35" i="16"/>
  <c r="M35" i="16"/>
  <c r="L35" i="16"/>
  <c r="K35" i="16"/>
  <c r="J35" i="16"/>
  <c r="I35" i="16"/>
  <c r="H35" i="16"/>
  <c r="G35" i="16"/>
  <c r="F35" i="16"/>
  <c r="E35" i="16"/>
  <c r="Q34" i="16"/>
  <c r="Q33" i="16"/>
  <c r="Q32" i="16"/>
  <c r="Q31" i="16"/>
  <c r="Q30" i="16"/>
  <c r="Q29" i="16"/>
  <c r="Q28" i="16"/>
  <c r="Q27" i="16"/>
  <c r="Q26" i="16"/>
  <c r="Q25" i="16"/>
  <c r="P24" i="16"/>
  <c r="O24" i="16"/>
  <c r="N24" i="16"/>
  <c r="M24" i="16"/>
  <c r="L24" i="16"/>
  <c r="K24" i="16"/>
  <c r="J24" i="16"/>
  <c r="I24" i="16"/>
  <c r="H24" i="16"/>
  <c r="G24" i="16"/>
  <c r="F24" i="16"/>
  <c r="E24" i="16"/>
  <c r="Q23" i="16"/>
  <c r="Q22" i="16"/>
  <c r="Q20" i="16"/>
  <c r="Q24" i="16" l="1"/>
  <c r="Q35" i="16"/>
  <c r="P129" i="39"/>
  <c r="P103" i="39"/>
  <c r="P123" i="39"/>
  <c r="P104" i="39"/>
  <c r="P124" i="39"/>
  <c r="P128" i="39"/>
  <c r="P17" i="39"/>
  <c r="P134" i="39"/>
  <c r="P137" i="39"/>
  <c r="P10" i="39"/>
  <c r="P133" i="39"/>
  <c r="P132" i="39"/>
  <c r="P125" i="39"/>
  <c r="P6" i="39"/>
  <c r="P9" i="39"/>
  <c r="P8" i="39"/>
  <c r="P55" i="39"/>
  <c r="P52" i="39"/>
  <c r="P21" i="39"/>
  <c r="P20" i="39"/>
  <c r="N17" i="39"/>
  <c r="N103" i="39"/>
  <c r="N134" i="39"/>
  <c r="N10" i="39"/>
  <c r="N133" i="39"/>
  <c r="N132" i="39"/>
  <c r="N123" i="39"/>
  <c r="N104" i="39"/>
  <c r="N111" i="39"/>
  <c r="N68" i="39"/>
  <c r="N128" i="39"/>
  <c r="N124" i="39"/>
  <c r="N19" i="39"/>
  <c r="N16" i="39"/>
  <c r="N15" i="39"/>
  <c r="N25" i="39"/>
  <c r="N26" i="39"/>
  <c r="N27" i="39"/>
  <c r="N28" i="39"/>
  <c r="N29" i="39"/>
  <c r="N30" i="39"/>
  <c r="N31" i="39"/>
  <c r="N32" i="39"/>
  <c r="N33" i="39"/>
  <c r="N34" i="39"/>
  <c r="N37" i="39"/>
  <c r="N38" i="39"/>
  <c r="N39" i="39"/>
  <c r="N40" i="39"/>
  <c r="N41" i="39"/>
  <c r="N44" i="39"/>
  <c r="N45" i="39"/>
  <c r="N46" i="39"/>
  <c r="N47" i="39"/>
  <c r="N48" i="39"/>
  <c r="N49" i="39"/>
  <c r="N50" i="39"/>
  <c r="N57" i="39"/>
  <c r="N58" i="39"/>
  <c r="N59" i="39"/>
  <c r="N60" i="39"/>
  <c r="N61" i="39"/>
  <c r="N62" i="39"/>
  <c r="N63" i="39"/>
  <c r="N69" i="39"/>
  <c r="N70" i="39"/>
  <c r="N71" i="39"/>
  <c r="N72" i="39"/>
  <c r="N73" i="39"/>
  <c r="N74" i="39"/>
  <c r="N75" i="39"/>
  <c r="N76" i="39"/>
  <c r="N77" i="39"/>
  <c r="N80" i="39"/>
  <c r="N81" i="39"/>
  <c r="N82" i="39"/>
  <c r="N83" i="39"/>
  <c r="N84" i="39"/>
  <c r="N85" i="39"/>
  <c r="N86" i="39"/>
  <c r="N87" i="39"/>
  <c r="N88" i="39"/>
  <c r="N94" i="39"/>
  <c r="N96" i="39"/>
  <c r="N97" i="39"/>
  <c r="N98" i="39"/>
  <c r="N105" i="39"/>
  <c r="N106" i="39"/>
  <c r="N107" i="39"/>
  <c r="N108" i="39"/>
  <c r="N109" i="39"/>
  <c r="N110" i="39"/>
  <c r="N113" i="39"/>
  <c r="N114" i="39"/>
  <c r="N115" i="39"/>
  <c r="N116" i="39"/>
  <c r="N118" i="39"/>
  <c r="N119" i="39"/>
  <c r="N120" i="39"/>
  <c r="N135" i="39"/>
  <c r="P18" i="39" l="1"/>
  <c r="J52" i="32"/>
  <c r="I52" i="32"/>
  <c r="H52" i="32"/>
  <c r="G52" i="32"/>
  <c r="D52" i="32"/>
  <c r="J48" i="32"/>
  <c r="I48" i="32"/>
  <c r="H48" i="32"/>
  <c r="G48" i="32"/>
  <c r="F48" i="32"/>
  <c r="E48" i="32"/>
  <c r="D48" i="32"/>
  <c r="D11" i="32"/>
  <c r="M56" i="39"/>
  <c r="N56" i="39" s="1"/>
  <c r="O15" i="32"/>
  <c r="N15" i="32"/>
  <c r="M15" i="32"/>
  <c r="L15" i="32"/>
  <c r="K15" i="32"/>
  <c r="J15" i="32"/>
  <c r="I15" i="32"/>
  <c r="H15" i="32"/>
  <c r="G15" i="32"/>
  <c r="F15" i="32"/>
  <c r="E15" i="32"/>
  <c r="D15" i="32"/>
  <c r="O11" i="32"/>
  <c r="N11" i="32"/>
  <c r="M11" i="32"/>
  <c r="L11" i="32"/>
  <c r="K11" i="32"/>
  <c r="J11" i="32"/>
  <c r="I11" i="32"/>
  <c r="H11" i="32"/>
  <c r="G11" i="32"/>
  <c r="F11" i="32"/>
  <c r="E11" i="32"/>
  <c r="K17" i="32" l="1"/>
  <c r="L17" i="32"/>
  <c r="N17" i="32"/>
  <c r="M17" i="32"/>
  <c r="J17" i="32"/>
  <c r="D54" i="32"/>
  <c r="G54" i="32"/>
  <c r="H54" i="32"/>
  <c r="E54" i="32"/>
  <c r="I54" i="32"/>
  <c r="F54" i="32"/>
  <c r="J54" i="32"/>
  <c r="I17" i="32"/>
  <c r="O17" i="32"/>
  <c r="F17" i="32"/>
  <c r="E17" i="32"/>
  <c r="D17" i="32"/>
  <c r="D18" i="32" s="1"/>
  <c r="H17" i="32"/>
  <c r="G17" i="32"/>
  <c r="M150" i="39"/>
  <c r="N150" i="39" s="1"/>
  <c r="M149" i="39"/>
  <c r="N149" i="39" s="1"/>
  <c r="N136" i="39"/>
  <c r="M122" i="39"/>
  <c r="N122" i="39" s="1"/>
  <c r="M112" i="39"/>
  <c r="N112" i="39" s="1"/>
  <c r="M102" i="39"/>
  <c r="N102" i="39" s="1"/>
  <c r="M101" i="39"/>
  <c r="N101" i="39" s="1"/>
  <c r="M100" i="39"/>
  <c r="N100" i="39" s="1"/>
  <c r="M129" i="39"/>
  <c r="N129" i="39" s="1"/>
  <c r="M92" i="39"/>
  <c r="N92" i="39" s="1"/>
  <c r="P135" i="39"/>
  <c r="P65" i="39"/>
  <c r="M65" i="39"/>
  <c r="N65" i="39" s="1"/>
  <c r="P121" i="39"/>
  <c r="M121" i="39"/>
  <c r="N121" i="39" s="1"/>
  <c r="P117" i="39"/>
  <c r="M117" i="39"/>
  <c r="N117" i="39" s="1"/>
  <c r="P114" i="39"/>
  <c r="P64" i="39"/>
  <c r="M64" i="39"/>
  <c r="N64" i="39" s="1"/>
  <c r="N125" i="39"/>
  <c r="P23" i="39"/>
  <c r="M23" i="39"/>
  <c r="N23" i="39" s="1"/>
  <c r="P22" i="39"/>
  <c r="M22" i="39"/>
  <c r="N22" i="39" s="1"/>
  <c r="P14" i="39"/>
  <c r="M14" i="39"/>
  <c r="N14" i="39" s="1"/>
  <c r="P13" i="39"/>
  <c r="M13" i="39"/>
  <c r="N13" i="39" s="1"/>
  <c r="P98" i="39"/>
  <c r="P97" i="39"/>
  <c r="P12" i="39"/>
  <c r="M12" i="39"/>
  <c r="N12" i="39" s="1"/>
  <c r="P94" i="39"/>
  <c r="P11" i="39"/>
  <c r="M11" i="39"/>
  <c r="N11" i="39" s="1"/>
  <c r="P7" i="39"/>
  <c r="M7" i="39"/>
  <c r="N7" i="39" s="1"/>
  <c r="P24" i="39"/>
  <c r="N24" i="39"/>
  <c r="P99" i="39"/>
  <c r="M99" i="39"/>
  <c r="N99" i="39" s="1"/>
  <c r="P89" i="39"/>
  <c r="M89" i="39"/>
  <c r="N89" i="39" s="1"/>
  <c r="P56" i="39"/>
  <c r="P54" i="39"/>
  <c r="M54" i="39"/>
  <c r="N54" i="39" s="1"/>
  <c r="P95" i="39"/>
  <c r="M95" i="39"/>
  <c r="N95" i="39" s="1"/>
  <c r="P53" i="39"/>
  <c r="M53" i="39"/>
  <c r="N53" i="39" s="1"/>
  <c r="P51" i="39"/>
  <c r="M51" i="39"/>
  <c r="N51" i="39" s="1"/>
  <c r="P36" i="39"/>
  <c r="M36" i="39"/>
  <c r="N36" i="39" s="1"/>
  <c r="P35" i="39"/>
  <c r="M35" i="39"/>
  <c r="N35" i="39" s="1"/>
  <c r="P156" i="39"/>
  <c r="M156" i="39"/>
  <c r="N156" i="39" s="1"/>
  <c r="P155" i="39"/>
  <c r="M155" i="39"/>
  <c r="N155" i="39" s="1"/>
  <c r="P43" i="39"/>
  <c r="M43" i="39"/>
  <c r="N43" i="39" s="1"/>
  <c r="P42" i="39"/>
  <c r="M42" i="39"/>
  <c r="N42" i="39" s="1"/>
  <c r="M6" i="39"/>
  <c r="N6" i="39" s="1"/>
  <c r="N9" i="39"/>
  <c r="M8" i="39"/>
  <c r="N8" i="39" s="1"/>
  <c r="M55" i="39"/>
  <c r="N55" i="39" s="1"/>
  <c r="P16" i="39"/>
  <c r="M52" i="39"/>
  <c r="N52" i="39" s="1"/>
  <c r="M21" i="39"/>
  <c r="N21" i="39" s="1"/>
  <c r="M20" i="39"/>
  <c r="N20" i="39" s="1"/>
  <c r="M18" i="39"/>
  <c r="N18" i="39" s="1"/>
  <c r="J32" i="32"/>
  <c r="J20" i="32" l="1"/>
  <c r="E9" i="22"/>
  <c r="F9" i="22" s="1"/>
  <c r="E7" i="22"/>
  <c r="F7" i="22" s="1"/>
  <c r="E8" i="22"/>
  <c r="F8" i="22" s="1"/>
  <c r="F5" i="22"/>
  <c r="F10" i="22"/>
  <c r="F6" i="22" l="1"/>
  <c r="P93" i="39"/>
  <c r="M93" i="39"/>
  <c r="N93" i="39" s="1"/>
  <c r="P91" i="39"/>
  <c r="M91" i="39"/>
  <c r="N91" i="39" s="1"/>
  <c r="P90" i="39"/>
  <c r="M90" i="39"/>
  <c r="N90" i="39" s="1"/>
  <c r="P79" i="39"/>
  <c r="M79" i="39"/>
  <c r="N79" i="39" s="1"/>
  <c r="M78" i="39"/>
  <c r="N78" i="39" s="1"/>
  <c r="P78" i="39"/>
  <c r="M67" i="39"/>
  <c r="N67" i="39" s="1"/>
  <c r="P67" i="39"/>
  <c r="M66" i="39"/>
  <c r="N66" i="39" s="1"/>
  <c r="P66" i="39"/>
  <c r="P151" i="39"/>
  <c r="M151" i="39"/>
  <c r="N151" i="39" s="1"/>
  <c r="P152" i="39"/>
  <c r="M152" i="39"/>
  <c r="N152" i="39" s="1"/>
  <c r="P153" i="39"/>
  <c r="M153" i="39"/>
  <c r="N153" i="39" s="1"/>
  <c r="P154" i="39"/>
  <c r="M154" i="39"/>
  <c r="N154" i="39" s="1"/>
</calcChain>
</file>

<file path=xl/connections.xml><?xml version="1.0" encoding="utf-8"?>
<connections xmlns="http://schemas.openxmlformats.org/spreadsheetml/2006/main">
  <connection id="1" keepAlive="1" name="ThisWorkbookDataModel" description="Modèle de données" type="5" refreshedVersion="5"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name="WorksheetConnection_Tableau281213161819" type="102" refreshedVersion="5" minRefreshableVersion="5">
    <extLst>
      <ext xmlns:x15="http://schemas.microsoft.com/office/spreadsheetml/2010/11/main" uri="{DE250136-89BD-433C-8126-D09CA5730AF9}">
        <x15:connection id="Tableau281213161819-88d401d7-e621-441d-b5bf-b54e01802152" autoDelete="1" usedByAddin="1">
          <x15:rangePr sourceName="_xlcn.WorksheetConnection_Tableau281213161819"/>
        </x15:connection>
      </ext>
    </extLst>
  </connection>
</connections>
</file>

<file path=xl/sharedStrings.xml><?xml version="1.0" encoding="utf-8"?>
<sst xmlns="http://schemas.openxmlformats.org/spreadsheetml/2006/main" count="5765" uniqueCount="1595">
  <si>
    <t>Carnet de terrain TSCE</t>
  </si>
  <si>
    <t>01</t>
  </si>
  <si>
    <t>02</t>
  </si>
  <si>
    <t>03</t>
  </si>
  <si>
    <t>Conductimetre</t>
  </si>
  <si>
    <t>Hydrophone</t>
  </si>
  <si>
    <t>Aquadyne</t>
  </si>
  <si>
    <t>Jauge electrique</t>
  </si>
  <si>
    <t>Modem radio</t>
  </si>
  <si>
    <t>Niveau automatique</t>
  </si>
  <si>
    <t>Oxymetre</t>
  </si>
  <si>
    <t>Phmetre</t>
  </si>
  <si>
    <t>NO10</t>
  </si>
  <si>
    <t>Recepteur GPS</t>
  </si>
  <si>
    <t>Station Topo</t>
  </si>
  <si>
    <t>TW</t>
  </si>
  <si>
    <t>Câble coaxiale Antenne Zephyr/Gps (1.6m)</t>
  </si>
  <si>
    <t>41300-02</t>
  </si>
  <si>
    <t xml:space="preserve">Câble DB9/DB9   (1.8m) </t>
  </si>
  <si>
    <t>TNS-18532</t>
  </si>
  <si>
    <t>Câble Lemo/Lemo (interface 5700/TSCE)</t>
  </si>
  <si>
    <t>TNS-31288-02</t>
  </si>
  <si>
    <t>Chargeur batterie (18V-3A)</t>
  </si>
  <si>
    <t>Support radio sur trépied</t>
  </si>
  <si>
    <t>Antenne radio 0-5db (avec joint)</t>
  </si>
  <si>
    <t>TNS-24253-44</t>
  </si>
  <si>
    <t>Brin avec gain 0db court.</t>
  </si>
  <si>
    <t>Brin avec gain 5db long.</t>
  </si>
  <si>
    <t>Attaches câble (pole grip)</t>
  </si>
  <si>
    <t>TNS-44014</t>
  </si>
  <si>
    <t xml:space="preserve">Attaches câble ( câble ties)             </t>
  </si>
  <si>
    <t>TNS-44015</t>
  </si>
  <si>
    <t>Support carnet de terrain</t>
  </si>
  <si>
    <t>Câble coaxiale Antenne Zeph geo/Gps (10m)</t>
  </si>
  <si>
    <t>41300-10</t>
  </si>
  <si>
    <t>TNS-32960</t>
  </si>
  <si>
    <t>Câble Lemo/DB9 ( interface 5700(pc)/TSCE2)</t>
  </si>
  <si>
    <t>Chargeur batterie(14,7V  2,25A)</t>
  </si>
  <si>
    <t>Batterie externe ( radio PDL Pacific Crust)</t>
  </si>
  <si>
    <t>TSC2-01</t>
  </si>
  <si>
    <t>TSC2-02</t>
  </si>
  <si>
    <t>TSC2-03</t>
  </si>
  <si>
    <t>TSC2-04</t>
  </si>
  <si>
    <t xml:space="preserve">GPS de poche </t>
  </si>
  <si>
    <t>CEM</t>
  </si>
  <si>
    <t xml:space="preserve">Balance de précision </t>
  </si>
  <si>
    <t>3000/08/01/87</t>
  </si>
  <si>
    <t xml:space="preserve">Balance de  précision </t>
  </si>
  <si>
    <t xml:space="preserve">Balance électronique </t>
  </si>
  <si>
    <t xml:space="preserve">Ampli de houles </t>
  </si>
  <si>
    <t>Churchill Ctrl LTD</t>
  </si>
  <si>
    <t>3000/17/02/86</t>
  </si>
  <si>
    <t>Voltemetre Electronique</t>
  </si>
  <si>
    <t>00</t>
  </si>
  <si>
    <t>DSC</t>
  </si>
  <si>
    <t>CTS</t>
  </si>
  <si>
    <t>Sonde de houle</t>
  </si>
  <si>
    <t>3009/05/01/09</t>
  </si>
  <si>
    <t>3009/05/01/07</t>
  </si>
  <si>
    <t>Multiparamètres</t>
  </si>
  <si>
    <t xml:space="preserve">EN PANNE </t>
  </si>
  <si>
    <t>3000/17/01/86</t>
  </si>
  <si>
    <t>GPS GS 25</t>
  </si>
  <si>
    <t>Pompe à membrane</t>
  </si>
  <si>
    <t>WTW  LF196</t>
  </si>
  <si>
    <t>ODOM Hydrotrac</t>
  </si>
  <si>
    <t>GARMIN 76C</t>
  </si>
  <si>
    <t>GARMIN 76 N/B</t>
  </si>
  <si>
    <t xml:space="preserve">GARMIN 76C </t>
  </si>
  <si>
    <t>PDL Pacific crest</t>
  </si>
  <si>
    <t>Délai</t>
  </si>
  <si>
    <t>S/N</t>
  </si>
  <si>
    <t>Etat</t>
  </si>
  <si>
    <t>Sokkia C320</t>
  </si>
  <si>
    <t>Hanna HI9025c</t>
  </si>
  <si>
    <t>Trimble 5700</t>
  </si>
  <si>
    <t>Leica 1103</t>
  </si>
  <si>
    <t>Leica 703</t>
  </si>
  <si>
    <t>Leica 1203+</t>
  </si>
  <si>
    <t>Leica TS02-7"</t>
  </si>
  <si>
    <t>HACH HQ40</t>
  </si>
  <si>
    <t>GARMIN 76C xs</t>
  </si>
  <si>
    <t>Leica ViVa TS 15</t>
  </si>
  <si>
    <t>Trimble TSCE</t>
  </si>
  <si>
    <t>Trimble TSC2</t>
  </si>
  <si>
    <t>TrimbleTSC2</t>
  </si>
  <si>
    <t>OTT KL20</t>
  </si>
  <si>
    <t>Motorola GP300</t>
  </si>
  <si>
    <t>Motorola GP340</t>
  </si>
  <si>
    <t>Motorola GP 340</t>
  </si>
  <si>
    <t>sokkia CX-107</t>
  </si>
  <si>
    <t>Leica TS02 7''</t>
  </si>
  <si>
    <t>Leica GS 25</t>
  </si>
  <si>
    <t>CEESTAR CEE-ECHO</t>
  </si>
  <si>
    <t>WTW oxy 330i</t>
  </si>
  <si>
    <t>Numéro</t>
  </si>
  <si>
    <t>INT</t>
  </si>
  <si>
    <t>Année</t>
  </si>
  <si>
    <t>Mettler 4600</t>
  </si>
  <si>
    <t>Sartarius BA310S</t>
  </si>
  <si>
    <t>Zenati BSL600</t>
  </si>
  <si>
    <t>ALPEC T3 I100</t>
  </si>
  <si>
    <t>Pioneer PA4101</t>
  </si>
  <si>
    <t>Keythley PCI 3101</t>
  </si>
  <si>
    <t>Churchill Ctrl LTD WM1A</t>
  </si>
  <si>
    <t>En panne</t>
  </si>
  <si>
    <t>3025/13/01/94</t>
  </si>
  <si>
    <t>3025/13/02/94</t>
  </si>
  <si>
    <t>3024/02/01/04</t>
  </si>
  <si>
    <t>3024/02/01/05</t>
  </si>
  <si>
    <t>3024/02/02/05</t>
  </si>
  <si>
    <t>3024/14/02/05</t>
  </si>
  <si>
    <t>3024/14/02/04</t>
  </si>
  <si>
    <t>3026/18/01/05</t>
  </si>
  <si>
    <t>3026/18/03/05</t>
  </si>
  <si>
    <t>3026/18/04/05</t>
  </si>
  <si>
    <t>3024/24/01/01</t>
  </si>
  <si>
    <t>3021/24/01/03</t>
  </si>
  <si>
    <t>3024/24/01/08</t>
  </si>
  <si>
    <t xml:space="preserve">3024/24/01/09 </t>
  </si>
  <si>
    <t>11/008</t>
  </si>
  <si>
    <t>11/012</t>
  </si>
  <si>
    <t>11/009</t>
  </si>
  <si>
    <t>11/011</t>
  </si>
  <si>
    <t>11/010</t>
  </si>
  <si>
    <t xml:space="preserve"> 10/077</t>
  </si>
  <si>
    <t xml:space="preserve"> 10/013</t>
  </si>
  <si>
    <t>10/079</t>
  </si>
  <si>
    <t>10/083</t>
  </si>
  <si>
    <t>10/080</t>
  </si>
  <si>
    <t xml:space="preserve"> 11/047</t>
  </si>
  <si>
    <t xml:space="preserve"> 14/030</t>
  </si>
  <si>
    <t xml:space="preserve"> 13/019</t>
  </si>
  <si>
    <t xml:space="preserve"> 14/102</t>
  </si>
  <si>
    <t xml:space="preserve"> 14/105</t>
  </si>
  <si>
    <t xml:space="preserve"> 14/106</t>
  </si>
  <si>
    <t>14/103</t>
  </si>
  <si>
    <t xml:space="preserve"> 16/091</t>
  </si>
  <si>
    <t>16/091</t>
  </si>
  <si>
    <t>3024/14/01/05</t>
  </si>
  <si>
    <t>3026/10/01/92</t>
  </si>
  <si>
    <t>3009/05/01/05</t>
  </si>
  <si>
    <t xml:space="preserve"> 3000/35/02/04(1)</t>
  </si>
  <si>
    <t xml:space="preserve"> 3000/35/02/04(2)</t>
  </si>
  <si>
    <t xml:space="preserve"> 3000/35/02/04(4)</t>
  </si>
  <si>
    <t xml:space="preserve"> 3000/35/02/04(5)</t>
  </si>
  <si>
    <t xml:space="preserve"> 3000/17/03/86</t>
  </si>
  <si>
    <t xml:space="preserve"> 3000/07//08/04</t>
  </si>
  <si>
    <t>3000/07/08/04-1</t>
  </si>
  <si>
    <t>3000/17/03/86</t>
  </si>
  <si>
    <t>13/044</t>
  </si>
  <si>
    <t>sokkia SET650 X</t>
  </si>
  <si>
    <t>Metrix MX 59HD</t>
  </si>
  <si>
    <t xml:space="preserve">Station Topo </t>
  </si>
  <si>
    <t xml:space="preserve"> 3009/08/01/04</t>
  </si>
  <si>
    <t xml:space="preserve"> 3024/22/01/04</t>
  </si>
  <si>
    <t xml:space="preserve"> 3026/18/07/05</t>
  </si>
  <si>
    <t xml:space="preserve"> 3026/18/08/05</t>
  </si>
  <si>
    <t xml:space="preserve"> 3000/35/01/03</t>
  </si>
  <si>
    <t>3024/22/02/04</t>
  </si>
  <si>
    <t>3029/13/01/84</t>
  </si>
  <si>
    <t>3024/22/01/04(3)</t>
  </si>
  <si>
    <t>3024/22/01/04(4)</t>
  </si>
  <si>
    <t>3026/18/06/05</t>
  </si>
  <si>
    <t>10/082</t>
  </si>
  <si>
    <t>3026/18/05/05</t>
  </si>
  <si>
    <t>3026/18/02/05</t>
  </si>
  <si>
    <t>3026/14/01/92</t>
  </si>
  <si>
    <t>10/084</t>
  </si>
  <si>
    <t>3026/22/01/04(2)</t>
  </si>
  <si>
    <t>3026/22/01/04(1)</t>
  </si>
  <si>
    <t>3000/64/01/98(1)</t>
  </si>
  <si>
    <t>3000/64/01/98(3)</t>
  </si>
  <si>
    <t>3000/64/01/98(5)</t>
  </si>
  <si>
    <t>3000/64/01/98(6)</t>
  </si>
  <si>
    <t>33298/12/01/04(2)</t>
  </si>
  <si>
    <t>33298/12/01/04(4)</t>
  </si>
  <si>
    <t>3000/64/01/98(2)</t>
  </si>
  <si>
    <t>3000/64/01/98(4)</t>
  </si>
  <si>
    <t>33298/12/01/04(1)</t>
  </si>
  <si>
    <t>33298/12/01/04(3)</t>
  </si>
  <si>
    <t>Echosondeur  05</t>
  </si>
  <si>
    <t>Echosondeur 06</t>
  </si>
  <si>
    <t xml:space="preserve">Echosondeur </t>
  </si>
  <si>
    <t>Carte C-A-D</t>
  </si>
  <si>
    <t xml:space="preserve">Carnet de terrain </t>
  </si>
  <si>
    <t>NC</t>
  </si>
  <si>
    <t>Reforme</t>
  </si>
  <si>
    <t>Metrologie</t>
  </si>
  <si>
    <t>Non utilisé</t>
  </si>
  <si>
    <t xml:space="preserve">Non utilisé </t>
  </si>
  <si>
    <t>19/003</t>
  </si>
  <si>
    <t>HQ40D</t>
  </si>
  <si>
    <t>Solution Etalon</t>
  </si>
  <si>
    <t>B216091000-0917-011</t>
  </si>
  <si>
    <t>B216101000-0117-011</t>
  </si>
  <si>
    <t>N LOT: 8663</t>
  </si>
  <si>
    <t>Biochem PH4</t>
  </si>
  <si>
    <t>Hanna 12880 us</t>
  </si>
  <si>
    <t>Biochem PH7</t>
  </si>
  <si>
    <t>Hanna  PH10</t>
  </si>
  <si>
    <t>Date de délivrance</t>
  </si>
  <si>
    <t>Date d'expiration</t>
  </si>
  <si>
    <t>Matériel concerné</t>
  </si>
  <si>
    <t>ANF/303/2019</t>
  </si>
  <si>
    <t>04+03 DGPS LEICA GS25</t>
  </si>
  <si>
    <t>Réference</t>
  </si>
  <si>
    <t>ARPT/05/2004 Vers 05</t>
  </si>
  <si>
    <t>08  GPS Trimble 5700 + 01 Hemisphère H320</t>
  </si>
  <si>
    <t xml:space="preserve">ARPT/730/2000 Vers 04 </t>
  </si>
  <si>
    <t>02 MOTOROLA GP 300+02 MOTOROLA GP 340</t>
  </si>
  <si>
    <t>ANF/DG/DSRM/N°213/217</t>
  </si>
  <si>
    <t>USBL Tritech MicroNav</t>
  </si>
  <si>
    <t>Ehosondeur SMF ODOM MB1</t>
  </si>
  <si>
    <t>ANF/RM/DG/N° 749/216</t>
  </si>
  <si>
    <t>N° M 170/ANF/2019</t>
  </si>
  <si>
    <t>Sondeur Furuno FCV 628</t>
  </si>
  <si>
    <t>Veille Technologique</t>
  </si>
  <si>
    <t>3024/22/01/04 -Pa</t>
  </si>
  <si>
    <t>Licence Hypack Max 01</t>
  </si>
  <si>
    <t>15682035</t>
  </si>
  <si>
    <t>NC2</t>
  </si>
  <si>
    <t>Licence Hypack Max 02</t>
  </si>
  <si>
    <t>15687767</t>
  </si>
  <si>
    <t>10/087</t>
  </si>
  <si>
    <t>Licence Hypack Max 03</t>
  </si>
  <si>
    <t>15687768</t>
  </si>
  <si>
    <t>17/070</t>
  </si>
  <si>
    <t>Licence Hypack Max 04</t>
  </si>
  <si>
    <t>15695929</t>
  </si>
  <si>
    <t>17/071</t>
  </si>
  <si>
    <t>Licence Hysweep 2017</t>
  </si>
  <si>
    <t>15695928</t>
  </si>
  <si>
    <t>14/110</t>
  </si>
  <si>
    <t>14/111</t>
  </si>
  <si>
    <t>14/112</t>
  </si>
  <si>
    <t>14/113</t>
  </si>
  <si>
    <t>14/114</t>
  </si>
  <si>
    <t>14/115</t>
  </si>
  <si>
    <t>14/116</t>
  </si>
  <si>
    <t>LICENCE LOGICIEL</t>
  </si>
  <si>
    <t xml:space="preserve">Dongle Logiciel </t>
  </si>
  <si>
    <t>09/150</t>
  </si>
  <si>
    <t>MASSE EN ACIER</t>
  </si>
  <si>
    <t>BENNE DE PRELEVEMENT BENTHIQUE</t>
  </si>
  <si>
    <t>BOUTEILLE DE PRELEVEMENT MARINE</t>
  </si>
  <si>
    <t>14/093</t>
  </si>
  <si>
    <t>14/094</t>
  </si>
  <si>
    <t>15/083</t>
  </si>
  <si>
    <t>15/084</t>
  </si>
  <si>
    <t>15/085</t>
  </si>
  <si>
    <t>Entreposage</t>
  </si>
  <si>
    <t>INT 408</t>
  </si>
  <si>
    <t>CEM-HALL</t>
  </si>
  <si>
    <t>INT408</t>
  </si>
  <si>
    <t>HALL..</t>
  </si>
  <si>
    <t>CEM-Granulo</t>
  </si>
  <si>
    <t>16/093</t>
  </si>
  <si>
    <t>AML</t>
  </si>
  <si>
    <t>Hemisphère H320</t>
  </si>
  <si>
    <t xml:space="preserve">SMF-CELERIMETRE </t>
  </si>
  <si>
    <t>SMF-LOGICIEL HYDRO</t>
  </si>
  <si>
    <t>SMF-CELERIMETRE COQ</t>
  </si>
  <si>
    <t xml:space="preserve"> GU0645</t>
  </si>
  <si>
    <t xml:space="preserve">  170587KLH</t>
  </si>
  <si>
    <t xml:space="preserve"> BM0353</t>
  </si>
  <si>
    <t xml:space="preserve"> 1525701CES</t>
  </si>
  <si>
    <t>1525701CES</t>
  </si>
  <si>
    <t xml:space="preserve"> /00032472</t>
  </si>
  <si>
    <t xml:space="preserve"> /00050363</t>
  </si>
  <si>
    <t xml:space="preserve"> /00050384</t>
  </si>
  <si>
    <t>174IYES138</t>
  </si>
  <si>
    <t>174IYLG924</t>
  </si>
  <si>
    <t>174IYLG935</t>
  </si>
  <si>
    <t>174IYLG965</t>
  </si>
  <si>
    <t>672HEJC146</t>
  </si>
  <si>
    <t>672HEJC163</t>
  </si>
  <si>
    <t>FJ2492</t>
  </si>
  <si>
    <t xml:space="preserve"> 6911J</t>
  </si>
  <si>
    <t xml:space="preserve"> 2346J</t>
  </si>
  <si>
    <t>174IYLG892</t>
  </si>
  <si>
    <t>174IYLG926</t>
  </si>
  <si>
    <t>672HEJC140</t>
  </si>
  <si>
    <t>672HEJC158</t>
  </si>
  <si>
    <t>Marque &amp; Type</t>
  </si>
  <si>
    <t>Description</t>
  </si>
  <si>
    <t xml:space="preserve">Utilisateur  </t>
  </si>
  <si>
    <t>N INV</t>
  </si>
  <si>
    <t xml:space="preserve">SMF-PC </t>
  </si>
  <si>
    <t>16/111</t>
  </si>
  <si>
    <t xml:space="preserve">CEE-CELERIMETRE </t>
  </si>
  <si>
    <t>Systéme vidéo sous marin Mini ROV</t>
  </si>
  <si>
    <t>VIDEORAY SCOUT</t>
  </si>
  <si>
    <t>10/045</t>
  </si>
  <si>
    <t>3000/70/01/06B</t>
  </si>
  <si>
    <t>3000/70/01/06A</t>
  </si>
  <si>
    <t>3000/70/01/06</t>
  </si>
  <si>
    <t>09/002</t>
  </si>
  <si>
    <t>10/012</t>
  </si>
  <si>
    <t>10/057</t>
  </si>
  <si>
    <t>SONTEK ARGONAUT</t>
  </si>
  <si>
    <t>Edgetech SBP 216</t>
  </si>
  <si>
    <t xml:space="preserve">CHAINE SISMIQUE  AVEC SONAR </t>
  </si>
  <si>
    <t>IXSEA ECHOES 1500 -CM2</t>
  </si>
  <si>
    <t>3000/70/01/0C</t>
  </si>
  <si>
    <t>COURANTOMETRE ADCP</t>
  </si>
  <si>
    <t>TELEDYNE DIGIBAR V</t>
  </si>
  <si>
    <t>DEL</t>
  </si>
  <si>
    <t>TELEDYNE DIGIBAR S</t>
  </si>
  <si>
    <t>TELEDYNE ODM MB1</t>
  </si>
  <si>
    <t>Cedé</t>
  </si>
  <si>
    <t>Désignation</t>
  </si>
  <si>
    <t xml:space="preserve">MESURELEC </t>
  </si>
  <si>
    <t>Annuelle</t>
  </si>
  <si>
    <t>S.A V Leica</t>
  </si>
  <si>
    <t>09/257</t>
  </si>
  <si>
    <t>13/019</t>
  </si>
  <si>
    <t>GU0645</t>
  </si>
  <si>
    <t>14/030</t>
  </si>
  <si>
    <t>BM0353</t>
  </si>
  <si>
    <t>13/147</t>
  </si>
  <si>
    <t>11/047</t>
  </si>
  <si>
    <t>14/104</t>
  </si>
  <si>
    <t>14/101</t>
  </si>
  <si>
    <t>Type</t>
  </si>
  <si>
    <t>Nom et Prénom</t>
  </si>
  <si>
    <t>Etabli Par</t>
  </si>
  <si>
    <t>Approbation</t>
  </si>
  <si>
    <t>Fonction</t>
  </si>
  <si>
    <t>Ingénieur Instrumentation</t>
  </si>
  <si>
    <t>Chef de service instrumentation</t>
  </si>
  <si>
    <t>Date</t>
  </si>
  <si>
    <t>Le 18/02/2019</t>
  </si>
  <si>
    <t>Visas</t>
  </si>
  <si>
    <t>EMS-INT</t>
  </si>
  <si>
    <t>EMS-EXT</t>
  </si>
  <si>
    <t>Masses Etalon</t>
  </si>
  <si>
    <t>Jrs œuvrés/Mois</t>
  </si>
  <si>
    <t>Indis CEM</t>
  </si>
  <si>
    <t>Indis CTS</t>
  </si>
  <si>
    <t>indis Dsc</t>
  </si>
  <si>
    <t>Total Projets</t>
  </si>
  <si>
    <t>CEM-Total projets</t>
  </si>
  <si>
    <t>CTS-Total projets</t>
  </si>
  <si>
    <t>OCT</t>
  </si>
  <si>
    <t>DSC REMPLACEMENT</t>
  </si>
  <si>
    <t>SOKKIA SET650X</t>
  </si>
  <si>
    <t>DSC/Mr BATACHE</t>
  </si>
  <si>
    <t>DSC/Mr MECHROUK</t>
  </si>
  <si>
    <t>SOKKIA CX107</t>
  </si>
  <si>
    <t>Oct</t>
  </si>
  <si>
    <t>DSC/Mr TAKLICHTE</t>
  </si>
  <si>
    <t>LEICA TC703</t>
  </si>
  <si>
    <t>DSC/Mr MEHENNA</t>
  </si>
  <si>
    <t>LEICA TS02-7</t>
  </si>
  <si>
    <t>DSC/Mr DJOURDIKHE</t>
  </si>
  <si>
    <t>09/258</t>
  </si>
  <si>
    <t>LEICA TC1103</t>
  </si>
  <si>
    <t>LEICA TS15A-3</t>
  </si>
  <si>
    <t>3024/24/01/08B2</t>
  </si>
  <si>
    <t>LEICA TC1203+</t>
  </si>
  <si>
    <t>DSC/Mr MESSIS</t>
  </si>
  <si>
    <t>DSC/Mr AOUGAR</t>
  </si>
  <si>
    <t>DSC/Mr HANNACHE</t>
  </si>
  <si>
    <t>DSC/Mr MEMDOUH</t>
  </si>
  <si>
    <t>DSC/Mr FILALI</t>
  </si>
  <si>
    <t>Mois2</t>
  </si>
  <si>
    <t>Rep Mois 2</t>
  </si>
  <si>
    <t>Mois</t>
  </si>
  <si>
    <t>Rep mois1</t>
  </si>
  <si>
    <t>Total-Wend</t>
  </si>
  <si>
    <t>Weck end</t>
  </si>
  <si>
    <t>Total1</t>
  </si>
  <si>
    <t>Retour chez l’utilisateur</t>
  </si>
  <si>
    <t>Retour de chez le fournisseur</t>
  </si>
  <si>
    <t>Immobilisation Chez le fournisseur</t>
  </si>
  <si>
    <t>Acheminement AU LEM</t>
  </si>
  <si>
    <t>UTILISATEUR</t>
  </si>
  <si>
    <t>N° Inventaire</t>
  </si>
  <si>
    <t>S/N :</t>
  </si>
  <si>
    <t xml:space="preserve">                        Station</t>
  </si>
  <si>
    <t>Indicateur moy</t>
  </si>
  <si>
    <t>Indis Total</t>
  </si>
  <si>
    <t>SEP</t>
  </si>
  <si>
    <t>Juin</t>
  </si>
  <si>
    <t>Mai</t>
  </si>
  <si>
    <t>Avr</t>
  </si>
  <si>
    <t>Mar</t>
  </si>
  <si>
    <t>Fev</t>
  </si>
  <si>
    <t>Jan</t>
  </si>
  <si>
    <t>Taux d'indisponibilité des moyens de mesure</t>
  </si>
  <si>
    <t xml:space="preserve">Juillet </t>
  </si>
  <si>
    <t>Nbre EMS</t>
  </si>
  <si>
    <t xml:space="preserve">Indicateur </t>
  </si>
  <si>
    <t>Indicateur mensuelle</t>
  </si>
  <si>
    <t xml:space="preserve">Mois </t>
  </si>
  <si>
    <t>DEC</t>
  </si>
  <si>
    <t>Août</t>
  </si>
  <si>
    <t>006079</t>
  </si>
  <si>
    <t>006069</t>
  </si>
  <si>
    <t>B1407-A43-00140</t>
  </si>
  <si>
    <t>B1407-A43-00032</t>
  </si>
  <si>
    <t>SMF-  CAP GPS-ANT</t>
  </si>
  <si>
    <t>234/043240</t>
  </si>
  <si>
    <t>SMF-  CAP GPS</t>
  </si>
  <si>
    <t>18601327</t>
  </si>
  <si>
    <t>SMF-TêteSonar-Cent Inrt</t>
  </si>
  <si>
    <t>BEJAIA/Mr MEMDOUH</t>
  </si>
  <si>
    <t>BEJAIA/Mr AOUGAR</t>
  </si>
  <si>
    <t>BEJAIA/Mr HANNACHE</t>
  </si>
  <si>
    <t>ALGER/Mr MESSIS</t>
  </si>
  <si>
    <t>ORAN/Mr FILALI</t>
  </si>
  <si>
    <t>JIJEL/Mr BATACHE</t>
  </si>
  <si>
    <t>ALGER/Mr mechrouk</t>
  </si>
  <si>
    <t>ALGER/Mr DJOURDIKHE</t>
  </si>
  <si>
    <t>BEJAIA/Mr MEHENNA</t>
  </si>
  <si>
    <t>JIJEL/Mr TAKLICHTE</t>
  </si>
  <si>
    <t>Ver planifiées</t>
  </si>
  <si>
    <r>
      <rPr>
        <b/>
        <sz val="11"/>
        <color theme="1"/>
        <rFont val="Calibri"/>
        <family val="2"/>
        <scheme val="minor"/>
      </rPr>
      <t xml:space="preserve">Indicateur = </t>
    </r>
    <r>
      <rPr>
        <b/>
        <u/>
        <sz val="11"/>
        <color theme="1"/>
        <rFont val="Calibri"/>
        <family val="2"/>
        <scheme val="minor"/>
      </rPr>
      <t>Rsp les délais</t>
    </r>
    <r>
      <rPr>
        <b/>
        <sz val="11"/>
        <color theme="1"/>
        <rFont val="Calibri"/>
        <family val="2"/>
        <scheme val="minor"/>
      </rPr>
      <t xml:space="preserve">
                        Ver planifiées</t>
    </r>
    <r>
      <rPr>
        <sz val="11"/>
        <color theme="1"/>
        <rFont val="Calibri"/>
        <family val="2"/>
        <scheme val="minor"/>
      </rPr>
      <t xml:space="preserve">
    </t>
    </r>
  </si>
  <si>
    <t>INT409</t>
  </si>
  <si>
    <t>Declassé</t>
  </si>
  <si>
    <t>INT 409-Doublon</t>
  </si>
  <si>
    <t>INT408-Detruit</t>
  </si>
  <si>
    <t>SMF RESON PDS</t>
  </si>
  <si>
    <t>Sokkia SET650 X</t>
  </si>
  <si>
    <t>Investissement à réaliser</t>
  </si>
  <si>
    <t>Structure</t>
  </si>
  <si>
    <t>Février</t>
  </si>
  <si>
    <t>Mars</t>
  </si>
  <si>
    <t>Avril</t>
  </si>
  <si>
    <t>Total</t>
  </si>
  <si>
    <t xml:space="preserve">CEM </t>
  </si>
  <si>
    <t>Materiel et outillage</t>
  </si>
  <si>
    <t>Total Géneral CEM</t>
  </si>
  <si>
    <t xml:space="preserve"> Materiel et outillage </t>
  </si>
  <si>
    <t>Instrumentation</t>
  </si>
  <si>
    <t xml:space="preserve">Materiel et outillage </t>
  </si>
  <si>
    <t>Total Géneral CTS + INST</t>
  </si>
  <si>
    <t>Nov</t>
  </si>
  <si>
    <t>Marque / Type</t>
  </si>
  <si>
    <t>N° Série</t>
  </si>
  <si>
    <t xml:space="preserve">N° inventaire </t>
  </si>
  <si>
    <t>Affectation ultérieure</t>
  </si>
  <si>
    <t>Cause</t>
  </si>
  <si>
    <t> Récepteur GPS</t>
  </si>
  <si>
    <t>220311899 </t>
  </si>
  <si>
    <t> CTS</t>
  </si>
  <si>
    <t>BIOCHEM PH07</t>
  </si>
  <si>
    <t>/</t>
  </si>
  <si>
    <t>Solution étalon</t>
  </si>
  <si>
    <t>Etabli par</t>
  </si>
  <si>
    <t>Approuvé par</t>
  </si>
  <si>
    <t>Chef de Service Instrumentation</t>
  </si>
  <si>
    <t>Visa</t>
  </si>
  <si>
    <t>EMS</t>
  </si>
  <si>
    <t>EXT/INT</t>
  </si>
  <si>
    <t>EXT</t>
  </si>
  <si>
    <t>Prestaire ou methode</t>
  </si>
  <si>
    <t>Periodicité</t>
  </si>
  <si>
    <t>S A V  Somagex</t>
  </si>
  <si>
    <t>Semestrielle</t>
  </si>
  <si>
    <t>Avant utilisation</t>
  </si>
  <si>
    <t>Peremption</t>
  </si>
  <si>
    <t>Fev2</t>
  </si>
  <si>
    <t>mai-02</t>
  </si>
  <si>
    <t>ORAN- FILALI</t>
  </si>
  <si>
    <t>JIJEL-TAKLICHTE</t>
  </si>
  <si>
    <t>BEJAIA-MEHENNA</t>
  </si>
  <si>
    <t>BEJAIA- AOUGAR</t>
  </si>
  <si>
    <t>ALGER- MESSIS</t>
  </si>
  <si>
    <t>juillet2</t>
  </si>
  <si>
    <t>Aout2</t>
  </si>
  <si>
    <t>Dec1</t>
  </si>
  <si>
    <t>nov-01</t>
  </si>
  <si>
    <t>nov-02</t>
  </si>
  <si>
    <t>JIJEL TAKLICHTE</t>
  </si>
  <si>
    <t>BEJAIA- MEHENNA</t>
  </si>
  <si>
    <t>ALG-DJOURDIKHE</t>
  </si>
  <si>
    <t>ALG- MESSIS</t>
  </si>
  <si>
    <t>BEJAIA-MEMDOUH</t>
  </si>
  <si>
    <t>Reference</t>
  </si>
  <si>
    <t>GPS TRIMBLE 5700 Base</t>
  </si>
  <si>
    <t>Modem Radio Pacific Crest</t>
  </si>
  <si>
    <t>GPS GARMIN 76 CXS</t>
  </si>
  <si>
    <t>Pile 1,5 V</t>
  </si>
  <si>
    <t>Sacoche</t>
  </si>
  <si>
    <t xml:space="preserve">Câble Transfert </t>
  </si>
  <si>
    <t>Guide technique d'accréditation en métrologie des grandeurs électrique, magnétique et temporel</t>
  </si>
  <si>
    <t>Document COFRAC LAB GTA 10</t>
  </si>
  <si>
    <t>Métrologie et application de la statistique Utilisation des incertitudes  de mesure: Présentation de quelques cas et pratique usuelles</t>
  </si>
  <si>
    <t>NFX 07-022</t>
  </si>
  <si>
    <t>Métrologie et application de la statistique Aide à la démarche pour l'estimation et l'utilisation de l'incertitude des mesures et des résultats d'essai</t>
  </si>
  <si>
    <t>NFX 07-021</t>
  </si>
  <si>
    <t>Métrologie dabs l'entreprise : Fiche de vie des équipements de mesure, de contrôle et d'éssai</t>
  </si>
  <si>
    <t>NFX 07-018</t>
  </si>
  <si>
    <t>Métrologie dans l'entreprise: Modalités pratique pour l'établissement des procédures d'étalonnage et de vérification  des moyens de mesure</t>
  </si>
  <si>
    <t>NFX 07-016</t>
  </si>
  <si>
    <t xml:space="preserve">Métrologie Optimisation des intervalles de confirmation métrologique des équipements de mesure </t>
  </si>
  <si>
    <t>NFX 07-014</t>
  </si>
  <si>
    <t>Métrologie dans l'entreprise : Critère de choix entre vérification et étalonnage utilisation et conservation des résultats de mesure</t>
  </si>
  <si>
    <t>NFX 07-013</t>
  </si>
  <si>
    <t>Métrologie dans l'entreprise Certeficat d'étalonnage des moyens de mesure</t>
  </si>
  <si>
    <t>FD X 07-012</t>
  </si>
  <si>
    <t>Métrologie dans l'entreprise Constat de vérification des moyens de mesure</t>
  </si>
  <si>
    <t>X07-011   Decembre 1994</t>
  </si>
  <si>
    <t>ISO/CEI 17025</t>
  </si>
  <si>
    <t>Système de management de la mesure</t>
  </si>
  <si>
    <t xml:space="preserve">Système de management de la qualité </t>
  </si>
  <si>
    <t xml:space="preserve">Rspct les délais </t>
  </si>
  <si>
    <t xml:space="preserve">                          AMPH 61,62,63,64,65,66, 67,68</t>
  </si>
  <si>
    <t xml:space="preserve">          AMPH 11,12,13,14,16</t>
  </si>
  <si>
    <t xml:space="preserve">                AMPH 41,42,43,44,45,47</t>
  </si>
  <si>
    <t>AMPH 32,34,35</t>
  </si>
  <si>
    <t xml:space="preserve">               AMPH 51,52,53,54,55,56</t>
  </si>
  <si>
    <t>AMPH 71,72</t>
  </si>
  <si>
    <t>juin-01</t>
  </si>
  <si>
    <t>juin-02</t>
  </si>
  <si>
    <t>janv-01</t>
  </si>
  <si>
    <t>janv-02</t>
  </si>
  <si>
    <t>Fev1</t>
  </si>
  <si>
    <t>mars-01</t>
  </si>
  <si>
    <t>mars-02</t>
  </si>
  <si>
    <t>avr-01</t>
  </si>
  <si>
    <t>avr-02</t>
  </si>
  <si>
    <t>mai-01</t>
  </si>
  <si>
    <t>juil-01</t>
  </si>
  <si>
    <t>Aout1</t>
  </si>
  <si>
    <t>sept-01</t>
  </si>
  <si>
    <t>sept-02</t>
  </si>
  <si>
    <t>oct-01</t>
  </si>
  <si>
    <t>oct-02</t>
  </si>
  <si>
    <t>Dec2</t>
  </si>
  <si>
    <t>EMS Rebut</t>
  </si>
  <si>
    <t>EMS non utilisée</t>
  </si>
  <si>
    <t xml:space="preserve">  PC-CM-MO-1A</t>
  </si>
  <si>
    <t>PC-CM-MO-1A</t>
  </si>
  <si>
    <t>PC-CM-MO-1B</t>
  </si>
  <si>
    <t>PC-CM-MO-08</t>
  </si>
  <si>
    <t>PC-CM-MO-04</t>
  </si>
  <si>
    <t xml:space="preserve">INTITULE DU PROJET </t>
  </si>
  <si>
    <t>SISMIQUE</t>
  </si>
  <si>
    <t>Sartorius BA310S</t>
  </si>
  <si>
    <t>CTS / TRAVAUX SUR SITE</t>
  </si>
  <si>
    <t>INTITULE DU PROJET</t>
  </si>
  <si>
    <t>LIEU</t>
  </si>
  <si>
    <t xml:space="preserve">DATE </t>
  </si>
  <si>
    <t>ESSAIS ET MISE EN SERVICE DE LA CHAINE D'ACQUISITION SMF</t>
  </si>
  <si>
    <t>TAMENSTAFOUST</t>
  </si>
  <si>
    <t>DECEMBRE 2017</t>
  </si>
  <si>
    <t>ORAN</t>
  </si>
  <si>
    <t>FEVRIER 2018</t>
  </si>
  <si>
    <t>ALGER</t>
  </si>
  <si>
    <t>CHERCHELL</t>
  </si>
  <si>
    <t>SKIKDA</t>
  </si>
  <si>
    <t>BEJAIA</t>
  </si>
  <si>
    <t>MOSTAGANEM</t>
  </si>
  <si>
    <t>FEVRIER 2019</t>
  </si>
  <si>
    <t>PROJET DE DRAGAGE DE LA PASSE D'ENTREE DU PORT DE BETHIOUA</t>
  </si>
  <si>
    <t xml:space="preserve"> PROJET LEVÉ SISMIQUE KRISTEL</t>
  </si>
  <si>
    <t>PROJET SISMIQUE ET SONAR CAP FALCON</t>
  </si>
  <si>
    <t>18. PROJET LEVÉ AU SONAR LATÉRAL JETÉE KHEIREDDINE</t>
  </si>
  <si>
    <t>PROJET  SMF ÉTUDES, FOURNITURE ET CONSTRUCTION D’UNE JETÉE GNL ET D’INFRASTRUCTURES MARITIMES ET PORTUAIRES AU NIVEAU DU PORT D’HYDROCARBURES DE SKIKDA</t>
  </si>
  <si>
    <t>CAMPAGNE DE MESURE DE COURANT ADCP (TEL ILEF)</t>
  </si>
  <si>
    <t>SMF/SONAR /SISMIQUE</t>
  </si>
  <si>
    <t xml:space="preserve">Rapports </t>
  </si>
  <si>
    <t>DATA</t>
  </si>
  <si>
    <t xml:space="preserve">Intervenants </t>
  </si>
  <si>
    <t>SMF Essai</t>
  </si>
  <si>
    <t>Exigence générale concernant la compétence des laboratoires d'étalonnage et d'essai</t>
  </si>
  <si>
    <t xml:space="preserve">OBJET DE L'INTERVENTION </t>
  </si>
  <si>
    <t xml:space="preserve">Plan qualité </t>
  </si>
  <si>
    <t>SMF</t>
  </si>
  <si>
    <t xml:space="preserve">SONAR </t>
  </si>
  <si>
    <t>SONAR /SISMIQUE</t>
  </si>
  <si>
    <t>ADCP</t>
  </si>
  <si>
    <t xml:space="preserve">Code Projet </t>
  </si>
  <si>
    <t>AMPH 21,22,23,24,26,27</t>
  </si>
  <si>
    <t>S/N -Code INT</t>
  </si>
  <si>
    <t xml:space="preserve">Instrument </t>
  </si>
  <si>
    <t>Libellé Instrument</t>
  </si>
  <si>
    <t>Accessoires</t>
  </si>
  <si>
    <t>Sonar MB1</t>
  </si>
  <si>
    <t>Centrale TSS DMS 500 / HPR Sensor</t>
  </si>
  <si>
    <t>Célérimètre de coque DIGIBAR-V</t>
  </si>
  <si>
    <t>Câble de connexion MB1/DIGIBAR-V</t>
  </si>
  <si>
    <t>Boitier RTA</t>
  </si>
  <si>
    <t xml:space="preserve">Capteur de cap HEMISPHERE 320 GPS </t>
  </si>
  <si>
    <t>Alimentation 220V/24V</t>
  </si>
  <si>
    <t>Antenne GPS HEMISPHER A43</t>
  </si>
  <si>
    <t>Câble d’antenne GPS</t>
  </si>
  <si>
    <t>Célérimètre Profiler DIGIBAR-S</t>
  </si>
  <si>
    <t>Câble DIGIBAR-S/USB</t>
  </si>
  <si>
    <t>Alimentation (chargeur)</t>
  </si>
  <si>
    <t>Câble RG45</t>
  </si>
  <si>
    <t xml:space="preserve">GPS LEICA GS 25 Base </t>
  </si>
  <si>
    <t>Antenne GNSS AS10</t>
  </si>
  <si>
    <t>Support antenne GNSS GRT146</t>
  </si>
  <si>
    <t>Art : 667216</t>
  </si>
  <si>
    <t>Embase optique  GDF322</t>
  </si>
  <si>
    <t>Art : 777509</t>
  </si>
  <si>
    <t xml:space="preserve"> Batteries GEB242</t>
  </si>
  <si>
    <t>Art : 793975</t>
  </si>
  <si>
    <t xml:space="preserve">Antenne radio </t>
  </si>
  <si>
    <t>Support antenne radio GAD33</t>
  </si>
  <si>
    <t>Art : 667219</t>
  </si>
  <si>
    <t>Câble lemo/DB9</t>
  </si>
  <si>
    <t>Batteries GEB242</t>
  </si>
  <si>
    <t>Antenne Bluetooth</t>
  </si>
  <si>
    <t>Tige de mesure hauteur d’antenne GZS4-1</t>
  </si>
  <si>
    <t>Art : 667244</t>
  </si>
  <si>
    <t>Carte mémoire leica 1GO</t>
  </si>
  <si>
    <t>Chargeur de batteries</t>
  </si>
  <si>
    <t>CD</t>
  </si>
  <si>
    <t>GPS LEICA GS 25 Mobile</t>
  </si>
  <si>
    <t>Embase optique GDF322</t>
  </si>
  <si>
    <t>Support antenne radio GAD34</t>
  </si>
  <si>
    <t>Câble DB9/DB9</t>
  </si>
  <si>
    <t>Câble coaxial  1M</t>
  </si>
  <si>
    <t xml:space="preserve">Carte mémoire </t>
  </si>
  <si>
    <t>sac a dos</t>
  </si>
  <si>
    <t>Carnet de terrain CS15</t>
  </si>
  <si>
    <t>Batteries GEB212</t>
  </si>
  <si>
    <t>Carte mémoire 8GO</t>
  </si>
  <si>
    <t>Amplicon PCI 230+</t>
  </si>
  <si>
    <t>CAD2</t>
  </si>
  <si>
    <t>CAD3</t>
  </si>
  <si>
    <t>CAD4</t>
  </si>
  <si>
    <t>CAD5</t>
  </si>
  <si>
    <t>INT 408-Doublon</t>
  </si>
  <si>
    <t>CAD1</t>
  </si>
  <si>
    <t>Mr BOUHELAL</t>
  </si>
  <si>
    <t xml:space="preserve">PORT DE TENES </t>
  </si>
  <si>
    <t>Melle IDDIR</t>
  </si>
  <si>
    <t>EL KATARA ANNABA</t>
  </si>
  <si>
    <t>PORT DE ZIAMA</t>
  </si>
  <si>
    <t>BAHARA</t>
  </si>
  <si>
    <t>Marsa Ben M'Hidi</t>
  </si>
  <si>
    <t>Extension port de ANNABA</t>
  </si>
  <si>
    <t>Protection de l'acces routier et du port de Djendjen</t>
  </si>
  <si>
    <t>Mr SOUFARI</t>
  </si>
  <si>
    <t>Fort El Kebir MEK</t>
  </si>
  <si>
    <t xml:space="preserve">Port de ANNABA
</t>
  </si>
  <si>
    <t>Date de début</t>
  </si>
  <si>
    <t>Chef de projet</t>
  </si>
  <si>
    <t xml:space="preserve">  SMF LIDO TAMENFOUST</t>
  </si>
  <si>
    <t xml:space="preserve"> SMF MERS EL KÉBIR</t>
  </si>
  <si>
    <t xml:space="preserve"> SMF PORT D'ALGER (LEVÉ JETÉE KHEIREDDINE)</t>
  </si>
  <si>
    <t xml:space="preserve"> SMF FORT EL KÉBIR</t>
  </si>
  <si>
    <t xml:space="preserve"> SMF PORT CENTRE</t>
  </si>
  <si>
    <t>SONAR PORT CENTRE</t>
  </si>
  <si>
    <t xml:space="preserve"> SMF &amp; SISMIQUE TAMANART</t>
  </si>
  <si>
    <t>SMF &amp; SISMIQUE TEL ILEF</t>
  </si>
  <si>
    <t xml:space="preserve">SUIVI DES PIPE MOSTAGANEM  SONAKTELLE </t>
  </si>
  <si>
    <t xml:space="preserve"> SMF ETUDE ET RÉALISATION D'UN POSTE MINÉRALIER A L'EST DU PORT DE BETHIOUA</t>
  </si>
  <si>
    <t xml:space="preserve">BETHIOUA </t>
  </si>
  <si>
    <t>BETHIOUA</t>
  </si>
  <si>
    <t xml:space="preserve"> SMF AMÉNAGEMENT DU BASSIN DE L'OUED EL MOHGOUN ET DE L'APPONTEMENT MÉTHANIER EN MOLE COMMERCIAL</t>
  </si>
  <si>
    <t xml:space="preserve"> SMF CONFORTEMENT BRISE LAME PORT BETHIOUA</t>
  </si>
  <si>
    <t>Melle mokadem</t>
  </si>
  <si>
    <t>Mme FISSAH</t>
  </si>
  <si>
    <t>Mr BELAID</t>
  </si>
  <si>
    <t xml:space="preserve"> LGO </t>
  </si>
  <si>
    <t xml:space="preserve"> LGO</t>
  </si>
  <si>
    <t xml:space="preserve">PINS MARITIMES </t>
  </si>
  <si>
    <t>SN</t>
  </si>
  <si>
    <t>SONDEUR MULTIFAISCEAUX ODM MB1</t>
  </si>
  <si>
    <t>Chargeur batterie Pacific Crest</t>
  </si>
  <si>
    <t>Câble de connexion sonar/boitier RTA</t>
  </si>
  <si>
    <t>Main Domes</t>
  </si>
  <si>
    <t>Seal Cartridges</t>
  </si>
  <si>
    <t>Prop Set (2 Horizontal &amp; 1Vertical)</t>
  </si>
  <si>
    <t>Thruster Nozzles</t>
  </si>
  <si>
    <t>Float Block w/insterts &amp; screw &amp; washer</t>
  </si>
  <si>
    <t>Skid Assembly</t>
  </si>
  <si>
    <t>Light Domes</t>
  </si>
  <si>
    <t>Light Bulbs</t>
  </si>
  <si>
    <t>weight Set w/clamps</t>
  </si>
  <si>
    <t>Complete O-Ring Set</t>
  </si>
  <si>
    <t>O-Ring Lubricator</t>
  </si>
  <si>
    <t>Basic Hardware Set</t>
  </si>
  <si>
    <t>MHU-004</t>
  </si>
  <si>
    <t>CS-002RL</t>
  </si>
  <si>
    <t>PRP-001</t>
  </si>
  <si>
    <t>TG-002</t>
  </si>
  <si>
    <t>FB-00</t>
  </si>
  <si>
    <t>SK-001</t>
  </si>
  <si>
    <t>LT-001</t>
  </si>
  <si>
    <t>BW-002</t>
  </si>
  <si>
    <t>OR-00</t>
  </si>
  <si>
    <t>OR-LU</t>
  </si>
  <si>
    <t>HRDW-Kit</t>
  </si>
  <si>
    <t>LT-002</t>
  </si>
  <si>
    <t>câble d'alimentation ODOM Connecteur (fiche femelle)</t>
  </si>
  <si>
    <t>Act-MS3116J12-3S</t>
  </si>
  <si>
    <t>Câble Transducteur ODOM connecteur (fiche mâle)</t>
  </si>
  <si>
    <t>Act-MS3116J14-5P</t>
  </si>
  <si>
    <t>Transducteur 200khz, 3 degrée,avec câble 10m</t>
  </si>
  <si>
    <t>Câble de transfert (Sondeur-PC) connecteur (fiche mâle)</t>
  </si>
  <si>
    <t>ACT-PE1650</t>
  </si>
  <si>
    <t>ODM-Hydrotrac</t>
  </si>
  <si>
    <t>TR3829</t>
  </si>
  <si>
    <t xml:space="preserve">Valise Pelican 1650 </t>
  </si>
  <si>
    <t>Notebook computer</t>
  </si>
  <si>
    <t>AC power cord</t>
  </si>
  <si>
    <t>DC/Ethernet câble</t>
  </si>
  <si>
    <t>Software dongle</t>
  </si>
  <si>
    <t>5y9261000328</t>
  </si>
  <si>
    <t>3100 portable sub-botton profiling systems</t>
  </si>
  <si>
    <t>Transducteur SB 216s</t>
  </si>
  <si>
    <t>Système USBL Tritech</t>
  </si>
  <si>
    <t xml:space="preserve">Transducer </t>
  </si>
  <si>
    <t>micron modem</t>
  </si>
  <si>
    <t>ST656 SeaHub Nav100</t>
  </si>
  <si>
    <t>Echosondeur ODOM Hydrotrac</t>
  </si>
  <si>
    <t>CM2 Sonar tranceiver</t>
  </si>
  <si>
    <t>câble de traction et de transfert de données</t>
  </si>
  <si>
    <t xml:space="preserve">Câble Alimentation 12V </t>
  </si>
  <si>
    <t>Tranfomateur 220-12V</t>
  </si>
  <si>
    <t>ROV videoRay</t>
  </si>
  <si>
    <t>Edgetech SBP216</t>
  </si>
  <si>
    <t xml:space="preserve">Sonar latéral CMAX CM2 </t>
  </si>
  <si>
    <t>Qté Inst</t>
  </si>
  <si>
    <t>Qté Acc</t>
  </si>
  <si>
    <t>REBUT</t>
  </si>
  <si>
    <t>OK</t>
  </si>
  <si>
    <t>CEM-HALL..</t>
  </si>
  <si>
    <t>Jetée Kheir Eddine</t>
  </si>
  <si>
    <t>Fin du projet</t>
  </si>
  <si>
    <t>Categorie Document</t>
  </si>
  <si>
    <t>Intitulé</t>
  </si>
  <si>
    <t xml:space="preserve">Description </t>
  </si>
  <si>
    <t>Revision</t>
  </si>
  <si>
    <t>Date-Année</t>
  </si>
  <si>
    <t>Annexes</t>
  </si>
  <si>
    <t>Processus</t>
  </si>
  <si>
    <t xml:space="preserve">PC-CM-INS-01 </t>
  </si>
  <si>
    <t>Confirmation Metrologique</t>
  </si>
  <si>
    <t xml:space="preserve">PC-CM-FOR </t>
  </si>
  <si>
    <t>Mode Opératoire</t>
  </si>
  <si>
    <t>PC-CM-MO-01</t>
  </si>
  <si>
    <t xml:space="preserve"> Calibrage et vérification et de l’échosondeur hydrographique ODOM</t>
  </si>
  <si>
    <t>PC-CM-MO-02</t>
  </si>
  <si>
    <t>Vérification en interne des appareils topographiques</t>
  </si>
  <si>
    <t>PC-CM-MO-03</t>
  </si>
  <si>
    <t>Calibrage et vérification de la carte d’acquisition de données Kheytley KPCI 3102</t>
  </si>
  <si>
    <t xml:space="preserve"> Verification linéarite Ampli et sonde de houle</t>
  </si>
  <si>
    <t>PC-CM-MO- 05</t>
  </si>
  <si>
    <r>
      <t>Calibrage et vérification du Conductimètre  WTW</t>
    </r>
    <r>
      <rPr>
        <b/>
        <sz val="10"/>
        <color rgb="FF1F497D"/>
        <rFont val="Calibri"/>
        <family val="2"/>
        <scheme val="minor"/>
      </rPr>
      <t xml:space="preserve"> </t>
    </r>
  </si>
  <si>
    <t>PC-CM-FOR- 08-a</t>
  </si>
  <si>
    <t>PC-CM-MO- 06</t>
  </si>
  <si>
    <t>Etablissement d’un plan de maintenance préventive</t>
  </si>
  <si>
    <t>PC-CM-FOR- 04</t>
  </si>
  <si>
    <t>PC-CM-MO-07</t>
  </si>
  <si>
    <r>
      <t>Calibrage et vérification de l’oxy-mètre WTW</t>
    </r>
    <r>
      <rPr>
        <sz val="11"/>
        <color rgb="FF1F497D"/>
        <rFont val="Calibri"/>
        <family val="2"/>
        <scheme val="minor"/>
      </rPr>
      <t xml:space="preserve"> </t>
    </r>
  </si>
  <si>
    <t>PC-CM-FOR- 07</t>
  </si>
  <si>
    <t>PC-CM-MO- 08</t>
  </si>
  <si>
    <t xml:space="preserve">Mode opératoire 
Vérification du Matériel Topographique GPS
</t>
  </si>
  <si>
    <t>PC-CM-MO- 09</t>
  </si>
  <si>
    <t>Calibrage Verification PH mètre Hanna</t>
  </si>
  <si>
    <t>PC-CM-FOR- 08-c</t>
  </si>
  <si>
    <t>PC-CM-MO-10</t>
  </si>
  <si>
    <t>Calibrage Verification Multiparamètre HLang</t>
  </si>
  <si>
    <t>PC-CM-FOR- 01</t>
  </si>
  <si>
    <t>Fiche  historique d’équipement électronique</t>
  </si>
  <si>
    <t>PC-CM-FOR- 02</t>
  </si>
  <si>
    <t>Fiche de suivi d’appareil de mesure</t>
  </si>
  <si>
    <t>PC-CM-FOR- 03</t>
  </si>
  <si>
    <t>Fiche technique d’équipement électronique</t>
  </si>
  <si>
    <t>Plan de maintenance préventive</t>
  </si>
  <si>
    <t>PC-CM-FOR- 05</t>
  </si>
  <si>
    <t>Listes des équipements de mesures influents sur la qualité des études</t>
  </si>
  <si>
    <t>PC-CM-FOR- 06</t>
  </si>
  <si>
    <t>Planning des contrôles métrologiques</t>
  </si>
  <si>
    <t>Fiche d’observation pour appareil topographique</t>
  </si>
  <si>
    <t xml:space="preserve">Constat de vérification et calibrage Des appareils pour l’analyse des eaux / Conductimètre </t>
  </si>
  <si>
    <t>PC-CM-FOR- 08-b</t>
  </si>
  <si>
    <t xml:space="preserve">Constat de vérification et calibrage Des appareils pour l’analyse des eaux / Oxy-mètre </t>
  </si>
  <si>
    <t>Constat de vérification et calibrage Des appareils pour l’analyse des eaux /        PH-mètre</t>
  </si>
  <si>
    <t>PC-CM-FOR- 08-d</t>
  </si>
  <si>
    <t xml:space="preserve">Constat de vérification et calibrage Des appareils pour l’analyse des eaux /        Multi-paramètres </t>
  </si>
  <si>
    <t>PC-CM-FOR-09</t>
  </si>
  <si>
    <t>Constat de vérification Echosondeur ODOM HYDROTRAC</t>
  </si>
  <si>
    <t>PC-CM-FOR- 10</t>
  </si>
  <si>
    <t xml:space="preserve">Constat de vérification de la linéarité des sondes de houles </t>
  </si>
  <si>
    <t>PC-CM-FOR- 11</t>
  </si>
  <si>
    <t xml:space="preserve">Constat de  Vérification liste de matériel Topo-GPS/Bathymétrique </t>
  </si>
  <si>
    <t>PC-CM-FOR- 12</t>
  </si>
  <si>
    <t xml:space="preserve">Constat de vérification : Essai de  Mesure de Houle en  Modèle Réduit Physique         </t>
  </si>
  <si>
    <t>PC-CM-FOR- 13</t>
  </si>
  <si>
    <t xml:space="preserve">Constat de vérification pour liste matériels d'inspection sous-marine </t>
  </si>
  <si>
    <t>PC-CM-FOR-14</t>
  </si>
  <si>
    <t>Constat de vérification du matériel Topographique GPS</t>
  </si>
  <si>
    <t>PC-CM-FOR-15</t>
  </si>
  <si>
    <t xml:space="preserve">Constat de vérification Rack amplificateur de houle </t>
  </si>
  <si>
    <t>PC-CM-FOR-16</t>
  </si>
  <si>
    <t>Vérification carte d’acquisition de données KEYTHLEY PCL 3102/3101</t>
  </si>
  <si>
    <t>PC-CM-FOR-17</t>
  </si>
  <si>
    <t>Liste des équipements mis en rebut</t>
  </si>
  <si>
    <t>PC-CM-FOR-18</t>
  </si>
  <si>
    <t xml:space="preserve">Constat de vérification du matériel d’investigation géophysique marine  </t>
  </si>
  <si>
    <t xml:space="preserve">Norme </t>
  </si>
  <si>
    <t>ISO 9001 V 2015 5e éd15/09/2015</t>
  </si>
  <si>
    <t>V 2015</t>
  </si>
  <si>
    <t>ISO 10012 15/03/2004</t>
  </si>
  <si>
    <t>V2004</t>
  </si>
  <si>
    <t xml:space="preserve">Norme  OHI publication S44 5e édidion février 2008 </t>
  </si>
  <si>
    <t>Levé hydrographique</t>
  </si>
  <si>
    <t>Révision 5,0,1 Juin 2011</t>
  </si>
  <si>
    <t xml:space="preserve">Lieu </t>
  </si>
  <si>
    <t xml:space="preserve">Date Intervention </t>
  </si>
  <si>
    <t>Intervenants</t>
  </si>
  <si>
    <t>Hall1</t>
  </si>
  <si>
    <t>PROCESSUS CMIM    - DOC  NORMES &amp;SMQ</t>
  </si>
  <si>
    <t xml:space="preserve">Observation </t>
  </si>
  <si>
    <t xml:space="preserve">Type </t>
  </si>
  <si>
    <t>Durée</t>
  </si>
  <si>
    <t xml:space="preserve"> Organisme-Lieu-Formateur</t>
  </si>
  <si>
    <t xml:space="preserve">Doc </t>
  </si>
  <si>
    <t>Rapports</t>
  </si>
  <si>
    <t>PROCESSUS CMIM    - FORMATION  -</t>
  </si>
  <si>
    <t xml:space="preserve">Intitulé  </t>
  </si>
  <si>
    <t>100100038169</t>
  </si>
  <si>
    <t>DUREE (J)</t>
  </si>
  <si>
    <t>Reconnaissance sur site-ConstructionCentrale Electrique DRAOUCH</t>
  </si>
  <si>
    <t>DRAOUCH</t>
  </si>
  <si>
    <t>02 Fev 1990</t>
  </si>
  <si>
    <t>BOUALI</t>
  </si>
  <si>
    <t>Levé Sismique Reflexion avec BOMER EGG</t>
  </si>
  <si>
    <t>Baie  JenJen</t>
  </si>
  <si>
    <t>Client-</t>
  </si>
  <si>
    <t>Partenaire</t>
  </si>
  <si>
    <t>DTP</t>
  </si>
  <si>
    <t>Matougui</t>
  </si>
  <si>
    <t>Sonelgaz</t>
  </si>
  <si>
    <t>Baie de Zemmouri</t>
  </si>
  <si>
    <t>Levé Sismique Jétée EST Port de JenJen</t>
  </si>
  <si>
    <t>EPJ</t>
  </si>
  <si>
    <t xml:space="preserve">JENJEN </t>
  </si>
  <si>
    <t>Aout 2006</t>
  </si>
  <si>
    <t xml:space="preserve">Carte Sedimentaire 2me Tranche </t>
  </si>
  <si>
    <t>Oued Chlef</t>
  </si>
  <si>
    <t>La Mactaa</t>
  </si>
  <si>
    <t>Beni-saf Rechgoun</t>
  </si>
  <si>
    <t xml:space="preserve">Levé Sismique Port de JenJen </t>
  </si>
  <si>
    <t>GEOSFAT</t>
  </si>
  <si>
    <t>Port JenJen</t>
  </si>
  <si>
    <t>ANB</t>
  </si>
  <si>
    <t>Investigation Geophysique Barrage Beni Haroun</t>
  </si>
  <si>
    <t>SONATRACH</t>
  </si>
  <si>
    <t>S/T De FUGRO</t>
  </si>
  <si>
    <t>Barrage  BENI HAROUN</t>
  </si>
  <si>
    <t>Annaba-Draouch</t>
  </si>
  <si>
    <t>MDN Base Navale</t>
  </si>
  <si>
    <t>ORAN-MEK</t>
  </si>
  <si>
    <t xml:space="preserve">BOUALI-ZERMOUT </t>
  </si>
  <si>
    <t xml:space="preserve">Construction Usine Ammoniac-Urée </t>
  </si>
  <si>
    <t>Arzew-Bethioua</t>
  </si>
  <si>
    <t xml:space="preserve">Extension Jetée Est  Base Navale MEK </t>
  </si>
  <si>
    <t xml:space="preserve">Extension Jetée Nord  Base Navale MEK </t>
  </si>
  <si>
    <t>ZERMOUT ELHADDAD</t>
  </si>
  <si>
    <t>ELHADDAD -BENYOUCEF</t>
  </si>
  <si>
    <t>Port Annaba</t>
  </si>
  <si>
    <t xml:space="preserve">Protection Cathodique Port Pétrolier SKIKDA </t>
  </si>
  <si>
    <t>Port SKIKDA</t>
  </si>
  <si>
    <t>Carte Sédimentaire  1em Tranche</t>
  </si>
  <si>
    <t xml:space="preserve">Carte Sédimentaire 1em Tranche </t>
  </si>
  <si>
    <t>Protection Cathodique Port de Annaba Quai 1</t>
  </si>
  <si>
    <t>Protection Cathodique Port de Annaba Quai 2</t>
  </si>
  <si>
    <t>SIH</t>
  </si>
  <si>
    <t>Alger-Club des Pins</t>
  </si>
  <si>
    <t xml:space="preserve">Protection Club des Pins </t>
  </si>
  <si>
    <t>113/11</t>
  </si>
  <si>
    <t>Tamanart</t>
  </si>
  <si>
    <t>HALL1</t>
  </si>
  <si>
    <t>BENYOUCEF- BOUCHALA</t>
  </si>
  <si>
    <t>Modernisation du port de Tenes</t>
  </si>
  <si>
    <t>Maintenance</t>
  </si>
  <si>
    <t>BOUCHALA</t>
  </si>
  <si>
    <t xml:space="preserve">BOUALI </t>
  </si>
  <si>
    <t xml:space="preserve">QUAI SOUS-Marin </t>
  </si>
  <si>
    <t>BOUALI-ZERMOUT</t>
  </si>
  <si>
    <t>STIDIA</t>
  </si>
  <si>
    <t>ETUDE DE SITE-STIDIA</t>
  </si>
  <si>
    <t>Echoes 1500- Sonar CMAX-ODM BiFRequence -GPS RTK- Mesures Electriques</t>
  </si>
  <si>
    <t>BOUALI- Tayebi</t>
  </si>
  <si>
    <t>BOUALI-Tayebi</t>
  </si>
  <si>
    <t>Sonar CMAX -DGPS RTK-MODEM RADIO</t>
  </si>
  <si>
    <t>Matougui &amp; USTHB</t>
  </si>
  <si>
    <t>Expert Univ SkiKDA</t>
  </si>
  <si>
    <t>Expert Matougui</t>
  </si>
  <si>
    <t>GEOFAST-BouAbdellah-Bouras</t>
  </si>
  <si>
    <t>GEOFAST-BouAbdellah-Idri</t>
  </si>
  <si>
    <t>Observation</t>
  </si>
  <si>
    <r>
      <t>Particip</t>
    </r>
    <r>
      <rPr>
        <sz val="10"/>
        <rFont val="Calibri"/>
        <family val="2"/>
        <scheme val="minor"/>
      </rPr>
      <t xml:space="preserve">ant </t>
    </r>
  </si>
  <si>
    <t>Levé SMF des pipes</t>
  </si>
  <si>
    <t>TML</t>
  </si>
  <si>
    <t>Mostaganem</t>
  </si>
  <si>
    <t>ELHADDAD</t>
  </si>
  <si>
    <t xml:space="preserve">Levé bathy mono </t>
  </si>
  <si>
    <t>Alger</t>
  </si>
  <si>
    <t>Levé au sonar latéral</t>
  </si>
  <si>
    <t>Bathy mono</t>
  </si>
  <si>
    <t xml:space="preserve">Sonar </t>
  </si>
  <si>
    <t>SMF / SISMIQUE</t>
  </si>
  <si>
    <t>Sismique Echoes 1500</t>
  </si>
  <si>
    <t>Sismique  Echoes 1500</t>
  </si>
  <si>
    <t>SismiqueEchoes 1500</t>
  </si>
  <si>
    <t>Echoes 1500- Sonar CMAX</t>
  </si>
  <si>
    <t xml:space="preserve">Sismique Echoes 1500 </t>
  </si>
  <si>
    <t>Juillet -Aout-1995</t>
  </si>
  <si>
    <t>Baie Bejaia -Oueds Seybouse -Agriou</t>
  </si>
  <si>
    <t>Baie de Zemmouri -Oued Isser</t>
  </si>
  <si>
    <t>Baie Alger-Oued El Harrach</t>
  </si>
  <si>
    <t>Baie Zeralda-Oued Mazafran</t>
  </si>
  <si>
    <t xml:space="preserve">Investigation Geophysique - Tracé du Gazoduc Annaba-Sicile -GALSI </t>
  </si>
  <si>
    <t>Mario-STERN France-USTHB</t>
  </si>
  <si>
    <t>DTP-Sotramest</t>
  </si>
  <si>
    <t>ONSM</t>
  </si>
  <si>
    <t>Port de SKIOKDA</t>
  </si>
  <si>
    <t xml:space="preserve">Premiers Esssais Bouée DATAWELL -Houle Directionnelle-Data Transmission Radio </t>
  </si>
  <si>
    <t xml:space="preserve">Mesures de Potentiel avec Electrode de Réference  </t>
  </si>
  <si>
    <t xml:space="preserve">Mesures de Potentiel avec Electrode de Réference </t>
  </si>
  <si>
    <t>PROCESSUS CMIM    - SUIVI DES LICENCES   -</t>
  </si>
  <si>
    <t>Assitance Technique  Construction Jetée  Au Port de Skikda</t>
  </si>
  <si>
    <t xml:space="preserve">Systéme  Bathy  Automatique Raytheon -Positionnement Balises Radioelectriques Motorola P/Triangulation </t>
  </si>
  <si>
    <t>Demande de Renouvellement introduite ANF 18/11/2019</t>
  </si>
  <si>
    <t>Affectation</t>
  </si>
  <si>
    <t>CMA</t>
  </si>
  <si>
    <t>Amplicon PCI</t>
  </si>
  <si>
    <t>PC-CM-MO- 16</t>
  </si>
  <si>
    <t>PC-CM-MO-11</t>
  </si>
  <si>
    <t>AMPH 51,52,53,54,55,56</t>
  </si>
  <si>
    <t>AMPH 11,12,13,14,16</t>
  </si>
  <si>
    <t>AMPH 61,62,63,64,65,66, 67,68</t>
  </si>
  <si>
    <t>AMPH 41,42,43,44,45,47</t>
  </si>
  <si>
    <t>Année 2019</t>
  </si>
  <si>
    <t>Les écrtis professionnels</t>
  </si>
  <si>
    <t>05 jours</t>
  </si>
  <si>
    <t xml:space="preserve">Benyoucef </t>
  </si>
  <si>
    <t>PIGIER &amp; CCI A-F    Hydra</t>
  </si>
  <si>
    <t>Capteur de pression</t>
  </si>
  <si>
    <t xml:space="preserve">C 1,2,3,4,5,6,7,8,9,10 </t>
  </si>
  <si>
    <t>C, déplacement  Lacet</t>
  </si>
  <si>
    <t>062001832</t>
  </si>
  <si>
    <t>062001837</t>
  </si>
  <si>
    <t>062001843</t>
  </si>
  <si>
    <t>062902779</t>
  </si>
  <si>
    <t>B/00578</t>
  </si>
  <si>
    <t>DBK 203A</t>
  </si>
  <si>
    <t>DBK 80</t>
  </si>
  <si>
    <t>3298/13/01/06</t>
  </si>
  <si>
    <t>3298/02/01/04</t>
  </si>
  <si>
    <t>Amp 1(A,B) (C1,C2)</t>
  </si>
  <si>
    <t>Amp 2(A,B) (C3,C4)</t>
  </si>
  <si>
    <t>Amp 3(A,B) (C5,C6)</t>
  </si>
  <si>
    <t>Amp 4(A,B) (C7,C8)</t>
  </si>
  <si>
    <t>Amp 5(A ,B)(C9,C10)</t>
  </si>
  <si>
    <t>Amp 6(A,B) (D4,D5)</t>
  </si>
  <si>
    <t>Amp 7(A ,B)(D6,D7)</t>
  </si>
  <si>
    <t>Amp 8(A,B)</t>
  </si>
  <si>
    <t>Amp 9(A,B)</t>
  </si>
  <si>
    <t>Amp 10(A,B)</t>
  </si>
  <si>
    <t>Amp 11(A,B)</t>
  </si>
  <si>
    <t>Amp 12(A,B)</t>
  </si>
  <si>
    <t>Cellule de pression</t>
  </si>
  <si>
    <t>3030/05/08/87</t>
  </si>
  <si>
    <t>3030/05/09/87</t>
  </si>
  <si>
    <t>3030/05/10/87</t>
  </si>
  <si>
    <t>3030/05/11/87</t>
  </si>
  <si>
    <t>3030/05/12/87</t>
  </si>
  <si>
    <t>3030/05/13/87</t>
  </si>
  <si>
    <t>3030/05/14/87</t>
  </si>
  <si>
    <t>3030/07/01/87</t>
  </si>
  <si>
    <t>3030/09/01/87</t>
  </si>
  <si>
    <t>Alimentation + monitor</t>
  </si>
  <si>
    <t>3030/03/01/87</t>
  </si>
  <si>
    <t>3030/08/01/87</t>
  </si>
  <si>
    <t>3030/05/01/87</t>
  </si>
  <si>
    <t>3030/05/02/87</t>
  </si>
  <si>
    <t>3030/05/03/87</t>
  </si>
  <si>
    <t>3030/05/04/87</t>
  </si>
  <si>
    <t>3030/05/05/87</t>
  </si>
  <si>
    <t>3030/05/06/87</t>
  </si>
  <si>
    <t>3030/03/02/87</t>
  </si>
  <si>
    <t>3030/05/07/87</t>
  </si>
  <si>
    <t>09/255</t>
  </si>
  <si>
    <t>Module d'alimentation DHI-101p</t>
  </si>
  <si>
    <t>10/033</t>
  </si>
  <si>
    <t>10/032</t>
  </si>
  <si>
    <t>ALM+AMP</t>
  </si>
  <si>
    <t xml:space="preserve">PC </t>
  </si>
  <si>
    <t>DELL- Windows xp 32 bit</t>
  </si>
  <si>
    <t xml:space="preserve">Jeu de poids en laiton </t>
  </si>
  <si>
    <t xml:space="preserve">ALM+AMP </t>
  </si>
  <si>
    <t>FLYDE GALVA  420</t>
  </si>
  <si>
    <t>Daq/3000 serie</t>
  </si>
  <si>
    <t xml:space="preserve">CAD </t>
  </si>
  <si>
    <t>GE-PDCR 1830</t>
  </si>
  <si>
    <t>Alimentation Stabilisee 90Watts</t>
  </si>
  <si>
    <t>Boitier Interconnection</t>
  </si>
  <si>
    <t>Monitor</t>
  </si>
  <si>
    <t>RDP 600  ELC LTD</t>
  </si>
  <si>
    <t>FLYDE</t>
  </si>
  <si>
    <t>C,de déplacement X-LVTD</t>
  </si>
  <si>
    <t>C,de déplacement Y-LVTD</t>
  </si>
  <si>
    <t xml:space="preserve"> C de déplacement Z-LVTD</t>
  </si>
  <si>
    <t>RDPE- 611</t>
  </si>
  <si>
    <t>2kg→1G</t>
  </si>
  <si>
    <t xml:space="preserve">Module </t>
  </si>
  <si>
    <t>Sondeur Sediments</t>
  </si>
  <si>
    <t>Pièce détachées</t>
  </si>
  <si>
    <t>Leica NA720</t>
  </si>
  <si>
    <t>13/060</t>
  </si>
  <si>
    <t>Niveau laser</t>
  </si>
  <si>
    <t>CEM HALL</t>
  </si>
  <si>
    <t>CEM-DOUIBI</t>
  </si>
  <si>
    <t xml:space="preserve">Niveau de compétence </t>
  </si>
  <si>
    <t>Novice</t>
  </si>
  <si>
    <t>débutant avancée</t>
  </si>
  <si>
    <t>Compétent</t>
  </si>
  <si>
    <t>Pro</t>
  </si>
  <si>
    <t>Expert</t>
  </si>
  <si>
    <t>Coefficient sous processus</t>
  </si>
  <si>
    <t>Coefficient Processus</t>
  </si>
  <si>
    <t>GPS GS25 Levé TOPO</t>
  </si>
  <si>
    <t>Mise en oeuvre</t>
  </si>
  <si>
    <t>*2</t>
  </si>
  <si>
    <t>*16</t>
  </si>
  <si>
    <t>Configuration</t>
  </si>
  <si>
    <t>Vérification Matériel</t>
  </si>
  <si>
    <t>levé sur site</t>
  </si>
  <si>
    <t>Traitement des données</t>
  </si>
  <si>
    <t>Logiciel</t>
  </si>
  <si>
    <t xml:space="preserve">Rapport </t>
  </si>
  <si>
    <t>Présentation au client</t>
  </si>
  <si>
    <t>GPS Trimble 5700 Levé Topo</t>
  </si>
  <si>
    <t>Echo sondeur Mono Fiseau ODOM Levé bathy</t>
  </si>
  <si>
    <t>Echo sondeur Multi Fiseaux Levé bathy</t>
  </si>
  <si>
    <t>*20</t>
  </si>
  <si>
    <t>*3</t>
  </si>
  <si>
    <t>Evaluation des compétences</t>
  </si>
  <si>
    <t xml:space="preserve">09/257 </t>
  </si>
  <si>
    <t>Hall 2</t>
  </si>
  <si>
    <t>BENYOUCEF</t>
  </si>
  <si>
    <t>Club hippique bejaia</t>
  </si>
  <si>
    <t>Mlle mekeddam</t>
  </si>
  <si>
    <t>Protection cathodique</t>
  </si>
  <si>
    <t>LEM</t>
  </si>
  <si>
    <t>Levé des profils en travers port de tipaza</t>
  </si>
  <si>
    <t>DTP Tipaza</t>
  </si>
  <si>
    <t>TIPAZA</t>
  </si>
  <si>
    <t>SMF SONAR</t>
  </si>
  <si>
    <t>ZERMOUT</t>
  </si>
  <si>
    <t>91-19</t>
  </si>
  <si>
    <t xml:space="preserve">Levé bathy SMF Fouka Nouvelle usine de dessalement </t>
  </si>
  <si>
    <t>BENYOUCEF- BOUCHALA-ZERMOUT</t>
  </si>
  <si>
    <t>BOUCHALA-ZERMOUT</t>
  </si>
  <si>
    <t xml:space="preserve"> </t>
  </si>
  <si>
    <t>Réparation 02 Alimentations d'amplis de houle ( suite a une haute tension)</t>
  </si>
  <si>
    <t>Hypack/ SMF</t>
  </si>
  <si>
    <t>Hall 1</t>
  </si>
  <si>
    <t>Verification chaine de mesure avant essai</t>
  </si>
  <si>
    <t>ZERMOUT-BENYOUCEF</t>
  </si>
  <si>
    <t>Calibration course du verin Bassin</t>
  </si>
  <si>
    <t>Installation/Calibration cellules de pressions Bassin 1 et 2</t>
  </si>
  <si>
    <t>Levé bathy au SMF El KETTANAI BEO ALGER</t>
  </si>
  <si>
    <t>86-19</t>
  </si>
  <si>
    <t>DTP Alger</t>
  </si>
  <si>
    <t>Levé des profils en travers au SMF et sonar latéral El KETTANAI BEO ALGER</t>
  </si>
  <si>
    <t>3021/04/01/03</t>
  </si>
  <si>
    <t>PH4</t>
  </si>
  <si>
    <t>16/092</t>
  </si>
  <si>
    <t>1525702CES</t>
  </si>
  <si>
    <t>Benyoucef -Bouchala</t>
  </si>
  <si>
    <t xml:space="preserve">Hypack/ Bi Frequence </t>
  </si>
  <si>
    <t>EL Haddad -Zermout</t>
  </si>
  <si>
    <t xml:space="preserve">          03 jours</t>
  </si>
  <si>
    <t>DATE</t>
  </si>
  <si>
    <t>NOUVELLE CHAINE DE MESURE POUR PROJETS "TENUE DE NAVIRE".</t>
  </si>
  <si>
    <t>Juillet 2020 - Décembre 2020</t>
  </si>
  <si>
    <t xml:space="preserve">Projet d'installation d'une nouvelle chaine de mesure pour les projets relatifs aux études du plan d'amarrage &amp; dimensionnement des équipements à quai,  le nouveau système mis en place est basé sur des cartes électroniques programmables de type Arduino. </t>
  </si>
  <si>
    <t>INTITULE</t>
  </si>
  <si>
    <t>essais concluants sur deux projets de levé bathymétrique à l'SMF</t>
  </si>
  <si>
    <t xml:space="preserve">PARTIE HARD FINALISEE/ RESTE DEVELOPPEMENT SOLUTION SOFT
</t>
  </si>
  <si>
    <t>Suite au disfonctionnement au niveau de la centrale inertielle TSS DMS 25 du system SMF, une nouvelle centrale MPU9250 interfacée avec le microcontrolleur Arduino é été mise en place en vue de remplacer la centrale diffectueuse. la  MPU9250 est intégrée au système SMF entant que centrale inertielle externe.</t>
  </si>
  <si>
    <t>Les techniques de prospections par l'approche de la photogrammétrie sont plébiscitées pour la cartographie &amp; l'inspection des ouverages maritimes.  La technique de la photogrammétrie permet de réaliser des modèles numériques de terrain (MNT), à partir de perspectives enregistrées photographiquement. Grace à cette technique, il est aujourd’hui possible de modéliser une zone en 3D afin de réaliser des plans, des mesures et des calculs (longueurs, surfaces, volumes, courbes de niveaux,...). Ce document s'intéresse aux possibilités mises par la technique de la photogrammétrie au service de la topographie.</t>
  </si>
  <si>
    <t>essais concluants / équipement opérationnel</t>
  </si>
  <si>
    <t>MISE EN SERVICE DE LA CHAINE DE MESURE SMF</t>
  </si>
  <si>
    <r>
      <t xml:space="preserve"> </t>
    </r>
    <r>
      <rPr>
        <b/>
        <sz val="11"/>
        <color theme="1" tint="4.9989318521683403E-2"/>
        <rFont val="Arial"/>
        <family val="2"/>
      </rPr>
      <t xml:space="preserve">PHOTOGRAMMETRIE
PROJET DE MISE EN PLACE D'UNE NOUVELLE TECHNIQUE DE PROSPECTION DES OUVERAGES MARITIMES
</t>
    </r>
  </si>
  <si>
    <t>Le projet ' confortement du brise lame du port de Bethioua ' a été choisi pour la mise en place de cette technique /
essais concluants /
présentation interne au LEM</t>
  </si>
  <si>
    <t>CONCEPTION &amp; INTÉGRATION D'UNE NOUVELLE CENTRALE INERTIELLE AU SYSTÈME SMF</t>
  </si>
  <si>
    <t>PROJETS DE DEVELOPPEMENT INT</t>
  </si>
  <si>
    <t xml:space="preserve">ATELIER PROFESSIONNEL SUR L’EVALUATION  DE L’INCERTITUDES DE MESURE,
SELON LES NORMES ISO 5725 ET ISO 21748
</t>
  </si>
  <si>
    <t>04 JOURS</t>
  </si>
  <si>
    <t>10+1 BONNES PRATIQUES POUR GÉRER VOTRE FONCTION MÉTROLOGIE</t>
  </si>
  <si>
    <t>WANYLAB</t>
  </si>
  <si>
    <t>ESC</t>
  </si>
  <si>
    <t>03 jours</t>
  </si>
  <si>
    <t xml:space="preserve"> ETUDIANTS :
W.Arichi / Djamel Anser</t>
  </si>
  <si>
    <t>Gestion d'un Projet de Dragage à l'aide de l'échosondeur hydrographique multifaisceaux 
Bathymétrie au sondeur multifaisceaux pour la Cartographie des Fonds Marins  et calcul de volume ( projet de dragage port de Annaba)</t>
  </si>
  <si>
    <t>A.Zermout
A.ELHADDAD</t>
  </si>
  <si>
    <t xml:space="preserve">
A.Zermout
H. BOUALI
A.ELHADDAD</t>
  </si>
  <si>
    <t>A.ELHADDAD</t>
  </si>
  <si>
    <t xml:space="preserve">
A.ELHADDAD
HADJI.MEDHI</t>
  </si>
  <si>
    <t>IXSEA France / Laurent Mattio</t>
  </si>
  <si>
    <t>Leica Geosystems / Faiz Oumghar</t>
  </si>
  <si>
    <t>01 année</t>
  </si>
  <si>
    <t>Encadrement / PFE</t>
  </si>
  <si>
    <t>Subtop</t>
  </si>
  <si>
    <t>JOURNEES Action Hydro / Formation Hysweep</t>
  </si>
  <si>
    <t>DESCRIPTION DU PROJET</t>
  </si>
  <si>
    <t>ACTION</t>
  </si>
  <si>
    <t>ETUDES OCEANOGRAPHIQUE DE LA FUTURE CENTRALE ELECTRIQUE DE CAP DJINET</t>
  </si>
  <si>
    <t>ETUDES OCEANOGRAPHIQUE DE LA FUTURE CENTRALE ELECTRIQUE DE MOSTAGANEM</t>
  </si>
  <si>
    <t>DHI</t>
  </si>
  <si>
    <t>CAP DJINET</t>
  </si>
  <si>
    <t>CAMPAGNE OCEANOGRAPHIQUE</t>
  </si>
  <si>
    <t>Salle de formation / Mme GHOZLANE</t>
  </si>
  <si>
    <t>01 Jours</t>
  </si>
  <si>
    <t>ZERMOUT- EL HEDDAD BENYOUCEF-BOUCHALA</t>
  </si>
  <si>
    <t>Formation Mise en ouevre et configuration du GPS GS 25</t>
  </si>
  <si>
    <t>05 Jours</t>
  </si>
  <si>
    <t>Système de Management Intégré SMI</t>
  </si>
  <si>
    <t>Formation sur le scanner laser 3D, Cyclone, 3D Reshaper</t>
  </si>
  <si>
    <t>Leica Geosystems / Nait</t>
  </si>
  <si>
    <t>BENYOUCEF-BOUALI</t>
  </si>
  <si>
    <t>BOUALI Hamid</t>
  </si>
  <si>
    <t>BENYOUCEF Mohamed Amine</t>
  </si>
  <si>
    <t>INT 416</t>
  </si>
  <si>
    <t>20/049</t>
  </si>
  <si>
    <t>GPS GS 25 Mobile</t>
  </si>
  <si>
    <t>INT 415</t>
  </si>
  <si>
    <t>20/248</t>
  </si>
  <si>
    <t>INT 414</t>
  </si>
  <si>
    <t>20/047</t>
  </si>
  <si>
    <t>INT 413</t>
  </si>
  <si>
    <t>20/046</t>
  </si>
  <si>
    <t>INT 412</t>
  </si>
  <si>
    <t>20/035</t>
  </si>
  <si>
    <t>GPS GS 25 Base</t>
  </si>
  <si>
    <t>INT 411</t>
  </si>
  <si>
    <t>20/034</t>
  </si>
  <si>
    <t>INT 410</t>
  </si>
  <si>
    <t>20/033</t>
  </si>
  <si>
    <t>INT 409</t>
  </si>
  <si>
    <t>20/032</t>
  </si>
  <si>
    <t>N-1</t>
  </si>
  <si>
    <t xml:space="preserve">Date Verification </t>
  </si>
  <si>
    <t xml:space="preserve"> Prochaine Verification</t>
  </si>
  <si>
    <t>PH 4</t>
  </si>
  <si>
    <t>ok</t>
  </si>
  <si>
    <t>034366</t>
  </si>
  <si>
    <t>20/070</t>
  </si>
  <si>
    <t>servovalve</t>
  </si>
  <si>
    <t>MOOG 72-101</t>
  </si>
  <si>
    <t>Carnet de terrain</t>
  </si>
  <si>
    <t>14/107</t>
  </si>
  <si>
    <t>14/108</t>
  </si>
  <si>
    <t>14/109</t>
  </si>
  <si>
    <t>20/036</t>
  </si>
  <si>
    <t>20/037</t>
  </si>
  <si>
    <t>20/038</t>
  </si>
  <si>
    <t>20/039</t>
  </si>
  <si>
    <t>20/040</t>
  </si>
  <si>
    <t>20/041</t>
  </si>
  <si>
    <t>20/42</t>
  </si>
  <si>
    <t>20/43</t>
  </si>
  <si>
    <t>20/44</t>
  </si>
  <si>
    <t>20/55</t>
  </si>
  <si>
    <t>Convertisseur de tension</t>
  </si>
  <si>
    <t>17/027</t>
  </si>
  <si>
    <t>17/026</t>
  </si>
  <si>
    <t>GE-PDCR 1830PN D1830-02</t>
  </si>
  <si>
    <t xml:space="preserve">Ateliers </t>
  </si>
  <si>
    <t xml:space="preserve">Janvier </t>
  </si>
  <si>
    <t>Juillet</t>
  </si>
  <si>
    <t>Octobre</t>
  </si>
  <si>
    <t>Novembre</t>
  </si>
  <si>
    <t>Décembre</t>
  </si>
  <si>
    <t xml:space="preserve">Attestation </t>
  </si>
  <si>
    <t>Formation sur le logiciel DELPH SISMIQUE</t>
  </si>
  <si>
    <t>92</t>
  </si>
  <si>
    <t>1986</t>
  </si>
  <si>
    <t xml:space="preserve">                PROCESSUS CMIM    -SUIVI PROJETS CEM- </t>
  </si>
  <si>
    <t xml:space="preserve"> 1525702CES</t>
  </si>
  <si>
    <t xml:space="preserve"> 16/092</t>
  </si>
  <si>
    <t>Nbre</t>
  </si>
  <si>
    <t>DSC-Total station/projets</t>
  </si>
  <si>
    <t xml:space="preserve">lien </t>
  </si>
  <si>
    <t xml:space="preserve">projet de formation </t>
  </si>
  <si>
    <t xml:space="preserve">ARTICLE </t>
  </si>
  <si>
    <t xml:space="preserve">PROJET   </t>
  </si>
  <si>
    <t>PROJET</t>
  </si>
  <si>
    <t>Du 19 au 25 février 2020</t>
  </si>
  <si>
    <t>Du 04 au 09 aout 2020</t>
  </si>
  <si>
    <t xml:space="preserve">Des journées d'échanges ont été organisées avec nos collègues du CTS dans le cadre la mise en œuvre et l'utilisation de l'échosondeur BIFREQUENCES CEESCOPE &amp; traitement avancé des données bathymétrique dans Hypack/ EDITEUR MONO </t>
  </si>
  <si>
    <t>FORMATION &amp; SUPPORT TECHNIQUE CTS / CEM / DSC</t>
  </si>
  <si>
    <t>DETAIL</t>
  </si>
  <si>
    <t xml:space="preserve">OBSERVATION </t>
  </si>
  <si>
    <t xml:space="preserve">SMF MB1
FORMATION INTERNE CTS
</t>
  </si>
  <si>
    <t xml:space="preserve">Des journées d'échanges ont été organisées pour la mise en œuvre et l'utilisation de l'échosondeur multifaisceaux Odom Mb1 &amp; traitement avancé des données bathymétrique dans le logiciel Hypack/ Hysweep. L’objectif étant la réalisation de levés bathymétriques au SMF en allant de la configuration du système à l’élaboration du produit final conformément à un PLAN QUALITÉ prédéfini et répondant à des normes hydrographiques standards en l'occurrence la Norme S44  développées par l'OHI (l'organisation hydrographique internationale), normes pour l’exécution des levés hydrographiques. </t>
  </si>
  <si>
    <t xml:space="preserve">PROJET DE FORMATION </t>
  </si>
  <si>
    <t xml:space="preserve">BI FRÉQUENCES CEE ECHO
FORMATION INTERNE CTS
</t>
  </si>
  <si>
    <t>20/048</t>
  </si>
  <si>
    <t>10/052A</t>
  </si>
  <si>
    <t>10/052B</t>
  </si>
  <si>
    <t>19D104063</t>
  </si>
  <si>
    <t>GPS GS 25 Base Lot</t>
  </si>
  <si>
    <t>GPS GS 25 Mobile Lot</t>
  </si>
  <si>
    <t>EM-NS</t>
  </si>
  <si>
    <t>CTS </t>
  </si>
  <si>
    <t>Port  skikda 2D</t>
  </si>
  <si>
    <t>Port  skikda</t>
  </si>
  <si>
    <t>Port skikda 2D</t>
  </si>
  <si>
    <t>Batterie 12v</t>
  </si>
  <si>
    <t>17/028</t>
  </si>
  <si>
    <t>DELPH Seismic Vers</t>
  </si>
  <si>
    <t>SONOMETRE</t>
  </si>
  <si>
    <t>13/086</t>
  </si>
  <si>
    <t>CHAUVIN ARNOUX</t>
  </si>
  <si>
    <t>EM NS</t>
  </si>
  <si>
    <t>SABLETTE</t>
  </si>
  <si>
    <t>Mme Douibi</t>
  </si>
  <si>
    <t>BASSIN</t>
  </si>
  <si>
    <t xml:space="preserve">Réparation câble du batteur </t>
  </si>
  <si>
    <t>Hall2</t>
  </si>
  <si>
    <t>Réparation 02 câble (Fiche Banane)</t>
  </si>
  <si>
    <t>Installation/Calibration cellules de pressions canal 02</t>
  </si>
  <si>
    <t>Norme  ISO 14001</t>
  </si>
  <si>
    <t>Norme ISO 45000</t>
  </si>
  <si>
    <t>El Haddad</t>
  </si>
  <si>
    <t>LEVE SMF</t>
  </si>
  <si>
    <t>LEVE SISMIQUE</t>
  </si>
  <si>
    <t>Levé Sismique SKIKDA</t>
  </si>
  <si>
    <t>Levé SMF abords de Quai Sidna Youchaa</t>
  </si>
  <si>
    <t>35-12</t>
  </si>
  <si>
    <t>Sidna Youchaa</t>
  </si>
  <si>
    <t>AMPH 51,52,53,54,55,56,57</t>
  </si>
  <si>
    <t xml:space="preserve"> AMPH 41,42,43,44,45,46</t>
  </si>
  <si>
    <t>AMPH 71,72,73,74</t>
  </si>
  <si>
    <t>AMPH 21,22,23,24,25,26,27</t>
  </si>
  <si>
    <t>AMPH 31, 32,33,34,35,36</t>
  </si>
  <si>
    <t>AMPH 11,12,13,14,15,16,17</t>
  </si>
  <si>
    <t>AMPH 31,32,33,34,35,36</t>
  </si>
  <si>
    <t xml:space="preserve">               AMPH 51,52,53,54,55,56,57</t>
  </si>
  <si>
    <t xml:space="preserve">          AMPH 11,12,13,14,15,16,17</t>
  </si>
  <si>
    <t xml:space="preserve">                AMPH 41,42,43,44,45,46</t>
  </si>
  <si>
    <t xml:space="preserve">CLIENT </t>
  </si>
  <si>
    <t>DESCRIPTION DE L'INCIDENT</t>
  </si>
  <si>
    <t>INTERVENTION</t>
  </si>
  <si>
    <t>INTERVENTNANT</t>
  </si>
  <si>
    <t>ETAT INCIDENT</t>
  </si>
  <si>
    <t>REFERENCE</t>
  </si>
  <si>
    <t>24/082022</t>
  </si>
  <si>
    <t>CHEF DE PROJET</t>
  </si>
  <si>
    <t>HYP/ 2408222</t>
  </si>
  <si>
    <t xml:space="preserve">PROBLEME INTERFACAGE DE HYPACK AVEC L'ECHOSONDEUR BIFREQUENCE CEE SCOP </t>
  </si>
  <si>
    <t xml:space="preserve">  1. VERIFICATION DE L'ADRESS IP DE LA MACHINE
2. DESACTIVATION DU PARFEU DE LA MACHINE DESACTIVATION DE L'ANTIVIRUS DE LA MACHINE
4. CONFIGURATION DE HYPACK HARDWARE AVEC MENTION DE CEEECHO SUR LE DRIVER DU GPS</t>
  </si>
  <si>
    <t>LEVE BATHYMETRIQUE PORT DE TENES</t>
  </si>
  <si>
    <t>CLOTURé</t>
  </si>
  <si>
    <t>Tecktronics</t>
  </si>
  <si>
    <t>Defectueux- HS</t>
  </si>
  <si>
    <t>Tecktonics</t>
  </si>
  <si>
    <t>3000/55/01/87</t>
  </si>
  <si>
    <t>10/013</t>
  </si>
  <si>
    <t>3000/54/01/87</t>
  </si>
  <si>
    <t>3000/56/01/87</t>
  </si>
  <si>
    <t>H/15/146</t>
  </si>
  <si>
    <t>17/050</t>
  </si>
  <si>
    <t>521/096/36/04</t>
  </si>
  <si>
    <t>521/017/12/06</t>
  </si>
  <si>
    <t>15/154</t>
  </si>
  <si>
    <t>3026/18/03/02</t>
  </si>
  <si>
    <t>3026/08/01/92</t>
  </si>
  <si>
    <t>Appareil Photo GoPro Hero4</t>
  </si>
  <si>
    <t>Onduleur solaire 12/800</t>
  </si>
  <si>
    <t>Bouteille de prélevement</t>
  </si>
  <si>
    <t>Plaque Entectique</t>
  </si>
  <si>
    <t>Electrode de référence</t>
  </si>
  <si>
    <t>Onduleur MGE 800VA</t>
  </si>
  <si>
    <t>Onduleur  ELIPSE 600VA</t>
  </si>
  <si>
    <t>Generateur de fonction</t>
  </si>
  <si>
    <t>Rack standard</t>
  </si>
  <si>
    <t>Dec 2020</t>
  </si>
  <si>
    <t xml:space="preserve">HS </t>
  </si>
  <si>
    <r>
      <rPr>
        <sz val="10"/>
        <color theme="1"/>
        <rFont val="Arial"/>
        <family val="2"/>
      </rPr>
      <t>Convertisseur de Tension</t>
    </r>
    <r>
      <rPr>
        <b/>
        <sz val="11"/>
        <color rgb="FF1F497D"/>
        <rFont val="Arial"/>
        <family val="2"/>
      </rPr>
      <t xml:space="preserve"> </t>
    </r>
  </si>
  <si>
    <t>Alimentation Tektronic</t>
  </si>
  <si>
    <t>GOPRO  GoPro Hero4</t>
  </si>
  <si>
    <t>Mise en service de la chaine de mesure SMF</t>
  </si>
  <si>
    <t>SUPPORT P/ANTENNE GPS</t>
  </si>
  <si>
    <t>3024/22/03/04</t>
  </si>
  <si>
    <t>Date de verification</t>
  </si>
  <si>
    <t>Annaba- MEMDOUH</t>
  </si>
  <si>
    <t>Alger Kitani- AOUGAR</t>
  </si>
  <si>
    <t>Jijel djendjen-Batache</t>
  </si>
  <si>
    <t>Alger tmnfoust-HANNACH</t>
  </si>
  <si>
    <t>ALGER LIDOU - DJOURDIKHE</t>
  </si>
  <si>
    <t>ALGER OHZ- Mechrouk</t>
  </si>
  <si>
    <t>Ecart</t>
  </si>
  <si>
    <t xml:space="preserve">courantomètre ADCP </t>
  </si>
  <si>
    <t xml:space="preserve">Centrale inertielle </t>
  </si>
  <si>
    <t>Générateur de fréquence</t>
  </si>
  <si>
    <t xml:space="preserve">02 Embarcations (remplacement ) sans moteur </t>
  </si>
  <si>
    <t>Masque faciale</t>
  </si>
  <si>
    <t>Equipement de plongée sous-marine</t>
  </si>
  <si>
    <t>Appareil photo numerique (remplacement )</t>
  </si>
  <si>
    <t>Sonar(Renouvèlement)</t>
  </si>
  <si>
    <t>Chaine sismique (Renouvèlement/Renforcement)</t>
  </si>
  <si>
    <t xml:space="preserve">SMF THR (Renforcement) </t>
  </si>
  <si>
    <t xml:space="preserve">materiel de generation de la houle </t>
  </si>
  <si>
    <t>Servo-valve pour batteur</t>
  </si>
  <si>
    <t xml:space="preserve">Materiel mesure </t>
  </si>
  <si>
    <t>Système de sondes pour la mesure de la houle</t>
  </si>
  <si>
    <t xml:space="preserve">materiel portatif travaux </t>
  </si>
  <si>
    <t xml:space="preserve">Un debimetre electro magnetique pour chaine de generation de debit </t>
  </si>
  <si>
    <t xml:space="preserve">materiel et outillage </t>
  </si>
  <si>
    <t xml:space="preserve">2 Electro vanne reglable pour chaine de generation de debit </t>
  </si>
  <si>
    <t xml:space="preserve">materiel generation et d'acquisition  de la houle </t>
  </si>
  <si>
    <t>Mise a jour logiciel acquisition et genaration et absorption active de la houle</t>
  </si>
  <si>
    <t xml:space="preserve">materiel de mesure </t>
  </si>
  <si>
    <t xml:space="preserve">Sonde Doppler ou équivalent  pour mesure des vitesses de courant </t>
  </si>
  <si>
    <t xml:space="preserve">2 régulateurs de tension pour cabine d'essais </t>
  </si>
  <si>
    <t>Septembre</t>
  </si>
  <si>
    <t>PREVISIONS D'INVESTISSEMENTS</t>
  </si>
  <si>
    <t>U = DA</t>
  </si>
  <si>
    <t>BUDGET 2022</t>
  </si>
  <si>
    <t>GESTION  BUDGETAIRE</t>
  </si>
  <si>
    <t>LABORATOIRE D'ETUDES MARITIMES "LEM"</t>
  </si>
  <si>
    <t>Tableau de suivi des investissements CEM et CTS 2022</t>
  </si>
  <si>
    <t>Investissements CEM 2022</t>
  </si>
  <si>
    <t xml:space="preserve">Désignation </t>
  </si>
  <si>
    <t xml:space="preserve">Affectation </t>
  </si>
  <si>
    <t xml:space="preserve">Montant </t>
  </si>
  <si>
    <t xml:space="preserve">Echéances </t>
  </si>
  <si>
    <t>Classe</t>
  </si>
  <si>
    <t>Prise en charge</t>
  </si>
  <si>
    <t>Observations - Etat d'avancement</t>
  </si>
  <si>
    <t>Montant acquisition  (DA HT°</t>
  </si>
  <si>
    <t xml:space="preserve">Matériel de pompage </t>
  </si>
  <si>
    <t>A</t>
  </si>
  <si>
    <t>Au besoin / achat d'un vide cave</t>
  </si>
  <si>
    <t>B</t>
  </si>
  <si>
    <t>CEM / INT</t>
  </si>
  <si>
    <t>Indisponibilité chez le fournisseurConsultation à relancer</t>
  </si>
  <si>
    <t>Consultation infructueuse COP 27/09/2022                                        Consultation à relancer</t>
  </si>
  <si>
    <t>Mise a jour logiciel acquisition et génération et absorption active de la houle</t>
  </si>
  <si>
    <t>C</t>
  </si>
  <si>
    <t>2 em Consultation infructueuse    COP 27/09/2022                                        Consultation à relancer</t>
  </si>
  <si>
    <t xml:space="preserve">2 Electro vanne réglable pour chaine de génération de débit </t>
  </si>
  <si>
    <t xml:space="preserve">          Consultation Infructueuse à relancer</t>
  </si>
  <si>
    <t xml:space="preserve">Un débitmètre électro magnétique pour chaine de génération de débit </t>
  </si>
  <si>
    <t xml:space="preserve">Au besoin </t>
  </si>
  <si>
    <t>c</t>
  </si>
  <si>
    <t>Réalisé 07/2022</t>
  </si>
  <si>
    <t>Servovalve pour batteur</t>
  </si>
  <si>
    <t>Réalisé 28/03/2022</t>
  </si>
  <si>
    <t>Investissements CTS 2022</t>
  </si>
  <si>
    <t xml:space="preserve">Prise en charge </t>
  </si>
  <si>
    <t>Montant acquisition  (DA HT)</t>
  </si>
  <si>
    <t>D</t>
  </si>
  <si>
    <t>Cahier de charge Etabli , Transmis au CTS avant transmission à la CME</t>
  </si>
  <si>
    <t xml:space="preserve">Préparation du cahier des charges techniques </t>
  </si>
  <si>
    <t>Appareil photo numérique (remplacement )</t>
  </si>
  <si>
    <t xml:space="preserve">En sours d'acquisition </t>
  </si>
  <si>
    <t>En cours d'acquisition</t>
  </si>
  <si>
    <t>En cours d'acquisition chez Mesurelec.</t>
  </si>
  <si>
    <t xml:space="preserve">Courantomètre ADCP </t>
  </si>
  <si>
    <t xml:space="preserve">Mesureur des epaisseurs residuelles des caiers dans les bétons </t>
  </si>
  <si>
    <t xml:space="preserve">CTS </t>
  </si>
  <si>
    <t>Matériel Acquis</t>
  </si>
  <si>
    <t xml:space="preserve">Matériel portatif travaux </t>
  </si>
  <si>
    <t>Consultation Infructueuse à relancer</t>
  </si>
  <si>
    <t>SDEM CAP Blanc</t>
  </si>
  <si>
    <t>64-21</t>
  </si>
  <si>
    <t>AEC</t>
  </si>
  <si>
    <t>Cap Blanc</t>
  </si>
  <si>
    <t>levé sonar 
Campagne ADCP</t>
  </si>
  <si>
    <t>45-22</t>
  </si>
  <si>
    <t>Entreprise portuaire de ghazaouet</t>
  </si>
  <si>
    <t>levé SMF</t>
  </si>
  <si>
    <t xml:space="preserve">SDEM Koudiet Draouech </t>
  </si>
  <si>
    <t xml:space="preserve">Koudiet Draouech </t>
  </si>
  <si>
    <t xml:space="preserve">Levé sonar
levé sismique
levé topo
Campagne ADCP
</t>
  </si>
  <si>
    <t xml:space="preserve">BOUCHELOUCHE MOHAMED </t>
  </si>
  <si>
    <t>Verification course du verin canale 02</t>
  </si>
  <si>
    <t>NomProjet</t>
  </si>
  <si>
    <t>CodeProjet</t>
  </si>
  <si>
    <t>ChefdeMission</t>
  </si>
  <si>
    <t>DateDepart</t>
  </si>
  <si>
    <t>DateRetour</t>
  </si>
  <si>
    <t xml:space="preserve">Sonar Sismique SDME Cevital </t>
  </si>
  <si>
    <t>2722</t>
  </si>
  <si>
    <t>Zermout</t>
  </si>
  <si>
    <t>Bouchala</t>
  </si>
  <si>
    <t>Bathy Port Alger</t>
  </si>
  <si>
    <t>2422</t>
  </si>
  <si>
    <t>Sonar Palm Beach Canalisation SDME</t>
  </si>
  <si>
    <t>4622</t>
  </si>
  <si>
    <t xml:space="preserve"> SMF SONAR -Gazaouet-SDME Cap Blanc Oran</t>
  </si>
  <si>
    <t>4522 et 64/21</t>
  </si>
  <si>
    <t>EL Haddad</t>
  </si>
  <si>
    <t>Benyoucef</t>
  </si>
  <si>
    <t>Topo Bathy Sismique JenJen Extension</t>
  </si>
  <si>
    <t>1721</t>
  </si>
  <si>
    <t>Allam Zermout</t>
  </si>
  <si>
    <t>Sismique SDME  Cap Jinet</t>
  </si>
  <si>
    <t>6421</t>
  </si>
  <si>
    <t>Sonar SDME Cap jinet</t>
  </si>
  <si>
    <t>Zermout _Bouchala</t>
  </si>
  <si>
    <t>Sonar_ ADCP_SMF_Stations de dessalement Bateau Cassé-EL Marsa -Corso</t>
  </si>
  <si>
    <t>3721</t>
  </si>
  <si>
    <t/>
  </si>
  <si>
    <t xml:space="preserve">EL Haddad </t>
  </si>
  <si>
    <t>Zermout Adel</t>
  </si>
  <si>
    <t>Levé SMF_Sonar_Arzew</t>
  </si>
  <si>
    <t>8020</t>
  </si>
  <si>
    <t xml:space="preserve">Zermout </t>
  </si>
  <si>
    <t>Levé Sonar Port Mostaganem</t>
  </si>
  <si>
    <t>8520</t>
  </si>
  <si>
    <t>EIE Port _ sidi lakhdar</t>
  </si>
  <si>
    <t>5220</t>
  </si>
  <si>
    <t>Levé SMF_Protection de côte BEO</t>
  </si>
  <si>
    <t>8619</t>
  </si>
  <si>
    <t>Levé SMF _3em Km Jijel</t>
  </si>
  <si>
    <t>18/19</t>
  </si>
  <si>
    <t>Zermout-EL haddad</t>
  </si>
  <si>
    <t>BASE NAVALE ELEVATEUR A BATEAUX_SMF</t>
  </si>
  <si>
    <t>57/17</t>
  </si>
  <si>
    <t>Zermout-El haddad</t>
  </si>
  <si>
    <t>Actualisation Protection Port Ghazouet &amp;Extension</t>
  </si>
  <si>
    <t>53/13</t>
  </si>
  <si>
    <t>Levé SMF</t>
  </si>
  <si>
    <t>Sonar_Inspection de la jetée khir eddine-Alger</t>
  </si>
  <si>
    <t>39/16</t>
  </si>
  <si>
    <t>Levé topographique base navale Oran_Bis</t>
  </si>
  <si>
    <t>EXTERIEUR DU BRISE LAME 
DU PORT DE BETHIOUA</t>
  </si>
  <si>
    <t>96/16</t>
  </si>
  <si>
    <t>Centrale Electrique Mostaganem-Leve SMF</t>
  </si>
  <si>
    <t>67/18</t>
  </si>
  <si>
    <t>Station Dessalement -Bejaia-SMF</t>
  </si>
  <si>
    <t>37/18</t>
  </si>
  <si>
    <t>Tamanart-Port de Plaisance Tamanart-SMF-Sismique</t>
  </si>
  <si>
    <t>Zermout-Ferras</t>
  </si>
  <si>
    <t>Investigation Bathymétrique Geophysique -Port Centre-SMF-Sonar</t>
  </si>
  <si>
    <t>21/18</t>
  </si>
  <si>
    <t>Port d'alger Levé Jetée Kheirddine- SMF</t>
  </si>
  <si>
    <t>Etude d'execution de 4 projets à la base BNP MEK</t>
  </si>
  <si>
    <t>29/15</t>
  </si>
  <si>
    <t>Dragage Mers El Kebir (contrôle des profondeurs)-Bathy</t>
  </si>
  <si>
    <t>40/13</t>
  </si>
  <si>
    <t>Digue de protection  rivage  Mers El Kébir/2°RM -Bathy</t>
  </si>
  <si>
    <t>44/16</t>
  </si>
  <si>
    <t>Dragage  MEK</t>
  </si>
  <si>
    <t>Essais Multifaisceaux</t>
  </si>
  <si>
    <t>NC-INT</t>
  </si>
  <si>
    <t>Inspection Sonar-Bethioua1</t>
  </si>
  <si>
    <t xml:space="preserve"> Draouch Leve Bathy</t>
  </si>
  <si>
    <t xml:space="preserve"> Bathymétrie CapJinet</t>
  </si>
  <si>
    <t>Ferras-El Haddad</t>
  </si>
  <si>
    <t xml:space="preserve">Cevital </t>
  </si>
  <si>
    <t>Bejaia</t>
  </si>
  <si>
    <t>P Beach Alger</t>
  </si>
  <si>
    <t>Cap jinet</t>
  </si>
  <si>
    <t>Cap Jinet</t>
  </si>
  <si>
    <t xml:space="preserve">Levé Sismique </t>
  </si>
  <si>
    <t xml:space="preserve">Levé Bathy SMF </t>
  </si>
  <si>
    <t>Levé Sonar</t>
  </si>
  <si>
    <t>Levé Sismique</t>
  </si>
  <si>
    <t>Port de ghazaouet</t>
  </si>
  <si>
    <t>MRE</t>
  </si>
  <si>
    <t>Bateau Casssé-El Marsa Corso</t>
  </si>
  <si>
    <t>17 Aout 2021</t>
  </si>
  <si>
    <t>Sonar_ ADCP_SMF</t>
  </si>
  <si>
    <t>Sismique</t>
  </si>
  <si>
    <t>EPA</t>
  </si>
  <si>
    <t xml:space="preserve">Levé bathymétrique port de ghazaouet </t>
  </si>
  <si>
    <t xml:space="preserve">Vérification  </t>
  </si>
  <si>
    <t xml:space="preserve">COCO Plage et Les Ondines </t>
  </si>
  <si>
    <t xml:space="preserve">BELAID </t>
  </si>
  <si>
    <t>DOUIBI Sarah</t>
  </si>
  <si>
    <t>Port de Cotonou -Model 3D</t>
  </si>
  <si>
    <t>MOKADEM Hadjer</t>
  </si>
  <si>
    <t>Travaux de Reparation Urgence  Aerodrome Bejaia</t>
  </si>
  <si>
    <t xml:space="preserve">Protection  Picolo Franchissement   BN Jijel </t>
  </si>
  <si>
    <t xml:space="preserve">SOUFARI </t>
  </si>
  <si>
    <t>Barrage  Cheurfa II  model SEROR</t>
  </si>
  <si>
    <t>Sablettes  et Babel Oued Amenagement</t>
  </si>
  <si>
    <t>Sidi Khelifa  Azzzefoun Port de Plaisance</t>
  </si>
  <si>
    <t xml:space="preserve">Belaid Karim </t>
  </si>
  <si>
    <t>Installation/Calibration cellules de pressions canale  1</t>
  </si>
  <si>
    <t>Hall1  Bassin1</t>
  </si>
  <si>
    <t>Hall1 Bassin2</t>
  </si>
  <si>
    <t xml:space="preserve">Port de Skikda  </t>
  </si>
  <si>
    <t>Bouhelal</t>
  </si>
  <si>
    <t>Hall1 Bassin3&amp;4</t>
  </si>
  <si>
    <t>Hall1  Bassin2</t>
  </si>
  <si>
    <t>Hall2 Canal</t>
  </si>
  <si>
    <t xml:space="preserve">Année </t>
  </si>
  <si>
    <t>²</t>
  </si>
  <si>
    <t xml:space="preserve">Déconnexion tous les câble de la 2eme cabine . Transfert </t>
  </si>
  <si>
    <t xml:space="preserve">Date Réforme </t>
  </si>
  <si>
    <t>Hall1 Bassin1</t>
  </si>
  <si>
    <t xml:space="preserve"> Vérification CM avant essai -Calibration-Constat de verification</t>
  </si>
  <si>
    <t>Mvts désordonnés  du Batteur. Vérification Boitier.  Changement câble batteur endommagé.</t>
  </si>
  <si>
    <t>Hall2 Bassin 5</t>
  </si>
  <si>
    <t>Deplacement et extension de la   chaine de Mesure . Confection de 8 câbles de 50 m . Alimentation de l'ampli filtre HR  Interne du  PC  Generation. Probleme au niveau  du Convertisseur  DC/DC 5/+-15 V.</t>
  </si>
  <si>
    <t>SMF jenjen</t>
  </si>
  <si>
    <t>Prépartion la chaine de mesure, compensation 12 câbles , changement 02 fiches bananes ,réparation 02 sondes de houle</t>
  </si>
  <si>
    <t>Prépartion la chaine de mesure, compensation 12 câbles ,</t>
  </si>
  <si>
    <t xml:space="preserve">kaa sour </t>
  </si>
  <si>
    <t>Hall1 Bassin3</t>
  </si>
  <si>
    <t>Ouahid Abriche</t>
  </si>
  <si>
    <t>Hall2 Barrage</t>
  </si>
  <si>
    <t>Electronique Appliquée</t>
  </si>
  <si>
    <t>ECOIN</t>
  </si>
  <si>
    <t>BENYOUCEF- EL HEDDAD -BOUCHALA</t>
  </si>
  <si>
    <t>Calibration les amplificateurs de houle</t>
  </si>
  <si>
    <t>55-21</t>
  </si>
  <si>
    <t>Chorfa -maskara</t>
  </si>
  <si>
    <t>SELMI DJAAFER</t>
  </si>
  <si>
    <t>Oued chorfa -maskara</t>
  </si>
  <si>
    <t>compensation03 câbles , changement 02 fiches bananes ,réparation une sonde de houle</t>
  </si>
  <si>
    <t>Mise en place les moulinis</t>
  </si>
  <si>
    <t>1 semestre</t>
  </si>
  <si>
    <t>60/61</t>
  </si>
  <si>
    <t>2 semestre</t>
  </si>
  <si>
    <t>46/48</t>
  </si>
  <si>
    <t>4 eme trimestre</t>
  </si>
  <si>
    <t>3 trimestre</t>
  </si>
  <si>
    <t>81/85</t>
  </si>
  <si>
    <t>35/37</t>
  </si>
  <si>
    <t>Speci Lab PH10</t>
  </si>
  <si>
    <t>Speci Lab PH7</t>
  </si>
  <si>
    <t>Speci Lab PH4</t>
  </si>
  <si>
    <t>LOT: PS1125C22B1</t>
  </si>
  <si>
    <t>LOT: PS725C2F1</t>
  </si>
  <si>
    <t>LOT: PS4C22A1</t>
  </si>
  <si>
    <t>JIJEL-BATTACHE</t>
  </si>
  <si>
    <t>ALGER/Mr HANNA</t>
  </si>
  <si>
    <t>HANNACHE</t>
  </si>
  <si>
    <t>BENLARIBI CHOUKRI</t>
  </si>
  <si>
    <t>Date de reception</t>
  </si>
  <si>
    <t xml:space="preserve">               03/01/2024</t>
  </si>
  <si>
    <t xml:space="preserve">  03/01/2024</t>
  </si>
  <si>
    <t>23/060</t>
  </si>
  <si>
    <t>CK0058</t>
  </si>
  <si>
    <t>SOKKIA FX107</t>
  </si>
  <si>
    <t>23/064</t>
  </si>
  <si>
    <t>23/065</t>
  </si>
  <si>
    <t>Leica TS02 7'' R500</t>
  </si>
  <si>
    <t>Arzew/Mr FILALI</t>
  </si>
  <si>
    <t>Magasin</t>
  </si>
  <si>
    <t>BEJAIA-BATTACHE</t>
  </si>
  <si>
    <t>ABDOUN</t>
  </si>
  <si>
    <t>HAMIZ HANNACHE</t>
  </si>
  <si>
    <t>ALGER-AOUGAR</t>
  </si>
  <si>
    <t>Le 02/01/2024</t>
  </si>
  <si>
    <t>3342254</t>
  </si>
  <si>
    <t>3342435</t>
  </si>
  <si>
    <t>2023</t>
  </si>
  <si>
    <t>10/09/2023</t>
  </si>
  <si>
    <t>sokkia CX 107 SLB</t>
  </si>
  <si>
    <t>GU1038</t>
  </si>
  <si>
    <t>GU1025</t>
  </si>
  <si>
    <t>T,003,001,24,M1</t>
  </si>
  <si>
    <t>T,003,002,24,M1</t>
  </si>
  <si>
    <t>ANNABA-BALLA</t>
  </si>
  <si>
    <t>ARZEW-MADANI</t>
  </si>
  <si>
    <t>ORAN-FILALI</t>
  </si>
  <si>
    <t>etalonnage</t>
  </si>
  <si>
    <t>ramené pr etal</t>
  </si>
  <si>
    <t>annaba_ mechtoub</t>
  </si>
  <si>
    <t>annaba_ bouzerna</t>
  </si>
  <si>
    <t>Port d'alger - abdoune</t>
  </si>
  <si>
    <t>RESERVE</t>
  </si>
  <si>
    <t>24/022</t>
  </si>
  <si>
    <t>24/023</t>
  </si>
  <si>
    <t>23/036</t>
  </si>
  <si>
    <t>Oran-Lahmer</t>
  </si>
  <si>
    <t>Adlane rabie annaba</t>
  </si>
  <si>
    <t>Taux de Rsp planning  Ver Année 2025</t>
  </si>
  <si>
    <t>Station  Topo</t>
  </si>
  <si>
    <t>SOKKIA IM-105 SLB</t>
  </si>
  <si>
    <t>ZS003247</t>
  </si>
  <si>
    <t>25/046</t>
  </si>
  <si>
    <t>25/047</t>
  </si>
  <si>
    <t xml:space="preserve">EXT </t>
  </si>
  <si>
    <t>S.A V Somagex</t>
  </si>
  <si>
    <t>ZS003201</t>
  </si>
  <si>
    <t xml:space="preserve"> AMPH 41,42,43,44,45,46,47</t>
  </si>
  <si>
    <t>AMPH 31, 32,33,34,35</t>
  </si>
  <si>
    <t>AMPH 61,63,64,65,66, 67,68</t>
  </si>
  <si>
    <t>AMPH 71,73,74</t>
  </si>
  <si>
    <t>Power View ne peut imprimer qu'une feuille à la fois.</t>
  </si>
  <si>
    <t>Passez à la feuille désirée et réessayez.</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</si>
</sst>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 _€_-;\-* #,##0.00\ _€_-;_-* &quot;-&quot;??\ _€_-;_-@_-"/>
    <numFmt numFmtId="164" formatCode="_-* #&quot; &quot;##0.00\ [$€]_-;\-* #&quot; &quot;##0.00\ [$€]_-;_-* &quot;-&quot;??\ [$€]_-;_-@_-"/>
    <numFmt numFmtId="165" formatCode="[$-40C]mmm\-yy;@"/>
  </numFmts>
  <fonts count="168"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2"/>
      <name val="Times New Roman"/>
      <family val="1"/>
    </font>
    <font>
      <b/>
      <sz val="10"/>
      <name val="Arial"/>
      <family val="2"/>
    </font>
    <font>
      <sz val="8"/>
      <name val="Arial"/>
      <family val="2"/>
    </font>
    <font>
      <u/>
      <sz val="10"/>
      <color indexed="12"/>
      <name val="Arial"/>
      <family val="2"/>
    </font>
    <font>
      <sz val="10"/>
      <name val="Arial"/>
      <family val="2"/>
    </font>
    <font>
      <sz val="10"/>
      <color indexed="8"/>
      <name val="Arial"/>
      <family val="2"/>
    </font>
    <font>
      <b/>
      <sz val="9"/>
      <name val="Arial"/>
      <family val="2"/>
    </font>
    <font>
      <sz val="11"/>
      <color rgb="FF9C6500"/>
      <name val="Calibri"/>
      <family val="2"/>
      <scheme val="minor"/>
    </font>
    <font>
      <b/>
      <sz val="10"/>
      <color theme="3" tint="-0.249977111117893"/>
      <name val="Arial"/>
      <family val="2"/>
    </font>
    <font>
      <b/>
      <sz val="9"/>
      <color theme="3" tint="-0.249977111117893"/>
      <name val="Arial"/>
      <family val="2"/>
    </font>
    <font>
      <sz val="9"/>
      <name val="Arial"/>
      <family val="2"/>
    </font>
    <font>
      <sz val="11"/>
      <color indexed="8"/>
      <name val="Calibri"/>
      <family val="2"/>
    </font>
    <font>
      <sz val="12"/>
      <color theme="1"/>
      <name val="Calibri"/>
      <family val="2"/>
      <scheme val="minor"/>
    </font>
    <font>
      <sz val="10"/>
      <color rgb="FFFF0000"/>
      <name val="Calibri"/>
      <family val="2"/>
      <scheme val="minor"/>
    </font>
    <font>
      <sz val="10"/>
      <color rgb="FF984806"/>
      <name val="Calibri"/>
      <family val="2"/>
      <scheme val="minor"/>
    </font>
    <font>
      <sz val="10"/>
      <color rgb="FF7030A0"/>
      <name val="Calibri"/>
      <family val="2"/>
      <scheme val="minor"/>
    </font>
    <font>
      <sz val="10"/>
      <color rgb="FF000000"/>
      <name val="Calibri"/>
      <family val="2"/>
      <scheme val="minor"/>
    </font>
    <font>
      <sz val="10"/>
      <color theme="1"/>
      <name val="Calibri"/>
      <family val="2"/>
      <scheme val="minor"/>
    </font>
    <font>
      <sz val="10"/>
      <color rgb="FF00B050"/>
      <name val="Calibri"/>
      <family val="2"/>
      <scheme val="minor"/>
    </font>
    <font>
      <b/>
      <sz val="11"/>
      <color theme="1"/>
      <name val="Calibri"/>
      <family val="2"/>
      <scheme val="minor"/>
    </font>
    <font>
      <b/>
      <u/>
      <sz val="11"/>
      <color theme="1"/>
      <name val="Calibri"/>
      <family val="2"/>
      <scheme val="minor"/>
    </font>
    <font>
      <b/>
      <sz val="10"/>
      <name val="Calibri"/>
      <family val="2"/>
      <scheme val="minor"/>
    </font>
    <font>
      <sz val="11"/>
      <color rgb="FF000000"/>
      <name val="Calibri"/>
      <family val="2"/>
    </font>
    <font>
      <b/>
      <sz val="11"/>
      <color rgb="FF1F497D"/>
      <name val="Arial"/>
      <family val="2"/>
    </font>
    <font>
      <b/>
      <sz val="12"/>
      <color rgb="FF1F497D"/>
      <name val="Times New Roman"/>
      <family val="1"/>
    </font>
    <font>
      <b/>
      <sz val="11"/>
      <color rgb="FFFA7D00"/>
      <name val="Calibri"/>
      <family val="2"/>
      <scheme val="minor"/>
    </font>
    <font>
      <b/>
      <sz val="10"/>
      <color theme="1"/>
      <name val="Calibri"/>
      <family val="2"/>
      <scheme val="minor"/>
    </font>
    <font>
      <b/>
      <sz val="10"/>
      <color rgb="FFFF0000"/>
      <name val="Calibri"/>
      <family val="2"/>
      <scheme val="minor"/>
    </font>
    <font>
      <sz val="10"/>
      <name val="Calibri"/>
      <family val="2"/>
      <scheme val="minor"/>
    </font>
    <font>
      <b/>
      <sz val="10"/>
      <color rgb="FF002060"/>
      <name val="Arial"/>
      <family val="2"/>
    </font>
    <font>
      <sz val="10"/>
      <name val="Calibri"/>
      <family val="2"/>
    </font>
    <font>
      <sz val="8"/>
      <name val="Calibri"/>
      <family val="2"/>
    </font>
    <font>
      <b/>
      <sz val="10"/>
      <name val="Times New Roman"/>
      <family val="1"/>
    </font>
    <font>
      <sz val="10"/>
      <name val="Times New Roman"/>
      <family val="1"/>
    </font>
    <font>
      <sz val="12"/>
      <name val="Calibri"/>
      <family val="2"/>
    </font>
    <font>
      <sz val="11"/>
      <color rgb="FF000000"/>
      <name val="Calibri"/>
      <family val="2"/>
      <scheme val="minor"/>
    </font>
    <font>
      <sz val="11"/>
      <name val="Calibri"/>
      <family val="2"/>
      <scheme val="minor"/>
    </font>
    <font>
      <b/>
      <sz val="12"/>
      <color rgb="FF000000"/>
      <name val="Calibri"/>
      <family val="2"/>
      <scheme val="minor"/>
    </font>
    <font>
      <sz val="11"/>
      <name val="Arial"/>
      <family val="2"/>
    </font>
    <font>
      <b/>
      <sz val="11"/>
      <color rgb="FF0070C0"/>
      <name val="Calibri"/>
      <family val="2"/>
      <scheme val="minor"/>
    </font>
    <font>
      <b/>
      <sz val="11"/>
      <color theme="3" tint="0.39997558519241921"/>
      <name val="Calibri"/>
      <family val="2"/>
      <scheme val="minor"/>
    </font>
    <font>
      <b/>
      <sz val="10"/>
      <color rgb="FF1F497D"/>
      <name val="Calibri"/>
      <family val="2"/>
      <scheme val="minor"/>
    </font>
    <font>
      <b/>
      <sz val="10"/>
      <color theme="3" tint="0.39997558519241921"/>
      <name val="Calibri"/>
      <family val="2"/>
      <scheme val="minor"/>
    </font>
    <font>
      <sz val="11"/>
      <color rgb="FF1F497D"/>
      <name val="Calibri"/>
      <family val="2"/>
      <scheme val="minor"/>
    </font>
    <font>
      <sz val="12"/>
      <color rgb="FF000000"/>
      <name val="Calibri"/>
      <family val="2"/>
      <scheme val="minor"/>
    </font>
    <font>
      <b/>
      <i/>
      <sz val="11"/>
      <color theme="3" tint="0.39997558519241921"/>
      <name val="Calibri"/>
      <family val="2"/>
      <scheme val="minor"/>
    </font>
    <font>
      <i/>
      <sz val="10"/>
      <color rgb="FF000000"/>
      <name val="Calibri"/>
      <family val="2"/>
      <scheme val="minor"/>
    </font>
    <font>
      <i/>
      <sz val="12"/>
      <color rgb="FF000000"/>
      <name val="Calibri"/>
      <family val="2"/>
      <scheme val="minor"/>
    </font>
    <font>
      <b/>
      <sz val="11"/>
      <color rgb="FF00B050"/>
      <name val="Calibri"/>
      <family val="2"/>
      <scheme val="minor"/>
    </font>
    <font>
      <b/>
      <sz val="10"/>
      <color rgb="FF002060"/>
      <name val="Arial"/>
      <family val="2"/>
    </font>
    <font>
      <u/>
      <sz val="10"/>
      <color indexed="12"/>
      <name val="Calibri"/>
      <family val="2"/>
      <scheme val="minor"/>
    </font>
    <font>
      <b/>
      <sz val="10"/>
      <color rgb="FF4D4D4D"/>
      <name val="Calibri"/>
      <family val="2"/>
      <scheme val="minor"/>
    </font>
    <font>
      <b/>
      <sz val="11"/>
      <name val="Calibri"/>
      <family val="2"/>
      <scheme val="minor"/>
    </font>
    <font>
      <sz val="9"/>
      <color indexed="8"/>
      <name val="Calibri"/>
      <family val="2"/>
      <scheme val="minor"/>
    </font>
    <font>
      <b/>
      <sz val="9"/>
      <color indexed="8"/>
      <name val="Calibri"/>
      <family val="2"/>
      <scheme val="minor"/>
    </font>
    <font>
      <b/>
      <sz val="9"/>
      <name val="Calibri"/>
      <family val="2"/>
      <scheme val="minor"/>
    </font>
    <font>
      <sz val="9"/>
      <name val="Calibri"/>
      <family val="2"/>
      <scheme val="minor"/>
    </font>
    <font>
      <b/>
      <sz val="10"/>
      <color theme="3" tint="-0.249977111117893"/>
      <name val="Calibri"/>
      <family val="2"/>
      <scheme val="minor"/>
    </font>
    <font>
      <b/>
      <sz val="11"/>
      <color theme="3" tint="-0.249977111117893"/>
      <name val="Calibri"/>
      <family val="2"/>
      <scheme val="minor"/>
    </font>
    <font>
      <sz val="11"/>
      <color indexed="8"/>
      <name val="Calibri"/>
      <family val="2"/>
      <scheme val="minor"/>
    </font>
    <font>
      <b/>
      <sz val="10"/>
      <color indexed="10"/>
      <name val="Calibri"/>
      <family val="2"/>
      <scheme val="minor"/>
    </font>
    <font>
      <sz val="11"/>
      <color rgb="FFFF0000"/>
      <name val="Calibri"/>
      <family val="2"/>
      <scheme val="minor"/>
    </font>
    <font>
      <sz val="10"/>
      <color theme="1"/>
      <name val="Calibri"/>
      <family val="2"/>
      <scheme val="minor"/>
    </font>
    <font>
      <b/>
      <sz val="10"/>
      <color theme="1"/>
      <name val="Calibri"/>
      <family val="2"/>
      <scheme val="minor"/>
    </font>
    <font>
      <b/>
      <sz val="10"/>
      <color rgb="FF002060"/>
      <name val="Arial"/>
      <family val="2"/>
    </font>
    <font>
      <b/>
      <sz val="11"/>
      <color rgb="FF002060"/>
      <name val="Arial"/>
      <family val="2"/>
    </font>
    <font>
      <sz val="11"/>
      <color rgb="FF002060"/>
      <name val="Arial"/>
      <family val="2"/>
    </font>
    <font>
      <b/>
      <sz val="11"/>
      <color theme="1" tint="4.9989318521683403E-2"/>
      <name val="Arial"/>
      <family val="2"/>
    </font>
    <font>
      <sz val="16"/>
      <color theme="1" tint="4.9989318521683403E-2"/>
      <name val="Arial"/>
      <family val="2"/>
    </font>
    <font>
      <b/>
      <sz val="11"/>
      <color theme="1"/>
      <name val="Calibri"/>
      <family val="2"/>
    </font>
    <font>
      <b/>
      <sz val="10"/>
      <color rgb="FF993366"/>
      <name val="Calibri"/>
      <family val="2"/>
      <scheme val="minor"/>
    </font>
    <font>
      <b/>
      <sz val="10"/>
      <color indexed="61"/>
      <name val="Calibri"/>
      <family val="2"/>
      <scheme val="minor"/>
    </font>
    <font>
      <sz val="10"/>
      <color rgb="FF002060"/>
      <name val="Calibri"/>
      <family val="2"/>
      <scheme val="minor"/>
    </font>
    <font>
      <sz val="12"/>
      <name val="Calibri"/>
      <family val="2"/>
      <scheme val="minor"/>
    </font>
    <font>
      <sz val="10"/>
      <color theme="3" tint="-0.249977111117893"/>
      <name val="Arial"/>
      <family val="2"/>
    </font>
    <font>
      <b/>
      <sz val="10"/>
      <name val="Arial"/>
      <family val="2"/>
    </font>
    <font>
      <b/>
      <sz val="10"/>
      <color theme="3" tint="-0.249977111117893"/>
      <name val="Calibri"/>
      <family val="2"/>
    </font>
    <font>
      <b/>
      <sz val="10"/>
      <color theme="3" tint="-0.249977111117893"/>
      <name val="Calibri"/>
      <family val="2"/>
      <scheme val="minor"/>
    </font>
    <font>
      <sz val="10"/>
      <name val="Calibri"/>
      <family val="2"/>
      <scheme val="minor"/>
    </font>
    <font>
      <b/>
      <sz val="10"/>
      <name val="Calibri"/>
      <family val="2"/>
      <scheme val="minor"/>
    </font>
    <font>
      <sz val="10"/>
      <color rgb="FF00B050"/>
      <name val="Calibri"/>
      <family val="2"/>
      <scheme val="minor"/>
    </font>
    <font>
      <u/>
      <sz val="10"/>
      <color indexed="12"/>
      <name val="Calibri"/>
      <family val="2"/>
      <scheme val="minor"/>
    </font>
    <font>
      <b/>
      <sz val="11"/>
      <color theme="1" tint="0.34998626667073579"/>
      <name val="Calibri"/>
      <family val="2"/>
    </font>
    <font>
      <b/>
      <sz val="10"/>
      <color theme="1" tint="0.34998626667073579"/>
      <name val="Calibri"/>
      <family val="2"/>
      <scheme val="minor"/>
    </font>
    <font>
      <b/>
      <sz val="10"/>
      <color theme="1"/>
      <name val="Calibri"/>
      <family val="2"/>
      <scheme val="minor"/>
    </font>
    <font>
      <sz val="10"/>
      <color theme="1"/>
      <name val="Calibri"/>
      <family val="2"/>
      <scheme val="minor"/>
    </font>
    <font>
      <sz val="10"/>
      <color theme="1"/>
      <name val="Arial"/>
      <family val="2"/>
    </font>
    <font>
      <sz val="9"/>
      <color theme="1"/>
      <name val="Arial"/>
      <family val="2"/>
    </font>
    <font>
      <sz val="9"/>
      <color theme="1"/>
      <name val="Calibri"/>
      <family val="2"/>
      <scheme val="minor"/>
    </font>
    <font>
      <b/>
      <u/>
      <sz val="9"/>
      <name val="Arial"/>
      <family val="2"/>
    </font>
    <font>
      <sz val="26"/>
      <color theme="1"/>
      <name val="Calibri"/>
      <family val="2"/>
      <scheme val="minor"/>
    </font>
    <font>
      <b/>
      <sz val="24"/>
      <color theme="1"/>
      <name val="Calibri"/>
      <family val="2"/>
      <scheme val="minor"/>
    </font>
    <font>
      <b/>
      <sz val="14"/>
      <color theme="1"/>
      <name val="Calibri"/>
      <family val="2"/>
      <scheme val="minor"/>
    </font>
    <font>
      <b/>
      <sz val="11"/>
      <name val="Arial"/>
      <family val="2"/>
    </font>
    <font>
      <b/>
      <sz val="11"/>
      <color rgb="FFFF0000"/>
      <name val="Calibri"/>
      <family val="2"/>
      <scheme val="minor"/>
    </font>
    <font>
      <b/>
      <sz val="9"/>
      <color rgb="FFFF0000"/>
      <name val="Arial"/>
      <family val="2"/>
    </font>
    <font>
      <b/>
      <sz val="10"/>
      <color rgb="FF002060"/>
      <name val="Arial"/>
      <family val="2"/>
    </font>
    <font>
      <sz val="10"/>
      <color rgb="FF002060"/>
      <name val="Arial"/>
      <family val="2"/>
    </font>
    <font>
      <u/>
      <sz val="11"/>
      <color indexed="12"/>
      <name val="Arial"/>
      <family val="2"/>
    </font>
    <font>
      <b/>
      <sz val="18"/>
      <color theme="3"/>
      <name val="Cambria"/>
      <family val="2"/>
      <scheme val="major"/>
    </font>
    <font>
      <b/>
      <sz val="11"/>
      <color theme="3"/>
      <name val="Calibri"/>
      <family val="2"/>
    </font>
    <font>
      <sz val="14"/>
      <name val="Arial"/>
      <family val="2"/>
    </font>
    <font>
      <b/>
      <sz val="14"/>
      <name val="Arial"/>
      <family val="2"/>
    </font>
    <font>
      <b/>
      <sz val="10"/>
      <name val="Arial"/>
    </font>
    <font>
      <b/>
      <sz val="10"/>
      <color theme="3" tint="-0.249977111117893"/>
      <name val="Arial"/>
    </font>
    <font>
      <b/>
      <sz val="10"/>
      <color rgb="FF4D4D4D"/>
      <name val="Calibri"/>
      <scheme val="minor"/>
    </font>
    <font>
      <b/>
      <sz val="10"/>
      <color rgb="FF993366"/>
      <name val="Calibri"/>
      <scheme val="minor"/>
    </font>
    <font>
      <sz val="10"/>
      <name val="Calibri"/>
      <scheme val="minor"/>
    </font>
    <font>
      <b/>
      <sz val="10"/>
      <color theme="3" tint="-0.249977111117893"/>
      <name val="Calibri"/>
      <scheme val="minor"/>
    </font>
    <font>
      <b/>
      <sz val="10"/>
      <color theme="1"/>
      <name val="Calibri"/>
      <scheme val="minor"/>
    </font>
    <font>
      <sz val="10"/>
      <color rgb="FF00B050"/>
      <name val="Calibri"/>
      <scheme val="minor"/>
    </font>
    <font>
      <b/>
      <sz val="10"/>
      <color indexed="61"/>
      <name val="Calibri"/>
      <scheme val="minor"/>
    </font>
    <font>
      <b/>
      <i/>
      <sz val="10"/>
      <name val="Cambria"/>
      <family val="1"/>
      <scheme val="major"/>
    </font>
    <font>
      <b/>
      <i/>
      <sz val="11"/>
      <color indexed="8"/>
      <name val="Cambria"/>
      <family val="1"/>
      <scheme val="major"/>
    </font>
    <font>
      <b/>
      <i/>
      <u/>
      <sz val="10"/>
      <color indexed="12"/>
      <name val="Cambria"/>
      <family val="1"/>
      <scheme val="major"/>
    </font>
    <font>
      <b/>
      <i/>
      <sz val="10"/>
      <color rgb="FF4D4D4D"/>
      <name val="Cambria"/>
      <family val="1"/>
      <scheme val="major"/>
    </font>
    <font>
      <b/>
      <i/>
      <sz val="9"/>
      <color rgb="FF4D4D4D"/>
      <name val="Cambria"/>
      <family val="1"/>
      <scheme val="major"/>
    </font>
    <font>
      <b/>
      <i/>
      <sz val="10"/>
      <color theme="1" tint="0.249977111117893"/>
      <name val="Cambria"/>
      <family val="1"/>
      <scheme val="major"/>
    </font>
    <font>
      <b/>
      <i/>
      <sz val="11"/>
      <color theme="1"/>
      <name val="Cambria"/>
      <family val="1"/>
      <scheme val="major"/>
    </font>
    <font>
      <b/>
      <i/>
      <sz val="9"/>
      <color indexed="8"/>
      <name val="Cambria"/>
      <family val="1"/>
      <scheme val="major"/>
    </font>
    <font>
      <b/>
      <i/>
      <sz val="11"/>
      <color rgb="FF000000"/>
      <name val="Cambria"/>
      <family val="1"/>
      <scheme val="major"/>
    </font>
    <font>
      <b/>
      <i/>
      <sz val="10"/>
      <color theme="3" tint="-0.249977111117893"/>
      <name val="Cambria"/>
      <family val="1"/>
      <scheme val="major"/>
    </font>
    <font>
      <sz val="12"/>
      <name val="Arial"/>
      <family val="2"/>
    </font>
    <font>
      <b/>
      <sz val="12"/>
      <color theme="1"/>
      <name val="Calibri"/>
      <family val="2"/>
      <scheme val="minor"/>
    </font>
    <font>
      <b/>
      <sz val="12"/>
      <name val="Calibri"/>
      <family val="2"/>
      <scheme val="minor"/>
    </font>
    <font>
      <u/>
      <sz val="12"/>
      <color indexed="12"/>
      <name val="Calibri"/>
      <family val="2"/>
      <scheme val="minor"/>
    </font>
    <font>
      <b/>
      <sz val="12"/>
      <color rgb="FF4D4D4D"/>
      <name val="Calibri"/>
      <family val="2"/>
      <scheme val="minor"/>
    </font>
    <font>
      <b/>
      <sz val="12"/>
      <color rgb="FF993366"/>
      <name val="Calibri"/>
      <family val="2"/>
      <scheme val="minor"/>
    </font>
    <font>
      <u/>
      <sz val="12"/>
      <color indexed="12"/>
      <name val="Arial"/>
      <family val="2"/>
    </font>
    <font>
      <sz val="12"/>
      <color rgb="FF000000"/>
      <name val="Calibri"/>
      <family val="2"/>
    </font>
    <font>
      <b/>
      <sz val="12"/>
      <color theme="1" tint="0.34998626667073579"/>
      <name val="Calibri"/>
      <family val="2"/>
    </font>
    <font>
      <b/>
      <sz val="12"/>
      <color theme="1" tint="0.34998626667073579"/>
      <name val="Calibri"/>
      <family val="2"/>
      <scheme val="minor"/>
    </font>
    <font>
      <sz val="12"/>
      <color indexed="12"/>
      <name val="Arial"/>
      <family val="2"/>
    </font>
    <font>
      <b/>
      <sz val="12"/>
      <color theme="3" tint="-0.249977111117893"/>
      <name val="Calibri"/>
      <family val="2"/>
      <scheme val="minor"/>
    </font>
    <font>
      <b/>
      <sz val="12"/>
      <color indexed="8"/>
      <name val="Calibri"/>
      <family val="2"/>
      <scheme val="minor"/>
    </font>
    <font>
      <sz val="12"/>
      <color indexed="8"/>
      <name val="Calibri"/>
      <family val="2"/>
      <scheme val="minor"/>
    </font>
    <font>
      <b/>
      <u/>
      <sz val="12"/>
      <color theme="1"/>
      <name val="Calibri"/>
      <family val="2"/>
      <scheme val="minor"/>
    </font>
    <font>
      <b/>
      <u/>
      <sz val="12"/>
      <name val="Calibri"/>
      <family val="2"/>
      <scheme val="minor"/>
    </font>
    <font>
      <u/>
      <sz val="12"/>
      <color theme="1"/>
      <name val="Calibri"/>
      <family val="2"/>
      <scheme val="minor"/>
    </font>
    <font>
      <u/>
      <sz val="11"/>
      <name val="Arial"/>
      <family val="2"/>
    </font>
  </fonts>
  <fills count="33">
    <fill>
      <patternFill patternType="none"/>
    </fill>
    <fill>
      <patternFill patternType="gray125"/>
    </fill>
    <fill>
      <patternFill patternType="solid">
        <fgColor indexed="50"/>
        <bgColor indexed="64"/>
      </patternFill>
    </fill>
    <fill>
      <patternFill patternType="solid">
        <fgColor rgb="FFFFFF00"/>
        <bgColor indexed="64"/>
      </patternFill>
    </fill>
    <fill>
      <patternFill patternType="solid">
        <fgColor rgb="FFFFC000"/>
        <bgColor indexed="64"/>
      </patternFill>
    </fill>
    <fill>
      <patternFill patternType="solid">
        <fgColor theme="9" tint="0.79998168889431442"/>
        <bgColor indexed="64"/>
      </patternFill>
    </fill>
    <fill>
      <patternFill patternType="solid">
        <fgColor theme="0"/>
        <bgColor indexed="64"/>
      </patternFill>
    </fill>
    <fill>
      <patternFill patternType="solid">
        <fgColor rgb="FFFFEB9C"/>
      </patternFill>
    </fill>
    <fill>
      <patternFill patternType="solid">
        <fgColor theme="8" tint="0.79998168889431442"/>
        <bgColor indexed="64"/>
      </patternFill>
    </fill>
    <fill>
      <patternFill patternType="solid">
        <fgColor theme="2"/>
        <bgColor indexed="64"/>
      </patternFill>
    </fill>
    <fill>
      <patternFill patternType="solid">
        <fgColor rgb="FFF2F2F2"/>
        <bgColor indexed="64"/>
      </patternFill>
    </fill>
    <fill>
      <patternFill patternType="solid">
        <fgColor rgb="FF00B050"/>
        <bgColor indexed="64"/>
      </patternFill>
    </fill>
    <fill>
      <patternFill patternType="solid">
        <fgColor rgb="FF92D050"/>
        <bgColor indexed="64"/>
      </patternFill>
    </fill>
    <fill>
      <patternFill patternType="solid">
        <fgColor indexed="9"/>
        <bgColor indexed="64"/>
      </patternFill>
    </fill>
    <fill>
      <patternFill patternType="solid">
        <fgColor rgb="FFF2F2F2"/>
      </patternFill>
    </fill>
    <fill>
      <patternFill patternType="solid">
        <fgColor theme="4" tint="0.79998168889431442"/>
        <bgColor indexed="64"/>
      </patternFill>
    </fill>
    <fill>
      <patternFill patternType="solid">
        <fgColor theme="4" tint="0.59999389629810485"/>
        <bgColor indexed="64"/>
      </patternFill>
    </fill>
    <fill>
      <patternFill patternType="solid">
        <fgColor rgb="FFFAF0F0"/>
        <bgColor indexed="64"/>
      </patternFill>
    </fill>
    <fill>
      <patternFill patternType="solid">
        <fgColor rgb="FFE7F3FF"/>
        <bgColor indexed="64"/>
      </patternFill>
    </fill>
    <fill>
      <patternFill patternType="solid">
        <fgColor rgb="FFECF1F8"/>
        <bgColor indexed="64"/>
      </patternFill>
    </fill>
    <fill>
      <patternFill patternType="solid">
        <fgColor theme="3" tint="0.79998168889431442"/>
        <bgColor indexed="64"/>
      </patternFill>
    </fill>
    <fill>
      <patternFill patternType="solid">
        <fgColor theme="4" tint="0.79998168889431442"/>
        <bgColor theme="4" tint="0.79998168889431442"/>
      </patternFill>
    </fill>
    <fill>
      <patternFill patternType="solid">
        <fgColor rgb="FFE9EFF7"/>
        <bgColor indexed="64"/>
      </patternFill>
    </fill>
    <fill>
      <patternFill patternType="solid">
        <fgColor rgb="FFF7F9FB"/>
        <bgColor indexed="64"/>
      </patternFill>
    </fill>
    <fill>
      <patternFill patternType="solid">
        <fgColor rgb="FF00B0F0"/>
        <bgColor indexed="64"/>
      </patternFill>
    </fill>
    <fill>
      <patternFill patternType="solid">
        <fgColor theme="6" tint="-0.249977111117893"/>
        <bgColor indexed="64"/>
      </patternFill>
    </fill>
    <fill>
      <patternFill patternType="solid">
        <fgColor theme="9" tint="-0.249977111117893"/>
        <bgColor indexed="64"/>
      </patternFill>
    </fill>
    <fill>
      <patternFill patternType="solid">
        <fgColor theme="2" tint="-0.499984740745262"/>
        <bgColor indexed="64"/>
      </patternFill>
    </fill>
    <fill>
      <patternFill patternType="solid">
        <fgColor theme="6"/>
        <bgColor indexed="64"/>
      </patternFill>
    </fill>
    <fill>
      <patternFill patternType="solid">
        <fgColor theme="0" tint="-0.14999847407452621"/>
        <bgColor indexed="64"/>
      </patternFill>
    </fill>
    <fill>
      <patternFill patternType="solid">
        <fgColor indexed="22"/>
        <bgColor indexed="0"/>
      </patternFill>
    </fill>
    <fill>
      <patternFill patternType="solid">
        <fgColor theme="5" tint="0.79998168889431442"/>
        <bgColor indexed="64"/>
      </patternFill>
    </fill>
    <fill>
      <patternFill patternType="solid">
        <fgColor theme="7" tint="-0.249977111117893"/>
        <bgColor indexed="64"/>
      </patternFill>
    </fill>
  </fills>
  <borders count="97">
    <border>
      <left/>
      <right/>
      <top/>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medium">
        <color indexed="64"/>
      </left>
      <right style="thin">
        <color indexed="64"/>
      </right>
      <top style="medium">
        <color indexed="64"/>
      </top>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top/>
      <bottom style="thin">
        <color indexed="64"/>
      </bottom>
      <diagonal/>
    </border>
    <border>
      <left/>
      <right style="thin">
        <color indexed="64"/>
      </right>
      <top/>
      <bottom/>
      <diagonal/>
    </border>
    <border>
      <left style="medium">
        <color rgb="FF000000"/>
      </left>
      <right style="medium">
        <color rgb="FF000000"/>
      </right>
      <top style="medium">
        <color rgb="FF000000"/>
      </top>
      <bottom style="medium">
        <color rgb="FF000000"/>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style="thin">
        <color auto="1"/>
      </left>
      <right/>
      <top style="thin">
        <color auto="1"/>
      </top>
      <bottom style="thin">
        <color auto="1"/>
      </bottom>
      <diagonal/>
    </border>
    <border>
      <left style="thin">
        <color auto="1"/>
      </left>
      <right/>
      <top style="thin">
        <color auto="1"/>
      </top>
      <bottom/>
      <diagonal/>
    </border>
    <border>
      <left/>
      <right style="thin">
        <color auto="1"/>
      </right>
      <top style="thin">
        <color auto="1"/>
      </top>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right/>
      <top style="thin">
        <color auto="1"/>
      </top>
      <bottom/>
      <diagonal/>
    </border>
    <border>
      <left/>
      <right style="thin">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rgb="FF7F7F7F"/>
      </left>
      <right style="thin">
        <color rgb="FF7F7F7F"/>
      </right>
      <top style="thin">
        <color rgb="FF7F7F7F"/>
      </top>
      <bottom style="thin">
        <color rgb="FF7F7F7F"/>
      </bottom>
      <diagonal/>
    </border>
    <border>
      <left style="thin">
        <color rgb="FF7F7F7F"/>
      </left>
      <right style="thin">
        <color rgb="FF7F7F7F"/>
      </right>
      <top style="thin">
        <color rgb="FF7F7F7F"/>
      </top>
      <bottom/>
      <diagonal/>
    </border>
    <border>
      <left/>
      <right style="thin">
        <color auto="1"/>
      </right>
      <top style="thin">
        <color rgb="FF92D050"/>
      </top>
      <bottom style="thin">
        <color auto="1"/>
      </bottom>
      <diagonal/>
    </border>
    <border>
      <left style="thin">
        <color indexed="64"/>
      </left>
      <right style="thin">
        <color indexed="64"/>
      </right>
      <top style="thin">
        <color rgb="FF92D050"/>
      </top>
      <bottom style="thin">
        <color auto="1"/>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thin">
        <color indexed="64"/>
      </top>
      <bottom/>
      <diagonal/>
    </border>
    <border>
      <left/>
      <right style="thin">
        <color auto="1"/>
      </right>
      <top/>
      <bottom style="thin">
        <color auto="1"/>
      </bottom>
      <diagonal/>
    </border>
    <border>
      <left style="thin">
        <color rgb="FF4F81BD"/>
      </left>
      <right style="thin">
        <color rgb="FF4F81BD"/>
      </right>
      <top style="thin">
        <color rgb="FF4F81BD"/>
      </top>
      <bottom style="thin">
        <color rgb="FF4F81BD"/>
      </bottom>
      <diagonal/>
    </border>
    <border>
      <left/>
      <right style="thin">
        <color rgb="FF4F81BD"/>
      </right>
      <top/>
      <bottom style="thin">
        <color rgb="FF4F81BD"/>
      </bottom>
      <diagonal/>
    </border>
    <border>
      <left/>
      <right style="thin">
        <color auto="1"/>
      </right>
      <top style="thin">
        <color auto="1"/>
      </top>
      <bottom style="thin">
        <color auto="1"/>
      </bottom>
      <diagonal/>
    </border>
    <border>
      <left style="thin">
        <color indexed="64"/>
      </left>
      <right style="thin">
        <color indexed="64"/>
      </right>
      <top style="thick">
        <color theme="3" tint="0.39994506668294322"/>
      </top>
      <bottom style="thin">
        <color indexed="64"/>
      </bottom>
      <diagonal/>
    </border>
    <border>
      <left/>
      <right/>
      <top style="thick">
        <color theme="3" tint="0.39994506668294322"/>
      </top>
      <bottom style="thin">
        <color indexed="64"/>
      </bottom>
      <diagonal/>
    </border>
    <border>
      <left style="thin">
        <color indexed="64"/>
      </left>
      <right style="thin">
        <color indexed="64"/>
      </right>
      <top style="thin">
        <color indexed="64"/>
      </top>
      <bottom style="medium">
        <color theme="3" tint="0.39994506668294322"/>
      </bottom>
      <diagonal/>
    </border>
    <border>
      <left style="thin">
        <color auto="1"/>
      </left>
      <right/>
      <top style="thin">
        <color indexed="64"/>
      </top>
      <bottom style="medium">
        <color theme="3" tint="0.39994506668294322"/>
      </bottom>
      <diagonal/>
    </border>
    <border>
      <left style="thin">
        <color indexed="64"/>
      </left>
      <right style="thin">
        <color indexed="64"/>
      </right>
      <top/>
      <bottom style="thin">
        <color rgb="FF000000"/>
      </bottom>
      <diagonal/>
    </border>
    <border>
      <left style="thin">
        <color indexed="22"/>
      </left>
      <right style="thin">
        <color indexed="22"/>
      </right>
      <top/>
      <bottom style="thin">
        <color indexed="22"/>
      </bottom>
      <diagonal/>
    </border>
    <border>
      <left style="thin">
        <color indexed="22"/>
      </left>
      <right style="thin">
        <color indexed="22"/>
      </right>
      <top style="thin">
        <color indexed="22"/>
      </top>
      <bottom style="thin">
        <color indexed="22"/>
      </bottom>
      <diagonal/>
    </border>
    <border>
      <left/>
      <right/>
      <top/>
      <bottom style="medium">
        <color indexed="64"/>
      </bottom>
      <diagonal/>
    </border>
    <border>
      <left/>
      <right/>
      <top style="thin">
        <color indexed="64"/>
      </top>
      <bottom style="thin">
        <color indexed="64"/>
      </bottom>
      <diagonal/>
    </border>
    <border>
      <left style="medium">
        <color auto="1"/>
      </left>
      <right style="thin">
        <color auto="1"/>
      </right>
      <top style="thin">
        <color auto="1"/>
      </top>
      <bottom/>
      <diagonal/>
    </border>
    <border>
      <left style="thin">
        <color auto="1"/>
      </left>
      <right style="medium">
        <color auto="1"/>
      </right>
      <top style="thin">
        <color auto="1"/>
      </top>
      <bottom/>
      <diagonal/>
    </border>
    <border>
      <left style="medium">
        <color indexed="64"/>
      </left>
      <right style="medium">
        <color indexed="64"/>
      </right>
      <top style="medium">
        <color indexed="64"/>
      </top>
      <bottom style="thin">
        <color indexed="64"/>
      </bottom>
      <diagonal/>
    </border>
    <border>
      <left/>
      <right/>
      <top/>
      <bottom style="thin">
        <color indexed="64"/>
      </bottom>
      <diagonal/>
    </border>
    <border>
      <left/>
      <right style="thin">
        <color rgb="FF4F81BD"/>
      </right>
      <top style="thin">
        <color rgb="FF4F81BD"/>
      </top>
      <bottom style="thin">
        <color rgb="FF4F81BD"/>
      </bottom>
      <diagonal/>
    </border>
    <border>
      <left/>
      <right style="thin">
        <color rgb="FF4F81BD"/>
      </right>
      <top style="thin">
        <color rgb="FF4F81BD"/>
      </top>
      <bottom/>
      <diagonal/>
    </border>
    <border>
      <left style="thin">
        <color rgb="FF4F81BD"/>
      </left>
      <right style="thin">
        <color rgb="FF4F81BD"/>
      </right>
      <top/>
      <bottom style="thin">
        <color rgb="FF4F81BD"/>
      </bottom>
      <diagonal/>
    </border>
    <border>
      <left style="thin">
        <color rgb="FF4F81BD"/>
      </left>
      <right/>
      <top/>
      <bottom style="thin">
        <color rgb="FF4F81BD"/>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medium">
        <color indexed="64"/>
      </right>
      <top/>
      <bottom style="thin">
        <color indexed="64"/>
      </bottom>
      <diagonal/>
    </border>
    <border>
      <left/>
      <right style="thin">
        <color indexed="64"/>
      </right>
      <top/>
      <bottom style="thin">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thin">
        <color indexed="64"/>
      </top>
      <bottom style="medium">
        <color indexed="64"/>
      </bottom>
      <diagonal/>
    </border>
    <border>
      <left/>
      <right style="medium">
        <color indexed="64"/>
      </right>
      <top style="thin">
        <color indexed="64"/>
      </top>
      <bottom style="thin">
        <color indexed="64"/>
      </bottom>
      <diagonal/>
    </border>
    <border>
      <left/>
      <right/>
      <top style="thin">
        <color indexed="64"/>
      </top>
      <bottom style="thin">
        <color theme="4"/>
      </bottom>
      <diagonal/>
    </border>
    <border>
      <left style="thin">
        <color indexed="8"/>
      </left>
      <right style="thin">
        <color indexed="8"/>
      </right>
      <top/>
      <bottom style="thin">
        <color indexed="8"/>
      </bottom>
      <diagonal/>
    </border>
    <border>
      <left style="thin">
        <color indexed="22"/>
      </left>
      <right style="thin">
        <color indexed="22"/>
      </right>
      <top style="thin">
        <color indexed="22"/>
      </top>
      <bottom style="thin">
        <color indexed="22"/>
      </bottom>
      <diagonal/>
    </border>
    <border>
      <left/>
      <right style="thin">
        <color indexed="22"/>
      </right>
      <top style="thin">
        <color indexed="22"/>
      </top>
      <bottom style="thin">
        <color indexed="22"/>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s>
  <cellStyleXfs count="27">
    <xf numFmtId="0" fontId="0" fillId="0" borderId="0"/>
    <xf numFmtId="0" fontId="31" fillId="0" borderId="0" applyNumberFormat="0" applyFill="0" applyBorder="0" applyAlignment="0" applyProtection="0">
      <alignment vertical="top"/>
      <protection locked="0"/>
    </xf>
    <xf numFmtId="0" fontId="32" fillId="0" borderId="0"/>
    <xf numFmtId="0" fontId="32" fillId="0" borderId="0"/>
    <xf numFmtId="0" fontId="35" fillId="7" borderId="0" applyNumberFormat="0" applyBorder="0" applyAlignment="0" applyProtection="0"/>
    <xf numFmtId="0" fontId="31" fillId="8" borderId="1">
      <alignment horizontal="center"/>
    </xf>
    <xf numFmtId="0" fontId="33" fillId="0" borderId="0"/>
    <xf numFmtId="0" fontId="26" fillId="0" borderId="0"/>
    <xf numFmtId="0" fontId="25" fillId="0" borderId="0"/>
    <xf numFmtId="0" fontId="53" fillId="14" borderId="54" applyNumberFormat="0" applyAlignment="0" applyProtection="0"/>
    <xf numFmtId="0" fontId="23" fillId="0" borderId="0"/>
    <xf numFmtId="0" fontId="27" fillId="0" borderId="0"/>
    <xf numFmtId="0" fontId="27" fillId="0" borderId="0"/>
    <xf numFmtId="0" fontId="27" fillId="0" borderId="0"/>
    <xf numFmtId="0" fontId="31" fillId="8" borderId="33">
      <alignment horizontal="center"/>
    </xf>
    <xf numFmtId="0" fontId="27" fillId="0" borderId="0"/>
    <xf numFmtId="0" fontId="27" fillId="0" borderId="0"/>
    <xf numFmtId="0" fontId="31" fillId="8" borderId="33">
      <alignment horizontal="center"/>
    </xf>
    <xf numFmtId="0" fontId="22" fillId="0" borderId="0"/>
    <xf numFmtId="0" fontId="18" fillId="0" borderId="0"/>
    <xf numFmtId="0" fontId="10" fillId="0" borderId="0"/>
    <xf numFmtId="164" fontId="27" fillId="0" borderId="0"/>
    <xf numFmtId="0" fontId="7" fillId="0" borderId="0"/>
    <xf numFmtId="43" fontId="7" fillId="0" borderId="0" applyFont="0" applyFill="0" applyBorder="0" applyAlignment="0" applyProtection="0"/>
    <xf numFmtId="0" fontId="6" fillId="0" borderId="0"/>
    <xf numFmtId="0" fontId="127" fillId="0" borderId="0" applyNumberFormat="0" applyFill="0" applyBorder="0" applyAlignment="0" applyProtection="0"/>
    <xf numFmtId="0" fontId="33" fillId="0" borderId="0"/>
  </cellStyleXfs>
  <cellXfs count="1196">
    <xf numFmtId="0" fontId="0" fillId="0" borderId="0" xfId="0"/>
    <xf numFmtId="0" fontId="28" fillId="0" borderId="0" xfId="0" applyFont="1"/>
    <xf numFmtId="0" fontId="27" fillId="0" borderId="6" xfId="0" applyFont="1" applyBorder="1" applyAlignment="1">
      <alignment horizontal="center" vertical="center" wrapText="1"/>
    </xf>
    <xf numFmtId="0" fontId="36" fillId="0" borderId="6" xfId="0" applyFont="1" applyBorder="1" applyAlignment="1">
      <alignment horizontal="center" vertical="center" wrapText="1"/>
    </xf>
    <xf numFmtId="0" fontId="0" fillId="0" borderId="0" xfId="0" applyAlignment="1">
      <alignment horizontal="center" vertical="center"/>
    </xf>
    <xf numFmtId="1" fontId="0" fillId="0" borderId="0" xfId="0" applyNumberFormat="1" applyAlignment="1">
      <alignment horizontal="center" vertical="center"/>
    </xf>
    <xf numFmtId="0" fontId="36" fillId="0" borderId="0" xfId="0" applyFont="1" applyAlignment="1">
      <alignment horizontal="center" vertical="center"/>
    </xf>
    <xf numFmtId="1" fontId="27" fillId="0" borderId="0" xfId="0" applyNumberFormat="1" applyFont="1" applyBorder="1" applyAlignment="1">
      <alignment horizontal="center" vertical="center"/>
    </xf>
    <xf numFmtId="1" fontId="0" fillId="0" borderId="0" xfId="0" applyNumberFormat="1" applyBorder="1" applyAlignment="1">
      <alignment horizontal="center" vertical="center"/>
    </xf>
    <xf numFmtId="0" fontId="27" fillId="0" borderId="0" xfId="0" applyFont="1"/>
    <xf numFmtId="0" fontId="27" fillId="9" borderId="5" xfId="0" applyFont="1" applyFill="1" applyBorder="1"/>
    <xf numFmtId="0" fontId="0" fillId="0" borderId="0" xfId="0" applyAlignment="1">
      <alignment vertical="center"/>
    </xf>
    <xf numFmtId="1" fontId="29" fillId="0" borderId="3" xfId="0" applyNumberFormat="1" applyFont="1" applyFill="1" applyBorder="1" applyAlignment="1">
      <alignment horizontal="center" vertical="center" wrapText="1"/>
    </xf>
    <xf numFmtId="1" fontId="27" fillId="0" borderId="3" xfId="0" applyNumberFormat="1" applyFont="1" applyBorder="1" applyAlignment="1">
      <alignment horizontal="center" vertical="center" wrapText="1"/>
    </xf>
    <xf numFmtId="0" fontId="25" fillId="0" borderId="0" xfId="8"/>
    <xf numFmtId="0" fontId="25" fillId="0" borderId="0" xfId="8" applyFill="1" applyBorder="1" applyAlignment="1">
      <alignment vertical="center" wrapText="1"/>
    </xf>
    <xf numFmtId="0" fontId="25" fillId="0" borderId="0" xfId="8" applyFill="1" applyBorder="1" applyAlignment="1">
      <alignment horizontal="center" vertical="center"/>
    </xf>
    <xf numFmtId="0" fontId="47" fillId="0" borderId="30" xfId="8" applyFont="1" applyBorder="1" applyAlignment="1">
      <alignment horizontal="center" vertical="center"/>
    </xf>
    <xf numFmtId="0" fontId="25" fillId="0" borderId="30" xfId="8" applyBorder="1" applyAlignment="1">
      <alignment horizontal="center" vertical="center"/>
    </xf>
    <xf numFmtId="10" fontId="25" fillId="11" borderId="30" xfId="8" applyNumberFormat="1" applyFill="1" applyBorder="1" applyAlignment="1">
      <alignment horizontal="center" vertical="center"/>
    </xf>
    <xf numFmtId="0" fontId="25" fillId="0" borderId="0" xfId="8" applyBorder="1" applyAlignment="1">
      <alignment horizontal="center" vertical="center"/>
    </xf>
    <xf numFmtId="0" fontId="25" fillId="0" borderId="30" xfId="8" applyBorder="1" applyAlignment="1">
      <alignment horizontal="center"/>
    </xf>
    <xf numFmtId="0" fontId="0" fillId="0" borderId="36" xfId="0" applyBorder="1" applyAlignment="1">
      <alignment horizontal="center" vertical="center" wrapText="1"/>
    </xf>
    <xf numFmtId="0" fontId="25" fillId="0" borderId="35" xfId="8" applyBorder="1" applyAlignment="1">
      <alignment horizontal="center"/>
    </xf>
    <xf numFmtId="10" fontId="25" fillId="12" borderId="35" xfId="8" applyNumberFormat="1" applyFill="1" applyBorder="1" applyAlignment="1">
      <alignment horizontal="center" vertical="center"/>
    </xf>
    <xf numFmtId="0" fontId="29" fillId="0" borderId="0" xfId="0" applyFont="1" applyAlignment="1">
      <alignment horizontal="left"/>
    </xf>
    <xf numFmtId="0" fontId="40" fillId="0" borderId="0" xfId="8" applyFont="1" applyBorder="1" applyAlignment="1">
      <alignment horizontal="center" vertical="top" wrapText="1"/>
    </xf>
    <xf numFmtId="0" fontId="40" fillId="0" borderId="0" xfId="8" applyFont="1" applyBorder="1" applyAlignment="1">
      <alignment vertical="top" wrapText="1"/>
    </xf>
    <xf numFmtId="0" fontId="25" fillId="0" borderId="0" xfId="8" applyNumberFormat="1" applyBorder="1" applyAlignment="1">
      <alignment horizontal="center" vertical="center"/>
    </xf>
    <xf numFmtId="0" fontId="25" fillId="0" borderId="28" xfId="8" applyBorder="1"/>
    <xf numFmtId="0" fontId="45" fillId="10" borderId="29" xfId="8" applyFont="1" applyFill="1" applyBorder="1" applyAlignment="1">
      <alignment horizontal="center" vertical="top" wrapText="1"/>
    </xf>
    <xf numFmtId="0" fontId="41" fillId="0" borderId="48" xfId="8" applyFont="1" applyBorder="1" applyAlignment="1">
      <alignment horizontal="center" vertical="top" wrapText="1"/>
    </xf>
    <xf numFmtId="0" fontId="41" fillId="0" borderId="49" xfId="8" applyFont="1" applyBorder="1" applyAlignment="1">
      <alignment horizontal="center" vertical="top" wrapText="1"/>
    </xf>
    <xf numFmtId="14" fontId="41" fillId="0" borderId="49" xfId="8" applyNumberFormat="1" applyFont="1" applyBorder="1" applyAlignment="1">
      <alignment horizontal="center" vertical="top" wrapText="1"/>
    </xf>
    <xf numFmtId="0" fontId="25" fillId="0" borderId="49" xfId="8" applyNumberFormat="1" applyBorder="1" applyAlignment="1">
      <alignment horizontal="center" vertical="center"/>
    </xf>
    <xf numFmtId="0" fontId="25" fillId="0" borderId="49" xfId="8" applyBorder="1" applyAlignment="1">
      <alignment horizontal="center" vertical="center"/>
    </xf>
    <xf numFmtId="0" fontId="25" fillId="0" borderId="50" xfId="8" applyBorder="1" applyAlignment="1">
      <alignment horizontal="center" vertical="center"/>
    </xf>
    <xf numFmtId="0" fontId="43" fillId="0" borderId="48" xfId="8" applyFont="1" applyBorder="1" applyAlignment="1">
      <alignment horizontal="center" vertical="top" wrapText="1"/>
    </xf>
    <xf numFmtId="0" fontId="43" fillId="0" borderId="49" xfId="8" applyFont="1" applyBorder="1" applyAlignment="1">
      <alignment horizontal="center" vertical="top" wrapText="1"/>
    </xf>
    <xf numFmtId="14" fontId="43" fillId="0" borderId="49" xfId="8" applyNumberFormat="1" applyFont="1" applyBorder="1" applyAlignment="1">
      <alignment horizontal="center" vertical="top" wrapText="1"/>
    </xf>
    <xf numFmtId="0" fontId="46" fillId="0" borderId="48" xfId="8" applyFont="1" applyBorder="1" applyAlignment="1">
      <alignment horizontal="center" vertical="top" wrapText="1"/>
    </xf>
    <xf numFmtId="0" fontId="46" fillId="0" borderId="49" xfId="8" applyFont="1" applyBorder="1" applyAlignment="1">
      <alignment horizontal="center" vertical="top" wrapText="1"/>
    </xf>
    <xf numFmtId="14" fontId="46" fillId="0" borderId="49" xfId="8" applyNumberFormat="1" applyFont="1" applyBorder="1" applyAlignment="1">
      <alignment horizontal="center" vertical="top" wrapText="1"/>
    </xf>
    <xf numFmtId="0" fontId="42" fillId="0" borderId="48" xfId="8" applyFont="1" applyBorder="1" applyAlignment="1">
      <alignment horizontal="center" vertical="top" wrapText="1"/>
    </xf>
    <xf numFmtId="0" fontId="42" fillId="0" borderId="49" xfId="8" applyFont="1" applyBorder="1" applyAlignment="1">
      <alignment horizontal="center" vertical="top" wrapText="1"/>
    </xf>
    <xf numFmtId="14" fontId="42" fillId="0" borderId="49" xfId="8" applyNumberFormat="1" applyFont="1" applyBorder="1" applyAlignment="1">
      <alignment horizontal="center" vertical="top" wrapText="1"/>
    </xf>
    <xf numFmtId="0" fontId="45" fillId="0" borderId="48" xfId="8" applyFont="1" applyBorder="1" applyAlignment="1">
      <alignment horizontal="center" vertical="top" wrapText="1"/>
    </xf>
    <xf numFmtId="0" fontId="45" fillId="0" borderId="49" xfId="8" applyFont="1" applyBorder="1" applyAlignment="1">
      <alignment horizontal="center" vertical="top" wrapText="1"/>
    </xf>
    <xf numFmtId="14" fontId="45" fillId="0" borderId="49" xfId="8" applyNumberFormat="1" applyFont="1" applyBorder="1" applyAlignment="1">
      <alignment horizontal="center" vertical="top" wrapText="1"/>
    </xf>
    <xf numFmtId="14" fontId="46" fillId="0" borderId="49" xfId="8" applyNumberFormat="1" applyFont="1" applyBorder="1" applyAlignment="1">
      <alignment vertical="top" wrapText="1"/>
    </xf>
    <xf numFmtId="14" fontId="41" fillId="0" borderId="49" xfId="8" applyNumberFormat="1" applyFont="1" applyBorder="1" applyAlignment="1">
      <alignment vertical="top" wrapText="1"/>
    </xf>
    <xf numFmtId="14" fontId="42" fillId="0" borderId="49" xfId="8" applyNumberFormat="1" applyFont="1" applyBorder="1" applyAlignment="1">
      <alignment vertical="top" wrapText="1"/>
    </xf>
    <xf numFmtId="0" fontId="40" fillId="0" borderId="49" xfId="8" applyFont="1" applyBorder="1" applyAlignment="1">
      <alignment vertical="top" wrapText="1"/>
    </xf>
    <xf numFmtId="14" fontId="43" fillId="0" borderId="49" xfId="8" applyNumberFormat="1" applyFont="1" applyBorder="1" applyAlignment="1">
      <alignment vertical="top" wrapText="1"/>
    </xf>
    <xf numFmtId="0" fontId="43" fillId="0" borderId="49" xfId="8" applyFont="1" applyBorder="1" applyAlignment="1">
      <alignment vertical="top" wrapText="1"/>
    </xf>
    <xf numFmtId="0" fontId="45" fillId="12" borderId="49" xfId="8" applyFont="1" applyFill="1" applyBorder="1" applyAlignment="1">
      <alignment horizontal="center" vertical="top" wrapText="1"/>
    </xf>
    <xf numFmtId="14" fontId="44" fillId="0" borderId="49" xfId="8" applyNumberFormat="1" applyFont="1" applyBorder="1" applyAlignment="1">
      <alignment vertical="top" wrapText="1"/>
    </xf>
    <xf numFmtId="14" fontId="44" fillId="0" borderId="49" xfId="8" applyNumberFormat="1" applyFont="1" applyBorder="1" applyAlignment="1">
      <alignment horizontal="center" vertical="top" wrapText="1"/>
    </xf>
    <xf numFmtId="14" fontId="40" fillId="0" borderId="49" xfId="8" applyNumberFormat="1" applyFont="1" applyBorder="1" applyAlignment="1">
      <alignment vertical="top" wrapText="1"/>
    </xf>
    <xf numFmtId="0" fontId="25" fillId="12" borderId="49" xfId="8" applyFill="1" applyBorder="1" applyAlignment="1">
      <alignment horizontal="center" vertical="center"/>
    </xf>
    <xf numFmtId="14" fontId="40" fillId="0" borderId="49" xfId="8" applyNumberFormat="1" applyFont="1" applyBorder="1" applyAlignment="1">
      <alignment horizontal="center" vertical="top" wrapText="1"/>
    </xf>
    <xf numFmtId="0" fontId="24" fillId="0" borderId="49" xfId="8" applyFont="1" applyBorder="1" applyAlignment="1">
      <alignment horizontal="center" vertical="center"/>
    </xf>
    <xf numFmtId="0" fontId="41" fillId="0" borderId="49" xfId="8" applyFont="1" applyBorder="1" applyAlignment="1">
      <alignment vertical="top" wrapText="1"/>
    </xf>
    <xf numFmtId="0" fontId="40" fillId="0" borderId="51" xfId="8" applyFont="1" applyBorder="1" applyAlignment="1">
      <alignment horizontal="center" vertical="top" wrapText="1"/>
    </xf>
    <xf numFmtId="0" fontId="40" fillId="0" borderId="52" xfId="8" applyFont="1" applyBorder="1" applyAlignment="1">
      <alignment horizontal="center" vertical="top" wrapText="1"/>
    </xf>
    <xf numFmtId="0" fontId="40" fillId="0" borderId="52" xfId="8" applyFont="1" applyBorder="1" applyAlignment="1">
      <alignment vertical="top" wrapText="1"/>
    </xf>
    <xf numFmtId="0" fontId="25" fillId="0" borderId="52" xfId="8" applyNumberFormat="1" applyBorder="1" applyAlignment="1">
      <alignment horizontal="center" vertical="center"/>
    </xf>
    <xf numFmtId="0" fontId="25" fillId="0" borderId="52" xfId="8" applyBorder="1" applyAlignment="1">
      <alignment horizontal="center" vertical="center"/>
    </xf>
    <xf numFmtId="0" fontId="25" fillId="0" borderId="53" xfId="8" applyBorder="1" applyAlignment="1">
      <alignment horizontal="center" vertical="center"/>
    </xf>
    <xf numFmtId="0" fontId="41" fillId="0" borderId="45" xfId="8" applyFont="1" applyBorder="1" applyAlignment="1">
      <alignment horizontal="center" vertical="top" wrapText="1"/>
    </xf>
    <xf numFmtId="0" fontId="41" fillId="0" borderId="46" xfId="8" applyFont="1" applyBorder="1" applyAlignment="1">
      <alignment horizontal="center" vertical="top" wrapText="1"/>
    </xf>
    <xf numFmtId="14" fontId="41" fillId="0" borderId="46" xfId="8" applyNumberFormat="1" applyFont="1" applyBorder="1" applyAlignment="1">
      <alignment horizontal="center" vertical="top" wrapText="1"/>
    </xf>
    <xf numFmtId="0" fontId="25" fillId="0" borderId="46" xfId="8" applyNumberFormat="1" applyBorder="1" applyAlignment="1">
      <alignment horizontal="center" vertical="center"/>
    </xf>
    <xf numFmtId="0" fontId="25" fillId="0" borderId="46" xfId="8" applyBorder="1" applyAlignment="1">
      <alignment horizontal="center" vertical="center"/>
    </xf>
    <xf numFmtId="1" fontId="25" fillId="0" borderId="46" xfId="8" applyNumberFormat="1" applyBorder="1" applyAlignment="1">
      <alignment horizontal="center" vertical="center"/>
    </xf>
    <xf numFmtId="0" fontId="25" fillId="0" borderId="47" xfId="8" applyBorder="1" applyAlignment="1">
      <alignment horizontal="center" vertical="center"/>
    </xf>
    <xf numFmtId="0" fontId="31" fillId="0" borderId="3" xfId="1" applyBorder="1" applyAlignment="1" applyProtection="1">
      <alignment horizontal="center" vertical="center" wrapText="1"/>
    </xf>
    <xf numFmtId="0" fontId="0" fillId="0" borderId="33" xfId="0" applyBorder="1" applyAlignment="1">
      <alignment horizontal="center" vertical="center" wrapText="1"/>
    </xf>
    <xf numFmtId="0" fontId="0" fillId="2" borderId="34" xfId="0" applyFill="1" applyBorder="1" applyAlignment="1">
      <alignment horizontal="center" vertical="center" wrapText="1"/>
    </xf>
    <xf numFmtId="0" fontId="45" fillId="0" borderId="48" xfId="8" applyFont="1" applyFill="1" applyBorder="1" applyAlignment="1">
      <alignment horizontal="center" vertical="top" wrapText="1"/>
    </xf>
    <xf numFmtId="0" fontId="27" fillId="0" borderId="0" xfId="0" applyFont="1" applyAlignment="1">
      <alignment wrapText="1"/>
    </xf>
    <xf numFmtId="0" fontId="0" fillId="0" borderId="0" xfId="0" applyAlignment="1">
      <alignment wrapText="1"/>
    </xf>
    <xf numFmtId="0" fontId="27" fillId="0" borderId="0" xfId="11"/>
    <xf numFmtId="0" fontId="57" fillId="0" borderId="58" xfId="11" applyFont="1" applyBorder="1" applyAlignment="1">
      <alignment horizontal="center" vertical="center" wrapText="1"/>
    </xf>
    <xf numFmtId="0" fontId="57" fillId="0" borderId="58" xfId="11" applyFont="1" applyBorder="1" applyAlignment="1">
      <alignment horizontal="center" vertical="center"/>
    </xf>
    <xf numFmtId="0" fontId="57" fillId="0" borderId="32" xfId="11" applyFont="1" applyBorder="1" applyAlignment="1">
      <alignment horizontal="center" vertical="center" wrapText="1"/>
    </xf>
    <xf numFmtId="0" fontId="57" fillId="0" borderId="30" xfId="11" applyFont="1" applyBorder="1" applyAlignment="1">
      <alignment horizontal="center" vertical="center" wrapText="1"/>
    </xf>
    <xf numFmtId="0" fontId="57" fillId="0" borderId="59" xfId="11" applyFont="1" applyBorder="1" applyAlignment="1">
      <alignment horizontal="center" vertical="center" wrapText="1"/>
    </xf>
    <xf numFmtId="0" fontId="29" fillId="0" borderId="0" xfId="11" applyFont="1" applyFill="1" applyAlignment="1">
      <alignment horizontal="center" vertical="center"/>
    </xf>
    <xf numFmtId="0" fontId="27" fillId="0" borderId="0" xfId="0" applyFont="1" applyAlignment="1">
      <alignment horizontal="center"/>
    </xf>
    <xf numFmtId="0" fontId="27" fillId="0" borderId="32" xfId="0" applyFont="1" applyBorder="1"/>
    <xf numFmtId="0" fontId="57" fillId="0" borderId="59" xfId="11" applyFont="1" applyBorder="1" applyAlignment="1">
      <alignment horizontal="center" vertical="center"/>
    </xf>
    <xf numFmtId="0" fontId="29" fillId="17" borderId="27" xfId="11" applyFont="1" applyFill="1" applyBorder="1" applyAlignment="1">
      <alignment horizontal="center"/>
    </xf>
    <xf numFmtId="0" fontId="29" fillId="17" borderId="59" xfId="11" applyFont="1" applyFill="1" applyBorder="1" applyAlignment="1">
      <alignment horizontal="center"/>
    </xf>
    <xf numFmtId="0" fontId="29" fillId="17" borderId="13" xfId="11" applyFont="1" applyFill="1" applyBorder="1" applyAlignment="1">
      <alignment horizontal="center"/>
    </xf>
    <xf numFmtId="14" fontId="29" fillId="17" borderId="5" xfId="11" applyNumberFormat="1" applyFont="1" applyFill="1" applyBorder="1" applyAlignment="1">
      <alignment horizontal="center"/>
    </xf>
    <xf numFmtId="0" fontId="29" fillId="17" borderId="5" xfId="11" applyFont="1" applyFill="1" applyBorder="1" applyAlignment="1">
      <alignment horizontal="center"/>
    </xf>
    <xf numFmtId="0" fontId="29" fillId="17" borderId="2" xfId="11" applyFont="1" applyFill="1" applyBorder="1" applyAlignment="1">
      <alignment horizontal="center"/>
    </xf>
    <xf numFmtId="0" fontId="29" fillId="17" borderId="13" xfId="11" applyFont="1" applyFill="1" applyBorder="1" applyAlignment="1">
      <alignment horizontal="center" wrapText="1"/>
    </xf>
    <xf numFmtId="0" fontId="29" fillId="17" borderId="5" xfId="11" applyFont="1" applyFill="1" applyBorder="1" applyAlignment="1">
      <alignment horizontal="center" wrapText="1"/>
    </xf>
    <xf numFmtId="0" fontId="58" fillId="0" borderId="59" xfId="0" applyFont="1" applyBorder="1" applyAlignment="1">
      <alignment horizontal="center" wrapText="1"/>
    </xf>
    <xf numFmtId="0" fontId="60" fillId="0" borderId="59" xfId="0" applyFont="1" applyBorder="1" applyAlignment="1">
      <alignment wrapText="1"/>
    </xf>
    <xf numFmtId="0" fontId="27" fillId="0" borderId="59" xfId="0" applyFont="1" applyBorder="1" applyAlignment="1">
      <alignment horizontal="center" vertical="center"/>
    </xf>
    <xf numFmtId="0" fontId="27" fillId="0" borderId="0" xfId="0" applyFont="1" applyAlignment="1">
      <alignment vertical="center"/>
    </xf>
    <xf numFmtId="0" fontId="0" fillId="0" borderId="59" xfId="0" applyBorder="1" applyAlignment="1">
      <alignment horizontal="center" vertical="center"/>
    </xf>
    <xf numFmtId="0" fontId="22" fillId="0" borderId="0" xfId="18"/>
    <xf numFmtId="0" fontId="47" fillId="0" borderId="0" xfId="18" applyFont="1" applyAlignment="1">
      <alignment horizontal="center"/>
    </xf>
    <xf numFmtId="0" fontId="0" fillId="0" borderId="59" xfId="0" applyBorder="1"/>
    <xf numFmtId="0" fontId="58" fillId="0" borderId="59" xfId="0" applyFont="1" applyBorder="1" applyAlignment="1">
      <alignment wrapText="1"/>
    </xf>
    <xf numFmtId="0" fontId="59" fillId="17" borderId="59" xfId="0" applyFont="1" applyFill="1" applyBorder="1" applyAlignment="1">
      <alignment wrapText="1"/>
    </xf>
    <xf numFmtId="0" fontId="58" fillId="16" borderId="59" xfId="0" applyFont="1" applyFill="1" applyBorder="1" applyAlignment="1">
      <alignment wrapText="1"/>
    </xf>
    <xf numFmtId="0" fontId="27" fillId="0" borderId="59" xfId="0" applyFont="1" applyBorder="1"/>
    <xf numFmtId="0" fontId="58" fillId="0" borderId="35" xfId="0" applyFont="1" applyBorder="1" applyAlignment="1">
      <alignment wrapText="1"/>
    </xf>
    <xf numFmtId="0" fontId="27" fillId="16" borderId="59" xfId="0" applyFont="1" applyFill="1" applyBorder="1"/>
    <xf numFmtId="0" fontId="27" fillId="0" borderId="59" xfId="0" applyFont="1" applyBorder="1" applyAlignment="1">
      <alignment horizontal="center"/>
    </xf>
    <xf numFmtId="0" fontId="28" fillId="0" borderId="59" xfId="0" applyFont="1" applyBorder="1"/>
    <xf numFmtId="0" fontId="58" fillId="0" borderId="35" xfId="0" applyFont="1" applyBorder="1"/>
    <xf numFmtId="0" fontId="58" fillId="0" borderId="59" xfId="0" applyFont="1" applyBorder="1"/>
    <xf numFmtId="0" fontId="58" fillId="0" borderId="59" xfId="0" applyFont="1" applyFill="1" applyBorder="1"/>
    <xf numFmtId="0" fontId="58" fillId="0" borderId="59" xfId="0" applyFont="1" applyFill="1" applyBorder="1" applyAlignment="1">
      <alignment wrapText="1"/>
    </xf>
    <xf numFmtId="0" fontId="58" fillId="16" borderId="59" xfId="0" applyFont="1" applyFill="1" applyBorder="1"/>
    <xf numFmtId="0" fontId="51" fillId="0" borderId="0" xfId="0" applyFont="1" applyFill="1" applyBorder="1" applyAlignment="1">
      <alignment horizontal="center" vertical="center" wrapText="1"/>
    </xf>
    <xf numFmtId="14" fontId="51" fillId="0" borderId="0" xfId="0" applyNumberFormat="1" applyFont="1" applyFill="1" applyBorder="1" applyAlignment="1">
      <alignment vertical="center" wrapText="1"/>
    </xf>
    <xf numFmtId="0" fontId="51" fillId="10" borderId="62" xfId="0" applyFont="1" applyFill="1" applyBorder="1" applyAlignment="1">
      <alignment vertical="center" wrapText="1"/>
    </xf>
    <xf numFmtId="0" fontId="63" fillId="0" borderId="62" xfId="0" applyFont="1" applyBorder="1" applyAlignment="1">
      <alignment horizontal="center" vertical="top" wrapText="1"/>
    </xf>
    <xf numFmtId="0" fontId="63" fillId="0" borderId="62" xfId="0" applyFont="1" applyBorder="1" applyAlignment="1">
      <alignment horizontal="center" vertical="center" wrapText="1"/>
    </xf>
    <xf numFmtId="0" fontId="63" fillId="0" borderId="62" xfId="0" applyFont="1" applyBorder="1" applyAlignment="1">
      <alignment horizontal="center"/>
    </xf>
    <xf numFmtId="0" fontId="63" fillId="0" borderId="62" xfId="0" applyFont="1" applyBorder="1" applyAlignment="1">
      <alignment horizontal="center" wrapText="1"/>
    </xf>
    <xf numFmtId="0" fontId="51" fillId="10" borderId="62" xfId="0" applyFont="1" applyFill="1" applyBorder="1" applyAlignment="1">
      <alignment horizontal="center" vertical="center" wrapText="1"/>
    </xf>
    <xf numFmtId="0" fontId="51" fillId="0" borderId="62" xfId="0" applyFont="1" applyFill="1" applyBorder="1" applyAlignment="1">
      <alignment vertical="center" wrapText="1"/>
    </xf>
    <xf numFmtId="0" fontId="51" fillId="0" borderId="62" xfId="0" applyFont="1" applyFill="1" applyBorder="1" applyAlignment="1">
      <alignment horizontal="center" vertical="center" wrapText="1"/>
    </xf>
    <xf numFmtId="14" fontId="51" fillId="0" borderId="62" xfId="0" applyNumberFormat="1" applyFont="1" applyFill="1" applyBorder="1" applyAlignment="1">
      <alignment horizontal="center" vertical="center" wrapText="1"/>
    </xf>
    <xf numFmtId="0" fontId="27" fillId="0" borderId="59" xfId="0" applyFont="1" applyBorder="1" applyAlignment="1">
      <alignment horizontal="center" vertical="center" wrapText="1"/>
    </xf>
    <xf numFmtId="49" fontId="27" fillId="0" borderId="0" xfId="0" applyNumberFormat="1" applyFont="1" applyAlignment="1">
      <alignment horizontal="left"/>
    </xf>
    <xf numFmtId="0" fontId="59" fillId="17" borderId="59" xfId="0" applyFont="1" applyFill="1" applyBorder="1" applyAlignment="1">
      <alignment horizontal="left" wrapText="1"/>
    </xf>
    <xf numFmtId="0" fontId="61" fillId="0" borderId="59" xfId="0" applyFont="1" applyBorder="1" applyAlignment="1">
      <alignment horizontal="left"/>
    </xf>
    <xf numFmtId="0" fontId="58" fillId="0" borderId="59" xfId="0" applyFont="1" applyBorder="1" applyAlignment="1">
      <alignment horizontal="left" wrapText="1"/>
    </xf>
    <xf numFmtId="0" fontId="58" fillId="0" borderId="59" xfId="0" applyFont="1" applyBorder="1" applyAlignment="1">
      <alignment horizontal="left"/>
    </xf>
    <xf numFmtId="0" fontId="62" fillId="0" borderId="59" xfId="0" applyFont="1" applyBorder="1" applyAlignment="1">
      <alignment horizontal="left"/>
    </xf>
    <xf numFmtId="0" fontId="28" fillId="0" borderId="0" xfId="0" applyFont="1" applyAlignment="1">
      <alignment horizontal="left"/>
    </xf>
    <xf numFmtId="0" fontId="66" fillId="0" borderId="0" xfId="0" applyFont="1" applyAlignment="1">
      <alignment horizontal="center" vertical="center"/>
    </xf>
    <xf numFmtId="0" fontId="64" fillId="20" borderId="59" xfId="0" applyFont="1" applyFill="1" applyBorder="1" applyAlignment="1">
      <alignment horizontal="center" vertical="center"/>
    </xf>
    <xf numFmtId="0" fontId="64" fillId="20" borderId="59" xfId="0" applyFont="1" applyFill="1" applyBorder="1" applyAlignment="1">
      <alignment horizontal="center" vertical="center" wrapText="1"/>
    </xf>
    <xf numFmtId="0" fontId="67" fillId="0" borderId="59" xfId="0" applyFont="1" applyBorder="1" applyAlignment="1">
      <alignment horizontal="center" vertical="center"/>
    </xf>
    <xf numFmtId="0" fontId="45" fillId="21" borderId="59" xfId="10" applyFont="1" applyFill="1" applyBorder="1" applyAlignment="1">
      <alignment horizontal="left" vertical="top" wrapText="1"/>
    </xf>
    <xf numFmtId="0" fontId="66" fillId="0" borderId="59" xfId="0" applyFont="1" applyBorder="1" applyAlignment="1">
      <alignment horizontal="center" vertical="center"/>
    </xf>
    <xf numFmtId="0" fontId="27" fillId="0" borderId="59" xfId="0" applyFont="1" applyBorder="1" applyAlignment="1">
      <alignment wrapText="1"/>
    </xf>
    <xf numFmtId="0" fontId="68" fillId="0" borderId="59" xfId="0" applyFont="1" applyBorder="1" applyAlignment="1">
      <alignment horizontal="center" vertical="center"/>
    </xf>
    <xf numFmtId="0" fontId="56" fillId="0" borderId="59" xfId="0" applyFont="1" applyBorder="1" applyAlignment="1">
      <alignment horizontal="center" vertical="center" wrapText="1"/>
    </xf>
    <xf numFmtId="0" fontId="68" fillId="0" borderId="59" xfId="0" applyFont="1" applyBorder="1" applyAlignment="1">
      <alignment horizontal="center" vertical="center" wrapText="1"/>
    </xf>
    <xf numFmtId="0" fontId="70" fillId="0" borderId="59" xfId="0" applyFont="1" applyBorder="1" applyAlignment="1">
      <alignment vertical="center"/>
    </xf>
    <xf numFmtId="0" fontId="44" fillId="0" borderId="59" xfId="0" applyFont="1" applyBorder="1" applyAlignment="1">
      <alignment horizontal="center" vertical="center" wrapText="1"/>
    </xf>
    <xf numFmtId="0" fontId="72" fillId="0" borderId="59" xfId="0" applyFont="1" applyBorder="1" applyAlignment="1">
      <alignment horizontal="center" vertical="center" wrapText="1"/>
    </xf>
    <xf numFmtId="14" fontId="72" fillId="0" borderId="59" xfId="0" applyNumberFormat="1" applyFont="1" applyBorder="1" applyAlignment="1">
      <alignment horizontal="center" vertical="center" wrapText="1"/>
    </xf>
    <xf numFmtId="0" fontId="73" fillId="0" borderId="59" xfId="0" applyFont="1" applyBorder="1" applyAlignment="1">
      <alignment horizontal="center" vertical="center" wrapText="1"/>
    </xf>
    <xf numFmtId="0" fontId="74" fillId="0" borderId="59" xfId="0" applyFont="1" applyBorder="1" applyAlignment="1">
      <alignment horizontal="center" vertical="center" wrapText="1"/>
    </xf>
    <xf numFmtId="0" fontId="75" fillId="0" borderId="59" xfId="0" applyFont="1" applyBorder="1" applyAlignment="1">
      <alignment horizontal="center" vertical="center" wrapText="1"/>
    </xf>
    <xf numFmtId="14" fontId="75" fillId="0" borderId="59" xfId="0" applyNumberFormat="1" applyFont="1" applyBorder="1" applyAlignment="1">
      <alignment horizontal="center" vertical="center" wrapText="1"/>
    </xf>
    <xf numFmtId="0" fontId="44" fillId="3" borderId="59" xfId="0" applyFont="1" applyFill="1" applyBorder="1" applyAlignment="1">
      <alignment horizontal="center" vertical="center" wrapText="1"/>
    </xf>
    <xf numFmtId="0" fontId="45" fillId="0" borderId="59" xfId="10" applyFont="1" applyFill="1" applyBorder="1" applyAlignment="1">
      <alignment horizontal="left" vertical="top" wrapText="1"/>
    </xf>
    <xf numFmtId="0" fontId="25" fillId="18" borderId="35" xfId="8" applyFill="1" applyBorder="1" applyAlignment="1">
      <alignment horizontal="center"/>
    </xf>
    <xf numFmtId="0" fontId="47" fillId="18" borderId="30" xfId="8" applyFont="1" applyFill="1" applyBorder="1" applyAlignment="1">
      <alignment horizontal="center" vertical="center"/>
    </xf>
    <xf numFmtId="0" fontId="47" fillId="16" borderId="30" xfId="8" applyFont="1" applyFill="1" applyBorder="1" applyAlignment="1">
      <alignment horizontal="center" vertical="center"/>
    </xf>
    <xf numFmtId="0" fontId="47" fillId="16" borderId="31" xfId="8" applyFont="1" applyFill="1" applyBorder="1" applyAlignment="1">
      <alignment vertical="center"/>
    </xf>
    <xf numFmtId="0" fontId="47" fillId="16" borderId="31" xfId="8" applyFont="1" applyFill="1" applyBorder="1" applyAlignment="1">
      <alignment horizontal="center" vertical="center"/>
    </xf>
    <xf numFmtId="0" fontId="47" fillId="16" borderId="32" xfId="8" applyFont="1" applyFill="1" applyBorder="1" applyAlignment="1">
      <alignment horizontal="center" vertical="center"/>
    </xf>
    <xf numFmtId="0" fontId="47" fillId="16" borderId="35" xfId="8" applyFont="1" applyFill="1" applyBorder="1" applyAlignment="1">
      <alignment horizontal="center" vertical="center"/>
    </xf>
    <xf numFmtId="0" fontId="47" fillId="15" borderId="30" xfId="8" applyFont="1" applyFill="1" applyBorder="1" applyAlignment="1">
      <alignment horizontal="center" vertical="center"/>
    </xf>
    <xf numFmtId="0" fontId="25" fillId="15" borderId="35" xfId="8" applyFill="1" applyBorder="1" applyAlignment="1">
      <alignment horizontal="center"/>
    </xf>
    <xf numFmtId="0" fontId="63" fillId="0" borderId="62" xfId="0" applyFont="1" applyFill="1" applyBorder="1" applyAlignment="1">
      <alignment horizontal="center" vertical="center" wrapText="1"/>
    </xf>
    <xf numFmtId="0" fontId="0" fillId="0" borderId="62" xfId="0" applyBorder="1" applyAlignment="1">
      <alignment horizontal="center" vertical="center"/>
    </xf>
    <xf numFmtId="0" fontId="27" fillId="0" borderId="62" xfId="0" applyFont="1" applyBorder="1" applyAlignment="1">
      <alignment horizontal="center" vertical="center"/>
    </xf>
    <xf numFmtId="2" fontId="29" fillId="17" borderId="5" xfId="11" applyNumberFormat="1" applyFont="1" applyFill="1" applyBorder="1" applyAlignment="1">
      <alignment horizontal="center"/>
    </xf>
    <xf numFmtId="0" fontId="29" fillId="17" borderId="61" xfId="11" applyFont="1" applyFill="1" applyBorder="1" applyAlignment="1">
      <alignment horizontal="center" wrapText="1"/>
    </xf>
    <xf numFmtId="0" fontId="57" fillId="0" borderId="58" xfId="11" applyFont="1" applyFill="1" applyBorder="1" applyAlignment="1">
      <alignment horizontal="center" vertical="center" wrapText="1"/>
    </xf>
    <xf numFmtId="0" fontId="57" fillId="0" borderId="59" xfId="11" applyFont="1" applyFill="1" applyBorder="1" applyAlignment="1">
      <alignment horizontal="center" vertical="center" wrapText="1"/>
    </xf>
    <xf numFmtId="17" fontId="57" fillId="0" borderId="59" xfId="11" applyNumberFormat="1" applyFont="1" applyFill="1" applyBorder="1" applyAlignment="1">
      <alignment horizontal="center" vertical="center" wrapText="1"/>
    </xf>
    <xf numFmtId="0" fontId="57" fillId="0" borderId="32" xfId="11" applyFont="1" applyFill="1" applyBorder="1" applyAlignment="1">
      <alignment horizontal="center" vertical="center" wrapText="1"/>
    </xf>
    <xf numFmtId="0" fontId="22" fillId="0" borderId="0" xfId="18" applyAlignment="1">
      <alignment vertical="center"/>
    </xf>
    <xf numFmtId="0" fontId="54" fillId="0" borderId="0" xfId="18" applyFont="1" applyAlignment="1">
      <alignment horizontal="center" vertical="center"/>
    </xf>
    <xf numFmtId="0" fontId="45" fillId="0" borderId="59" xfId="18" applyFont="1" applyFill="1" applyBorder="1" applyAlignment="1">
      <alignment horizontal="center" wrapText="1"/>
    </xf>
    <xf numFmtId="0" fontId="45" fillId="0" borderId="59" xfId="18" applyFont="1" applyBorder="1" applyAlignment="1">
      <alignment horizontal="center"/>
    </xf>
    <xf numFmtId="0" fontId="45" fillId="0" borderId="59" xfId="18" applyFont="1" applyBorder="1" applyAlignment="1">
      <alignment horizontal="center" vertical="center"/>
    </xf>
    <xf numFmtId="14" fontId="45" fillId="0" borderId="59" xfId="18" applyNumberFormat="1" applyFont="1" applyBorder="1" applyAlignment="1">
      <alignment horizontal="center"/>
    </xf>
    <xf numFmtId="14" fontId="45" fillId="0" borderId="59" xfId="18" applyNumberFormat="1" applyFont="1" applyBorder="1" applyAlignment="1">
      <alignment horizontal="center" vertical="center"/>
    </xf>
    <xf numFmtId="0" fontId="57" fillId="0" borderId="3" xfId="11" applyFont="1" applyFill="1" applyBorder="1" applyAlignment="1">
      <alignment horizontal="center" vertical="center" wrapText="1"/>
    </xf>
    <xf numFmtId="0" fontId="0" fillId="0" borderId="32" xfId="0" applyBorder="1"/>
    <xf numFmtId="0" fontId="0" fillId="0" borderId="3" xfId="0" applyBorder="1"/>
    <xf numFmtId="0" fontId="49" fillId="17" borderId="61" xfId="0" applyFont="1" applyFill="1" applyBorder="1" applyAlignment="1">
      <alignment horizontal="center"/>
    </xf>
    <xf numFmtId="0" fontId="49" fillId="17" borderId="5" xfId="0" applyFont="1" applyFill="1" applyBorder="1" applyAlignment="1">
      <alignment horizontal="center"/>
    </xf>
    <xf numFmtId="0" fontId="49" fillId="17" borderId="2" xfId="0" applyFont="1" applyFill="1" applyBorder="1" applyAlignment="1">
      <alignment horizontal="center"/>
    </xf>
    <xf numFmtId="0" fontId="77" fillId="0" borderId="37" xfId="11" applyFont="1" applyFill="1" applyBorder="1" applyAlignment="1">
      <alignment horizontal="center" vertical="center" wrapText="1"/>
    </xf>
    <xf numFmtId="0" fontId="77" fillId="0" borderId="3" xfId="11" applyFont="1" applyFill="1" applyBorder="1" applyAlignment="1">
      <alignment horizontal="center" vertical="center" wrapText="1"/>
    </xf>
    <xf numFmtId="17" fontId="77" fillId="0" borderId="3" xfId="11" applyNumberFormat="1" applyFont="1" applyFill="1" applyBorder="1" applyAlignment="1">
      <alignment horizontal="center" vertical="center" wrapText="1"/>
    </xf>
    <xf numFmtId="0" fontId="77" fillId="0" borderId="33" xfId="11" applyFont="1" applyFill="1" applyBorder="1" applyAlignment="1">
      <alignment horizontal="center" vertical="center" wrapText="1"/>
    </xf>
    <xf numFmtId="0" fontId="77" fillId="0" borderId="58" xfId="11" applyFont="1" applyFill="1" applyBorder="1" applyAlignment="1">
      <alignment horizontal="center" vertical="center" wrapText="1"/>
    </xf>
    <xf numFmtId="0" fontId="77" fillId="0" borderId="59" xfId="11" applyFont="1" applyFill="1" applyBorder="1" applyAlignment="1">
      <alignment horizontal="center" vertical="center" wrapText="1"/>
    </xf>
    <xf numFmtId="17" fontId="77" fillId="0" borderId="59" xfId="11" applyNumberFormat="1" applyFont="1" applyFill="1" applyBorder="1" applyAlignment="1">
      <alignment horizontal="center" vertical="center" wrapText="1"/>
    </xf>
    <xf numFmtId="0" fontId="77" fillId="0" borderId="32" xfId="11" applyFont="1" applyFill="1" applyBorder="1" applyAlignment="1">
      <alignment horizontal="center" vertical="center" wrapText="1"/>
    </xf>
    <xf numFmtId="0" fontId="27" fillId="0" borderId="14" xfId="0" applyFont="1" applyBorder="1" applyAlignment="1">
      <alignment horizontal="center" vertical="center"/>
    </xf>
    <xf numFmtId="14" fontId="0" fillId="0" borderId="6" xfId="0" applyNumberFormat="1" applyBorder="1" applyAlignment="1">
      <alignment horizontal="center" vertical="center"/>
    </xf>
    <xf numFmtId="1" fontId="0" fillId="0" borderId="15" xfId="0" applyNumberFormat="1" applyBorder="1" applyAlignment="1">
      <alignment horizontal="center" vertical="center"/>
    </xf>
    <xf numFmtId="0" fontId="27" fillId="0" borderId="0" xfId="0" applyFont="1" applyAlignment="1">
      <alignment horizontal="center" vertical="center" wrapText="1"/>
    </xf>
    <xf numFmtId="0" fontId="27" fillId="0" borderId="16" xfId="0" applyFont="1" applyBorder="1" applyAlignment="1">
      <alignment horizontal="center" vertical="center"/>
    </xf>
    <xf numFmtId="0" fontId="27" fillId="0" borderId="3" xfId="0" applyFont="1" applyBorder="1" applyAlignment="1">
      <alignment horizontal="center" vertical="center" wrapText="1"/>
    </xf>
    <xf numFmtId="14" fontId="0" fillId="0" borderId="3" xfId="0" applyNumberFormat="1" applyBorder="1" applyAlignment="1">
      <alignment horizontal="center" vertical="center"/>
    </xf>
    <xf numFmtId="1" fontId="0" fillId="0" borderId="1" xfId="0" applyNumberFormat="1" applyBorder="1" applyAlignment="1">
      <alignment horizontal="center" vertical="center"/>
    </xf>
    <xf numFmtId="0" fontId="78" fillId="6" borderId="34" xfId="1" applyFont="1" applyFill="1" applyBorder="1" applyAlignment="1" applyProtection="1">
      <alignment horizontal="center" vertical="center" wrapText="1"/>
    </xf>
    <xf numFmtId="0" fontId="78" fillId="0" borderId="34" xfId="1" applyFont="1" applyBorder="1" applyAlignment="1" applyProtection="1">
      <alignment horizontal="center" vertical="center" wrapText="1"/>
    </xf>
    <xf numFmtId="0" fontId="78" fillId="0" borderId="56" xfId="1" applyFont="1" applyBorder="1" applyAlignment="1" applyProtection="1">
      <alignment horizontal="center" vertical="center" wrapText="1"/>
    </xf>
    <xf numFmtId="0" fontId="80" fillId="17" borderId="55" xfId="9" applyFont="1" applyFill="1" applyBorder="1" applyAlignment="1">
      <alignment vertical="top" textRotation="90"/>
    </xf>
    <xf numFmtId="17" fontId="80" fillId="17" borderId="55" xfId="9" applyNumberFormat="1" applyFont="1" applyFill="1" applyBorder="1" applyAlignment="1">
      <alignment vertical="top" textRotation="90"/>
    </xf>
    <xf numFmtId="0" fontId="78" fillId="0" borderId="64" xfId="1" applyFont="1" applyFill="1" applyBorder="1" applyAlignment="1" applyProtection="1">
      <alignment horizontal="center" vertical="center" wrapText="1"/>
    </xf>
    <xf numFmtId="0" fontId="45" fillId="0" borderId="59" xfId="18" applyFont="1" applyFill="1" applyBorder="1" applyAlignment="1">
      <alignment horizontal="center"/>
    </xf>
    <xf numFmtId="14" fontId="45" fillId="0" borderId="59" xfId="18" applyNumberFormat="1" applyFont="1" applyFill="1" applyBorder="1" applyAlignment="1">
      <alignment horizontal="center"/>
    </xf>
    <xf numFmtId="0" fontId="68" fillId="0" borderId="59" xfId="0" applyFont="1" applyFill="1" applyBorder="1" applyAlignment="1">
      <alignment horizontal="center" vertical="center" wrapText="1"/>
    </xf>
    <xf numFmtId="0" fontId="0" fillId="0" borderId="59" xfId="0" applyBorder="1" applyAlignment="1">
      <alignment wrapText="1"/>
    </xf>
    <xf numFmtId="0" fontId="49" fillId="0" borderId="0" xfId="0" applyFont="1" applyAlignment="1">
      <alignment horizontal="left" vertical="center" wrapText="1"/>
    </xf>
    <xf numFmtId="0" fontId="49" fillId="0" borderId="0" xfId="0" applyFont="1" applyBorder="1" applyAlignment="1">
      <alignment horizontal="left" vertical="center" wrapText="1"/>
    </xf>
    <xf numFmtId="0" fontId="85" fillId="0" borderId="3" xfId="0" applyFont="1" applyFill="1" applyBorder="1" applyAlignment="1">
      <alignment horizontal="center" vertical="center"/>
    </xf>
    <xf numFmtId="0" fontId="31" fillId="0" borderId="34" xfId="1" applyBorder="1" applyAlignment="1" applyProtection="1">
      <alignment horizontal="center" vertical="center" wrapText="1"/>
    </xf>
    <xf numFmtId="0" fontId="0" fillId="0" borderId="32" xfId="0" applyBorder="1" applyAlignment="1">
      <alignment horizontal="center" vertical="center"/>
    </xf>
    <xf numFmtId="1" fontId="25" fillId="0" borderId="49" xfId="8" applyNumberFormat="1" applyBorder="1" applyAlignment="1">
      <alignment horizontal="center" vertical="center"/>
    </xf>
    <xf numFmtId="0" fontId="20" fillId="0" borderId="49" xfId="8" applyFont="1" applyBorder="1" applyAlignment="1">
      <alignment horizontal="center" vertical="center"/>
    </xf>
    <xf numFmtId="0" fontId="20" fillId="0" borderId="50" xfId="8" applyFont="1" applyBorder="1" applyAlignment="1">
      <alignment horizontal="center" vertical="center"/>
    </xf>
    <xf numFmtId="0" fontId="85" fillId="0" borderId="62" xfId="0" applyFont="1" applyFill="1" applyBorder="1" applyAlignment="1">
      <alignment horizontal="center" vertical="center" wrapText="1"/>
    </xf>
    <xf numFmtId="0" fontId="85" fillId="0" borderId="62" xfId="0" applyFont="1" applyBorder="1" applyAlignment="1">
      <alignment horizontal="center" vertical="center" wrapText="1"/>
    </xf>
    <xf numFmtId="0" fontId="85" fillId="23" borderId="62" xfId="0" applyFont="1" applyFill="1" applyBorder="1" applyAlignment="1">
      <alignment horizontal="center" vertical="center" wrapText="1"/>
    </xf>
    <xf numFmtId="0" fontId="19" fillId="0" borderId="49" xfId="8" applyFont="1" applyBorder="1" applyAlignment="1">
      <alignment horizontal="center" vertical="center"/>
    </xf>
    <xf numFmtId="0" fontId="78" fillId="0" borderId="61" xfId="1" applyFont="1" applyBorder="1" applyAlignment="1" applyProtection="1">
      <alignment horizontal="center" vertical="center" wrapText="1"/>
    </xf>
    <xf numFmtId="0" fontId="31" fillId="0" borderId="59" xfId="1" applyBorder="1" applyAlignment="1" applyProtection="1">
      <alignment horizontal="center" vertical="center" wrapText="1"/>
    </xf>
    <xf numFmtId="2" fontId="29" fillId="0" borderId="36" xfId="0" applyNumberFormat="1" applyFont="1" applyFill="1" applyBorder="1" applyAlignment="1">
      <alignment horizontal="center" vertical="center" wrapText="1"/>
    </xf>
    <xf numFmtId="1" fontId="27" fillId="0" borderId="36" xfId="0" applyNumberFormat="1" applyFont="1" applyFill="1" applyBorder="1" applyAlignment="1">
      <alignment horizontal="center" vertical="center" wrapText="1"/>
    </xf>
    <xf numFmtId="1" fontId="29" fillId="0" borderId="36" xfId="0" applyNumberFormat="1" applyFont="1" applyFill="1" applyBorder="1" applyAlignment="1">
      <alignment horizontal="center" vertical="center" wrapText="1"/>
    </xf>
    <xf numFmtId="0" fontId="27" fillId="0" borderId="36" xfId="0" applyFont="1" applyBorder="1" applyAlignment="1">
      <alignment horizontal="center" vertical="center" wrapText="1"/>
    </xf>
    <xf numFmtId="0" fontId="36" fillId="0" borderId="36" xfId="0" applyFont="1" applyBorder="1" applyAlignment="1">
      <alignment horizontal="center" vertical="center" wrapText="1"/>
    </xf>
    <xf numFmtId="0" fontId="29" fillId="0" borderId="36" xfId="0" applyFont="1" applyBorder="1" applyAlignment="1">
      <alignment horizontal="left" vertical="center" wrapText="1"/>
    </xf>
    <xf numFmtId="0" fontId="18" fillId="0" borderId="0" xfId="19"/>
    <xf numFmtId="0" fontId="18" fillId="24" borderId="36" xfId="19" applyFill="1" applyBorder="1" applyAlignment="1">
      <alignment vertical="center" wrapText="1"/>
    </xf>
    <xf numFmtId="0" fontId="18" fillId="24" borderId="58" xfId="19" applyFill="1" applyBorder="1" applyAlignment="1">
      <alignment horizontal="center" vertical="center" wrapText="1"/>
    </xf>
    <xf numFmtId="0" fontId="18" fillId="24" borderId="59" xfId="19" applyFill="1" applyBorder="1" applyAlignment="1">
      <alignment horizontal="center" vertical="center"/>
    </xf>
    <xf numFmtId="0" fontId="18" fillId="24" borderId="59" xfId="19" applyFill="1" applyBorder="1" applyAlignment="1">
      <alignment horizontal="center" vertical="center" wrapText="1"/>
    </xf>
    <xf numFmtId="0" fontId="18" fillId="0" borderId="58" xfId="19" applyBorder="1" applyAlignment="1">
      <alignment horizontal="left" vertical="top"/>
    </xf>
    <xf numFmtId="0" fontId="18" fillId="0" borderId="59" xfId="19" applyBorder="1" applyAlignment="1">
      <alignment horizontal="center" vertical="center"/>
    </xf>
    <xf numFmtId="0" fontId="18" fillId="0" borderId="59" xfId="19" applyBorder="1"/>
    <xf numFmtId="0" fontId="18" fillId="0" borderId="64" xfId="19" applyBorder="1" applyAlignment="1">
      <alignment horizontal="left" vertical="top"/>
    </xf>
    <xf numFmtId="0" fontId="89" fillId="3" borderId="59" xfId="19" applyFont="1" applyFill="1" applyBorder="1"/>
    <xf numFmtId="0" fontId="89" fillId="3" borderId="5" xfId="19" applyFont="1" applyFill="1" applyBorder="1"/>
    <xf numFmtId="0" fontId="18" fillId="0" borderId="59" xfId="19" applyBorder="1" applyAlignment="1">
      <alignment horizontal="left" vertical="top"/>
    </xf>
    <xf numFmtId="0" fontId="18" fillId="0" borderId="5" xfId="19" applyBorder="1"/>
    <xf numFmtId="0" fontId="18" fillId="25" borderId="0" xfId="19" applyFill="1"/>
    <xf numFmtId="0" fontId="18" fillId="26" borderId="59" xfId="19" applyFont="1" applyFill="1" applyBorder="1"/>
    <xf numFmtId="0" fontId="18" fillId="26" borderId="5" xfId="19" applyFont="1" applyFill="1" applyBorder="1"/>
    <xf numFmtId="0" fontId="18" fillId="27" borderId="59" xfId="19" applyFont="1" applyFill="1" applyBorder="1"/>
    <xf numFmtId="0" fontId="18" fillId="27" borderId="5" xfId="19" applyFont="1" applyFill="1" applyBorder="1"/>
    <xf numFmtId="0" fontId="45" fillId="0" borderId="36" xfId="18" applyFont="1" applyBorder="1" applyAlignment="1">
      <alignment horizontal="center"/>
    </xf>
    <xf numFmtId="14" fontId="45" fillId="0" borderId="36" xfId="18" applyNumberFormat="1" applyFont="1" applyFill="1" applyBorder="1" applyAlignment="1">
      <alignment horizontal="center"/>
    </xf>
    <xf numFmtId="0" fontId="45" fillId="0" borderId="36" xfId="18" applyFont="1" applyFill="1" applyBorder="1" applyAlignment="1">
      <alignment horizontal="center"/>
    </xf>
    <xf numFmtId="14" fontId="45" fillId="0" borderId="36" xfId="18" applyNumberFormat="1" applyFont="1" applyBorder="1" applyAlignment="1">
      <alignment horizontal="center"/>
    </xf>
    <xf numFmtId="0" fontId="16" fillId="24" borderId="59" xfId="19" applyFont="1" applyFill="1" applyBorder="1" applyAlignment="1">
      <alignment horizontal="center" vertical="center"/>
    </xf>
    <xf numFmtId="0" fontId="90" fillId="0" borderId="59" xfId="18" applyFont="1" applyFill="1" applyBorder="1" applyAlignment="1">
      <alignment horizontal="center"/>
    </xf>
    <xf numFmtId="14" fontId="90" fillId="0" borderId="59" xfId="18" applyNumberFormat="1" applyFont="1" applyFill="1" applyBorder="1" applyAlignment="1">
      <alignment horizontal="center"/>
    </xf>
    <xf numFmtId="0" fontId="90" fillId="0" borderId="36" xfId="18" applyFont="1" applyFill="1" applyBorder="1" applyAlignment="1">
      <alignment horizontal="center"/>
    </xf>
    <xf numFmtId="14" fontId="90" fillId="0" borderId="36" xfId="18" applyNumberFormat="1" applyFont="1" applyFill="1" applyBorder="1" applyAlignment="1">
      <alignment horizontal="center"/>
    </xf>
    <xf numFmtId="0" fontId="0" fillId="0" borderId="59" xfId="0" applyBorder="1" applyAlignment="1">
      <alignment horizontal="center"/>
    </xf>
    <xf numFmtId="0" fontId="92" fillId="0" borderId="58" xfId="11" applyFont="1" applyFill="1" applyBorder="1" applyAlignment="1">
      <alignment horizontal="center" vertical="center" wrapText="1"/>
    </xf>
    <xf numFmtId="0" fontId="92" fillId="0" borderId="59" xfId="11" applyFont="1" applyFill="1" applyBorder="1" applyAlignment="1">
      <alignment horizontal="center" vertical="center" wrapText="1"/>
    </xf>
    <xf numFmtId="17" fontId="92" fillId="0" borderId="59" xfId="11" applyNumberFormat="1" applyFont="1" applyFill="1" applyBorder="1" applyAlignment="1">
      <alignment horizontal="center" vertical="center" wrapText="1"/>
    </xf>
    <xf numFmtId="0" fontId="92" fillId="0" borderId="32" xfId="11" applyFont="1" applyFill="1" applyBorder="1" applyAlignment="1">
      <alignment horizontal="center" vertical="center" wrapText="1"/>
    </xf>
    <xf numFmtId="0" fontId="91" fillId="0" borderId="64" xfId="18" applyFont="1" applyFill="1" applyBorder="1" applyAlignment="1">
      <alignment horizontal="center"/>
    </xf>
    <xf numFmtId="0" fontId="54" fillId="0" borderId="64" xfId="18" applyFont="1" applyFill="1" applyBorder="1" applyAlignment="1">
      <alignment horizontal="center"/>
    </xf>
    <xf numFmtId="0" fontId="45" fillId="0" borderId="36" xfId="18" applyFont="1" applyFill="1" applyBorder="1" applyAlignment="1">
      <alignment horizontal="center" wrapText="1"/>
    </xf>
    <xf numFmtId="1" fontId="29" fillId="0" borderId="59" xfId="0" applyNumberFormat="1" applyFont="1" applyFill="1" applyBorder="1" applyAlignment="1">
      <alignment horizontal="center" vertical="center" wrapText="1"/>
    </xf>
    <xf numFmtId="1" fontId="27" fillId="0" borderId="59" xfId="0" applyNumberFormat="1" applyFont="1" applyBorder="1" applyAlignment="1">
      <alignment horizontal="center" vertical="center" wrapText="1"/>
    </xf>
    <xf numFmtId="0" fontId="31" fillId="0" borderId="59" xfId="1" applyFill="1" applyBorder="1" applyAlignment="1" applyProtection="1">
      <alignment horizontal="center" vertical="center" wrapText="1"/>
    </xf>
    <xf numFmtId="0" fontId="56" fillId="0" borderId="59" xfId="0" applyFont="1" applyFill="1" applyBorder="1" applyAlignment="1">
      <alignment horizontal="center" vertical="center" wrapText="1"/>
    </xf>
    <xf numFmtId="0" fontId="85" fillId="0" borderId="59" xfId="0" applyFont="1" applyFill="1" applyBorder="1" applyAlignment="1">
      <alignment horizontal="center" vertical="center" wrapText="1"/>
    </xf>
    <xf numFmtId="0" fontId="27" fillId="0" borderId="59" xfId="0" applyFont="1" applyFill="1" applyBorder="1" applyAlignment="1">
      <alignment horizontal="center" vertical="center" wrapText="1"/>
    </xf>
    <xf numFmtId="0" fontId="49" fillId="0" borderId="59" xfId="0" applyFont="1" applyBorder="1" applyAlignment="1">
      <alignment horizontal="left" vertical="center" wrapText="1"/>
    </xf>
    <xf numFmtId="0" fontId="93" fillId="0" borderId="58" xfId="11" applyFont="1" applyFill="1" applyBorder="1" applyAlignment="1">
      <alignment horizontal="center" vertical="center" wrapText="1"/>
    </xf>
    <xf numFmtId="0" fontId="94" fillId="0" borderId="58" xfId="11" applyFont="1" applyFill="1" applyBorder="1" applyAlignment="1">
      <alignment horizontal="center" vertical="center" wrapText="1"/>
    </xf>
    <xf numFmtId="17" fontId="94" fillId="0" borderId="58" xfId="11" applyNumberFormat="1" applyFont="1" applyFill="1" applyBorder="1" applyAlignment="1">
      <alignment horizontal="center" vertical="center" wrapText="1"/>
    </xf>
    <xf numFmtId="0" fontId="49" fillId="17" borderId="59" xfId="0" applyFont="1" applyFill="1" applyBorder="1" applyAlignment="1">
      <alignment horizontal="center"/>
    </xf>
    <xf numFmtId="0" fontId="49" fillId="17" borderId="32" xfId="0" applyFont="1" applyFill="1" applyBorder="1" applyAlignment="1">
      <alignment horizontal="center"/>
    </xf>
    <xf numFmtId="0" fontId="49" fillId="17" borderId="59" xfId="0" applyFont="1" applyFill="1" applyBorder="1" applyAlignment="1">
      <alignment horizontal="center" vertical="center" wrapText="1"/>
    </xf>
    <xf numFmtId="0" fontId="49" fillId="17" borderId="59" xfId="0" applyFont="1" applyFill="1" applyBorder="1" applyAlignment="1">
      <alignment horizontal="center" vertical="center"/>
    </xf>
    <xf numFmtId="0" fontId="29" fillId="0" borderId="64" xfId="0" applyFont="1" applyBorder="1" applyAlignment="1">
      <alignment horizontal="center" vertical="center"/>
    </xf>
    <xf numFmtId="0" fontId="29" fillId="0" borderId="64" xfId="0" applyFont="1" applyBorder="1" applyAlignment="1">
      <alignment horizontal="center" vertical="center" wrapText="1"/>
    </xf>
    <xf numFmtId="0" fontId="29" fillId="0" borderId="59" xfId="0" applyFont="1" applyBorder="1" applyAlignment="1">
      <alignment horizontal="center" vertical="center"/>
    </xf>
    <xf numFmtId="0" fontId="29" fillId="0" borderId="59" xfId="0" applyFont="1" applyBorder="1" applyAlignment="1">
      <alignment horizontal="center" vertical="center" wrapText="1"/>
    </xf>
    <xf numFmtId="14" fontId="29" fillId="0" borderId="59" xfId="0" applyNumberFormat="1" applyFont="1" applyBorder="1" applyAlignment="1">
      <alignment horizontal="center" vertical="center"/>
    </xf>
    <xf numFmtId="0" fontId="29" fillId="0" borderId="59" xfId="0" applyFont="1" applyBorder="1"/>
    <xf numFmtId="14" fontId="29" fillId="0" borderId="59" xfId="0" applyNumberFormat="1" applyFont="1" applyBorder="1" applyAlignment="1">
      <alignment horizontal="center"/>
    </xf>
    <xf numFmtId="0" fontId="49" fillId="17" borderId="0" xfId="0" applyFont="1" applyFill="1" applyAlignment="1">
      <alignment horizontal="center" vertical="center" wrapText="1"/>
    </xf>
    <xf numFmtId="0" fontId="97" fillId="0" borderId="59" xfId="0" applyFont="1" applyBorder="1" applyAlignment="1">
      <alignment horizontal="center" vertical="center"/>
    </xf>
    <xf numFmtId="0" fontId="49" fillId="17" borderId="3" xfId="0" applyFont="1" applyFill="1" applyBorder="1" applyAlignment="1">
      <alignment horizontal="center" vertical="center"/>
    </xf>
    <xf numFmtId="14" fontId="49" fillId="17" borderId="59" xfId="0" applyNumberFormat="1" applyFont="1" applyFill="1" applyBorder="1" applyAlignment="1">
      <alignment horizontal="center" vertical="center" wrapText="1"/>
    </xf>
    <xf numFmtId="0" fontId="29" fillId="0" borderId="64" xfId="0" applyFont="1" applyBorder="1" applyAlignment="1">
      <alignment vertical="center" wrapText="1"/>
    </xf>
    <xf numFmtId="0" fontId="29" fillId="0" borderId="59" xfId="0" applyFont="1" applyBorder="1" applyAlignment="1">
      <alignment vertical="center"/>
    </xf>
    <xf numFmtId="0" fontId="0" fillId="0" borderId="59" xfId="0" applyBorder="1" applyAlignment="1">
      <alignment vertical="center"/>
    </xf>
    <xf numFmtId="0" fontId="0" fillId="0" borderId="32" xfId="0" applyBorder="1" applyAlignment="1">
      <alignment vertical="center"/>
    </xf>
    <xf numFmtId="0" fontId="57" fillId="0" borderId="37" xfId="11" applyFont="1" applyFill="1" applyBorder="1" applyAlignment="1">
      <alignment horizontal="center" vertical="center" wrapText="1"/>
    </xf>
    <xf numFmtId="0" fontId="57" fillId="0" borderId="36" xfId="11" applyFont="1" applyFill="1" applyBorder="1" applyAlignment="1">
      <alignment horizontal="center" vertical="center" wrapText="1"/>
    </xf>
    <xf numFmtId="17" fontId="57" fillId="0" borderId="36" xfId="11" applyNumberFormat="1" applyFont="1" applyFill="1" applyBorder="1" applyAlignment="1">
      <alignment horizontal="center" vertical="center" wrapText="1"/>
    </xf>
    <xf numFmtId="17" fontId="57" fillId="0" borderId="3" xfId="11" applyNumberFormat="1" applyFont="1" applyFill="1" applyBorder="1" applyAlignment="1">
      <alignment horizontal="center" vertical="center" wrapText="1"/>
    </xf>
    <xf numFmtId="17" fontId="77" fillId="0" borderId="30" xfId="11" applyNumberFormat="1" applyFont="1" applyFill="1" applyBorder="1" applyAlignment="1">
      <alignment horizontal="center" vertical="center" wrapText="1"/>
    </xf>
    <xf numFmtId="17" fontId="57" fillId="0" borderId="59" xfId="11" applyNumberFormat="1" applyFont="1" applyBorder="1" applyAlignment="1">
      <alignment horizontal="center" vertical="center" wrapText="1"/>
    </xf>
    <xf numFmtId="14" fontId="57" fillId="0" borderId="59" xfId="11" applyNumberFormat="1" applyFont="1" applyBorder="1" applyAlignment="1">
      <alignment horizontal="center" vertical="center" wrapText="1"/>
    </xf>
    <xf numFmtId="17" fontId="57" fillId="0" borderId="30" xfId="11" applyNumberFormat="1" applyFont="1" applyFill="1" applyBorder="1" applyAlignment="1">
      <alignment horizontal="center" vertical="center" wrapText="1"/>
    </xf>
    <xf numFmtId="165" fontId="57" fillId="0" borderId="59" xfId="11" applyNumberFormat="1" applyFont="1" applyBorder="1" applyAlignment="1">
      <alignment horizontal="center" vertical="center" wrapText="1"/>
    </xf>
    <xf numFmtId="0" fontId="77" fillId="0" borderId="30" xfId="11" applyFont="1" applyFill="1" applyBorder="1" applyAlignment="1">
      <alignment horizontal="center" vertical="center" wrapText="1"/>
    </xf>
    <xf numFmtId="1" fontId="57" fillId="0" borderId="59" xfId="11" applyNumberFormat="1" applyFont="1" applyBorder="1" applyAlignment="1">
      <alignment horizontal="center" vertical="center" wrapText="1"/>
    </xf>
    <xf numFmtId="0" fontId="57" fillId="0" borderId="30" xfId="11" applyFont="1" applyFill="1" applyBorder="1" applyAlignment="1">
      <alignment horizontal="center" vertical="center" wrapText="1"/>
    </xf>
    <xf numFmtId="0" fontId="57" fillId="0" borderId="33" xfId="11" applyFont="1" applyFill="1" applyBorder="1" applyAlignment="1">
      <alignment horizontal="center" vertical="center" wrapText="1"/>
    </xf>
    <xf numFmtId="0" fontId="92" fillId="0" borderId="5" xfId="11" applyFont="1" applyFill="1" applyBorder="1" applyAlignment="1">
      <alignment horizontal="center" vertical="center" wrapText="1"/>
    </xf>
    <xf numFmtId="1" fontId="77" fillId="0" borderId="3" xfId="11" applyNumberFormat="1" applyFont="1" applyFill="1" applyBorder="1" applyAlignment="1">
      <alignment horizontal="center" vertical="center" wrapText="1"/>
    </xf>
    <xf numFmtId="0" fontId="31" fillId="0" borderId="3" xfId="1" applyFill="1" applyBorder="1" applyAlignment="1" applyProtection="1">
      <alignment horizontal="center" vertical="center" wrapText="1"/>
    </xf>
    <xf numFmtId="0" fontId="85" fillId="4" borderId="59" xfId="0" applyFont="1" applyFill="1" applyBorder="1" applyAlignment="1">
      <alignment horizontal="center" vertical="center" wrapText="1"/>
    </xf>
    <xf numFmtId="0" fontId="85" fillId="0" borderId="59" xfId="0" applyFont="1" applyBorder="1" applyAlignment="1" applyProtection="1">
      <alignment horizontal="center" vertical="center" wrapText="1"/>
      <protection locked="0"/>
    </xf>
    <xf numFmtId="0" fontId="49" fillId="17" borderId="3" xfId="0" applyFont="1" applyFill="1" applyBorder="1" applyAlignment="1">
      <alignment horizontal="center"/>
    </xf>
    <xf numFmtId="0" fontId="49" fillId="17" borderId="59" xfId="0" applyFont="1" applyFill="1" applyBorder="1" applyAlignment="1">
      <alignment vertical="center"/>
    </xf>
    <xf numFmtId="0" fontId="49" fillId="17" borderId="59" xfId="0" applyFont="1" applyFill="1" applyBorder="1" applyAlignment="1">
      <alignment vertical="center" wrapText="1"/>
    </xf>
    <xf numFmtId="0" fontId="29" fillId="0" borderId="0" xfId="0" applyFont="1" applyAlignment="1">
      <alignment horizontal="center" vertical="center"/>
    </xf>
    <xf numFmtId="14" fontId="49" fillId="17" borderId="3" xfId="0" applyNumberFormat="1" applyFont="1" applyFill="1" applyBorder="1" applyAlignment="1">
      <alignment horizontal="center" vertical="center" wrapText="1"/>
    </xf>
    <xf numFmtId="0" fontId="49" fillId="17" borderId="33" xfId="0" applyFont="1" applyFill="1" applyBorder="1" applyAlignment="1">
      <alignment horizontal="center"/>
    </xf>
    <xf numFmtId="0" fontId="49" fillId="17" borderId="32" xfId="0" applyFont="1" applyFill="1" applyBorder="1" applyAlignment="1">
      <alignment vertical="center"/>
    </xf>
    <xf numFmtId="14" fontId="49" fillId="17" borderId="59" xfId="0" applyNumberFormat="1" applyFont="1" applyFill="1" applyBorder="1" applyAlignment="1">
      <alignment horizontal="center" vertical="center"/>
    </xf>
    <xf numFmtId="0" fontId="49" fillId="17" borderId="64" xfId="0" applyFont="1" applyFill="1" applyBorder="1" applyAlignment="1">
      <alignment horizontal="center" wrapText="1"/>
    </xf>
    <xf numFmtId="0" fontId="49" fillId="17" borderId="34" xfId="0" applyFont="1" applyFill="1" applyBorder="1" applyAlignment="1">
      <alignment horizontal="center"/>
    </xf>
    <xf numFmtId="0" fontId="27" fillId="0" borderId="0" xfId="13"/>
    <xf numFmtId="14" fontId="98" fillId="0" borderId="59" xfId="13" applyNumberFormat="1" applyFont="1" applyBorder="1" applyAlignment="1">
      <alignment horizontal="center" vertical="center" wrapText="1"/>
    </xf>
    <xf numFmtId="0" fontId="27" fillId="0" borderId="59" xfId="13" applyBorder="1"/>
    <xf numFmtId="0" fontId="78" fillId="0" borderId="64" xfId="1" applyFont="1" applyBorder="1" applyAlignment="1" applyProtection="1">
      <alignment horizontal="center" vertical="center" wrapText="1"/>
    </xf>
    <xf numFmtId="0" fontId="27" fillId="0" borderId="57" xfId="13" applyBorder="1"/>
    <xf numFmtId="0" fontId="27" fillId="0" borderId="36" xfId="13" applyBorder="1"/>
    <xf numFmtId="0" fontId="27" fillId="6" borderId="59" xfId="13" applyFill="1" applyBorder="1"/>
    <xf numFmtId="0" fontId="78" fillId="6" borderId="64" xfId="1" applyFont="1" applyFill="1" applyBorder="1" applyAlignment="1" applyProtection="1">
      <alignment horizontal="center" vertical="center" wrapText="1"/>
    </xf>
    <xf numFmtId="0" fontId="85" fillId="0" borderId="59" xfId="13" applyFont="1" applyFill="1" applyBorder="1" applyAlignment="1">
      <alignment horizontal="center" vertical="center" wrapText="1"/>
    </xf>
    <xf numFmtId="0" fontId="31" fillId="7" borderId="59" xfId="1" applyFill="1" applyBorder="1" applyAlignment="1" applyProtection="1">
      <alignment horizontal="center" vertical="center" wrapText="1"/>
    </xf>
    <xf numFmtId="0" fontId="78" fillId="0" borderId="59" xfId="1" applyFont="1" applyBorder="1" applyAlignment="1" applyProtection="1">
      <alignment horizontal="center" vertical="center" wrapText="1"/>
    </xf>
    <xf numFmtId="0" fontId="78" fillId="0" borderId="59" xfId="1" applyFont="1" applyFill="1" applyBorder="1" applyAlignment="1" applyProtection="1">
      <alignment horizontal="center" vertical="center" wrapText="1"/>
    </xf>
    <xf numFmtId="0" fontId="27" fillId="0" borderId="65" xfId="13" applyBorder="1"/>
    <xf numFmtId="0" fontId="78" fillId="0" borderId="36" xfId="1" applyFont="1" applyBorder="1" applyAlignment="1" applyProtection="1">
      <alignment horizontal="center" vertical="center" wrapText="1"/>
    </xf>
    <xf numFmtId="0" fontId="78" fillId="0" borderId="59" xfId="1" applyFont="1" applyBorder="1" applyAlignment="1" applyProtection="1">
      <alignment horizontal="center" vertical="center"/>
    </xf>
    <xf numFmtId="0" fontId="79" fillId="0" borderId="59" xfId="13" applyFont="1" applyFill="1" applyBorder="1" applyAlignment="1">
      <alignment horizontal="center" vertical="center"/>
    </xf>
    <xf numFmtId="0" fontId="27" fillId="0" borderId="59" xfId="13" applyFill="1" applyBorder="1"/>
    <xf numFmtId="0" fontId="79" fillId="0" borderId="5" xfId="13" applyFont="1" applyFill="1" applyBorder="1" applyAlignment="1">
      <alignment horizontal="center" vertical="center"/>
    </xf>
    <xf numFmtId="14" fontId="98" fillId="0" borderId="5" xfId="13" applyNumberFormat="1" applyFont="1" applyBorder="1" applyAlignment="1">
      <alignment horizontal="center" vertical="center"/>
    </xf>
    <xf numFmtId="0" fontId="27" fillId="0" borderId="5" xfId="13" applyBorder="1"/>
    <xf numFmtId="0" fontId="45" fillId="17" borderId="69" xfId="13" applyFont="1" applyFill="1" applyBorder="1" applyAlignment="1">
      <alignment horizontal="center" vertical="center"/>
    </xf>
    <xf numFmtId="0" fontId="54" fillId="17" borderId="0" xfId="13" applyFont="1" applyFill="1" applyBorder="1" applyAlignment="1">
      <alignment horizontal="center" vertical="center"/>
    </xf>
    <xf numFmtId="0" fontId="54" fillId="17" borderId="59" xfId="13" applyFont="1" applyFill="1" applyBorder="1" applyAlignment="1">
      <alignment horizontal="center" vertical="center"/>
    </xf>
    <xf numFmtId="1" fontId="27" fillId="0" borderId="0" xfId="13" applyNumberFormat="1" applyBorder="1" applyAlignment="1">
      <alignment horizontal="center" vertical="center"/>
    </xf>
    <xf numFmtId="1" fontId="27" fillId="0" borderId="0" xfId="13" applyNumberFormat="1" applyFont="1" applyBorder="1" applyAlignment="1">
      <alignment horizontal="center" vertical="center"/>
    </xf>
    <xf numFmtId="1" fontId="27" fillId="0" borderId="0" xfId="13" applyNumberFormat="1" applyAlignment="1">
      <alignment horizontal="center" vertical="center"/>
    </xf>
    <xf numFmtId="0" fontId="27" fillId="0" borderId="0" xfId="13" applyAlignment="1">
      <alignment horizontal="center" vertical="center"/>
    </xf>
    <xf numFmtId="0" fontId="36" fillId="0" borderId="0" xfId="13" applyFont="1" applyAlignment="1">
      <alignment horizontal="center" vertical="center"/>
    </xf>
    <xf numFmtId="0" fontId="29" fillId="0" borderId="0" xfId="13" applyFont="1" applyAlignment="1">
      <alignment horizontal="left"/>
    </xf>
    <xf numFmtId="0" fontId="27" fillId="0" borderId="0" xfId="13" applyBorder="1" applyAlignment="1">
      <alignment horizontal="center" vertical="center"/>
    </xf>
    <xf numFmtId="1" fontId="34" fillId="5" borderId="59" xfId="13" applyNumberFormat="1" applyFont="1" applyFill="1" applyBorder="1" applyAlignment="1">
      <alignment horizontal="center" vertical="center" wrapText="1"/>
    </xf>
    <xf numFmtId="1" fontId="38" fillId="5" borderId="59" xfId="13" applyNumberFormat="1" applyFont="1" applyFill="1" applyBorder="1" applyAlignment="1">
      <alignment horizontal="center" vertical="center" wrapText="1"/>
    </xf>
    <xf numFmtId="0" fontId="34" fillId="5" borderId="59" xfId="13" applyFont="1" applyFill="1" applyBorder="1" applyAlignment="1">
      <alignment horizontal="center" vertical="center" wrapText="1"/>
    </xf>
    <xf numFmtId="0" fontId="37" fillId="5" borderId="59" xfId="13" applyFont="1" applyFill="1" applyBorder="1" applyAlignment="1">
      <alignment horizontal="center" vertical="center" wrapText="1"/>
    </xf>
    <xf numFmtId="0" fontId="34" fillId="5" borderId="59" xfId="13" applyFont="1" applyFill="1" applyBorder="1" applyAlignment="1">
      <alignment horizontal="left" vertical="center" wrapText="1"/>
    </xf>
    <xf numFmtId="1" fontId="29" fillId="0" borderId="59" xfId="13" applyNumberFormat="1" applyFont="1" applyFill="1" applyBorder="1" applyAlignment="1">
      <alignment horizontal="center" vertical="center" wrapText="1"/>
    </xf>
    <xf numFmtId="1" fontId="27" fillId="0" borderId="59" xfId="13" applyNumberFormat="1" applyFont="1" applyBorder="1" applyAlignment="1">
      <alignment horizontal="center" vertical="center" wrapText="1"/>
    </xf>
    <xf numFmtId="0" fontId="31" fillId="0" borderId="59" xfId="1" applyBorder="1" applyAlignment="1" applyProtection="1">
      <alignment horizontal="center"/>
    </xf>
    <xf numFmtId="0" fontId="56" fillId="0" borderId="59" xfId="13" applyFont="1" applyBorder="1" applyAlignment="1">
      <alignment horizontal="center" vertical="center" wrapText="1"/>
    </xf>
    <xf numFmtId="0" fontId="85" fillId="0" borderId="59" xfId="13" applyFont="1" applyFill="1" applyBorder="1" applyAlignment="1">
      <alignment horizontal="center" vertical="center"/>
    </xf>
    <xf numFmtId="0" fontId="85" fillId="0" borderId="59" xfId="13" applyFont="1" applyBorder="1" applyAlignment="1">
      <alignment horizontal="center" vertical="center"/>
    </xf>
    <xf numFmtId="0" fontId="49" fillId="0" borderId="59" xfId="13" applyFont="1" applyBorder="1" applyAlignment="1">
      <alignment horizontal="left" vertical="center" wrapText="1"/>
    </xf>
    <xf numFmtId="0" fontId="46" fillId="0" borderId="59" xfId="13" applyFont="1" applyFill="1" applyBorder="1" applyAlignment="1">
      <alignment horizontal="center" vertical="center" wrapText="1"/>
    </xf>
    <xf numFmtId="14" fontId="49" fillId="0" borderId="59" xfId="13" applyNumberFormat="1" applyFont="1" applyFill="1" applyBorder="1" applyAlignment="1">
      <alignment horizontal="center" vertical="center" wrapText="1"/>
    </xf>
    <xf numFmtId="14" fontId="99" fillId="0" borderId="5" xfId="13" applyNumberFormat="1" applyFont="1" applyBorder="1" applyAlignment="1">
      <alignment horizontal="center" vertical="center"/>
    </xf>
    <xf numFmtId="1" fontId="56" fillId="0" borderId="59" xfId="13" applyNumberFormat="1" applyFont="1" applyBorder="1" applyAlignment="1">
      <alignment horizontal="center" vertical="center" wrapText="1"/>
    </xf>
    <xf numFmtId="1" fontId="29" fillId="0" borderId="59" xfId="13" applyNumberFormat="1" applyFont="1" applyBorder="1" applyAlignment="1">
      <alignment horizontal="center" vertical="center" wrapText="1"/>
    </xf>
    <xf numFmtId="0" fontId="85" fillId="0" borderId="59" xfId="13" applyFont="1" applyBorder="1" applyAlignment="1">
      <alignment horizontal="center" vertical="center" wrapText="1"/>
    </xf>
    <xf numFmtId="0" fontId="49" fillId="0" borderId="59" xfId="13" applyFont="1" applyFill="1" applyBorder="1" applyAlignment="1" applyProtection="1">
      <alignment horizontal="left" vertical="center" wrapText="1"/>
      <protection locked="0"/>
    </xf>
    <xf numFmtId="14" fontId="99" fillId="0" borderId="59" xfId="13" applyNumberFormat="1" applyFont="1" applyBorder="1" applyAlignment="1">
      <alignment horizontal="center" vertical="center"/>
    </xf>
    <xf numFmtId="14" fontId="56" fillId="0" borderId="59" xfId="13" applyNumberFormat="1" applyFont="1" applyBorder="1" applyAlignment="1">
      <alignment horizontal="center" vertical="center" wrapText="1"/>
    </xf>
    <xf numFmtId="0" fontId="56" fillId="0" borderId="59" xfId="13" applyFont="1" applyFill="1" applyBorder="1" applyAlignment="1">
      <alignment horizontal="center" vertical="center" wrapText="1"/>
    </xf>
    <xf numFmtId="14" fontId="99" fillId="0" borderId="59" xfId="13" applyNumberFormat="1" applyFont="1" applyBorder="1" applyAlignment="1">
      <alignment horizontal="center" vertical="center" wrapText="1"/>
    </xf>
    <xf numFmtId="1" fontId="27" fillId="0" borderId="59" xfId="13" applyNumberFormat="1" applyFont="1" applyFill="1" applyBorder="1" applyAlignment="1">
      <alignment horizontal="center" vertical="center" wrapText="1"/>
    </xf>
    <xf numFmtId="0" fontId="27" fillId="0" borderId="59" xfId="13" applyFont="1" applyBorder="1" applyAlignment="1">
      <alignment horizontal="center" vertical="center" wrapText="1"/>
    </xf>
    <xf numFmtId="0" fontId="49" fillId="0" borderId="59" xfId="13" applyFont="1" applyFill="1" applyBorder="1" applyAlignment="1">
      <alignment horizontal="center" vertical="center" wrapText="1"/>
    </xf>
    <xf numFmtId="2" fontId="29" fillId="0" borderId="59" xfId="13" applyNumberFormat="1" applyFont="1" applyFill="1" applyBorder="1" applyAlignment="1">
      <alignment horizontal="center" vertical="center" wrapText="1"/>
    </xf>
    <xf numFmtId="0" fontId="56" fillId="0" borderId="32" xfId="13" applyFont="1" applyBorder="1" applyAlignment="1">
      <alignment horizontal="center" vertical="center" wrapText="1"/>
    </xf>
    <xf numFmtId="0" fontId="46" fillId="6" borderId="64" xfId="13" applyFont="1" applyFill="1" applyBorder="1" applyAlignment="1">
      <alignment horizontal="center" vertical="center" wrapText="1"/>
    </xf>
    <xf numFmtId="0" fontId="49" fillId="0" borderId="0" xfId="13" applyFont="1" applyBorder="1" applyAlignment="1">
      <alignment horizontal="left" vertical="center" wrapText="1"/>
    </xf>
    <xf numFmtId="0" fontId="27" fillId="0" borderId="0" xfId="13" applyAlignment="1">
      <alignment vertical="center"/>
    </xf>
    <xf numFmtId="0" fontId="31" fillId="6" borderId="59" xfId="1" applyFill="1" applyBorder="1" applyAlignment="1" applyProtection="1">
      <alignment horizontal="center" vertical="center" wrapText="1"/>
    </xf>
    <xf numFmtId="0" fontId="46" fillId="6" borderId="59" xfId="13" applyFont="1" applyFill="1" applyBorder="1" applyAlignment="1">
      <alignment horizontal="center" vertical="center" wrapText="1"/>
    </xf>
    <xf numFmtId="0" fontId="27" fillId="0" borderId="59" xfId="13" applyFont="1" applyFill="1" applyBorder="1" applyAlignment="1">
      <alignment horizontal="center" vertical="center"/>
    </xf>
    <xf numFmtId="0" fontId="56" fillId="0" borderId="59" xfId="13" applyFont="1" applyFill="1" applyBorder="1" applyAlignment="1">
      <alignment horizontal="center" vertical="center"/>
    </xf>
    <xf numFmtId="0" fontId="85" fillId="4" borderId="59" xfId="13" applyFont="1" applyFill="1" applyBorder="1" applyAlignment="1">
      <alignment horizontal="center" vertical="center"/>
    </xf>
    <xf numFmtId="0" fontId="49" fillId="0" borderId="0" xfId="13" applyFont="1" applyAlignment="1">
      <alignment horizontal="left" vertical="center" wrapText="1"/>
    </xf>
    <xf numFmtId="0" fontId="55" fillId="0" borderId="59" xfId="13" applyFont="1" applyFill="1" applyBorder="1" applyAlignment="1">
      <alignment horizontal="center" vertical="center" wrapText="1"/>
    </xf>
    <xf numFmtId="2" fontId="56" fillId="0" borderId="59" xfId="13" applyNumberFormat="1" applyFont="1" applyBorder="1" applyAlignment="1">
      <alignment horizontal="center" vertical="center" wrapText="1"/>
    </xf>
    <xf numFmtId="1" fontId="56" fillId="0" borderId="59" xfId="13" applyNumberFormat="1" applyFont="1" applyFill="1" applyBorder="1" applyAlignment="1">
      <alignment horizontal="center" vertical="center" wrapText="1"/>
    </xf>
    <xf numFmtId="1" fontId="27" fillId="0" borderId="36" xfId="13" applyNumberFormat="1" applyFont="1" applyFill="1" applyBorder="1" applyAlignment="1">
      <alignment horizontal="center" vertical="center" wrapText="1"/>
    </xf>
    <xf numFmtId="1" fontId="29" fillId="0" borderId="36" xfId="13" applyNumberFormat="1" applyFont="1" applyFill="1" applyBorder="1" applyAlignment="1">
      <alignment horizontal="center" vertical="center" wrapText="1"/>
    </xf>
    <xf numFmtId="0" fontId="27" fillId="0" borderId="36" xfId="13" applyFont="1" applyFill="1" applyBorder="1" applyAlignment="1">
      <alignment horizontal="center" vertical="center" wrapText="1"/>
    </xf>
    <xf numFmtId="0" fontId="56" fillId="0" borderId="36" xfId="13" applyFont="1" applyFill="1" applyBorder="1" applyAlignment="1">
      <alignment horizontal="center" vertical="center" wrapText="1"/>
    </xf>
    <xf numFmtId="0" fontId="85" fillId="4" borderId="36" xfId="13" applyFont="1" applyFill="1" applyBorder="1" applyAlignment="1">
      <alignment horizontal="center" vertical="center" wrapText="1"/>
    </xf>
    <xf numFmtId="0" fontId="85" fillId="0" borderId="59" xfId="13" applyFont="1" applyBorder="1" applyAlignment="1" applyProtection="1">
      <alignment horizontal="center" vertical="center" wrapText="1"/>
      <protection locked="0"/>
    </xf>
    <xf numFmtId="0" fontId="56" fillId="0" borderId="36" xfId="13" applyFont="1" applyBorder="1" applyAlignment="1">
      <alignment horizontal="center" vertical="center" wrapText="1"/>
    </xf>
    <xf numFmtId="14" fontId="56" fillId="0" borderId="36" xfId="13" applyNumberFormat="1" applyFont="1" applyBorder="1" applyAlignment="1">
      <alignment horizontal="center" vertical="center" wrapText="1"/>
    </xf>
    <xf numFmtId="0" fontId="49" fillId="0" borderId="36" xfId="13" applyFont="1" applyBorder="1" applyAlignment="1">
      <alignment horizontal="left" vertical="center" wrapText="1"/>
    </xf>
    <xf numFmtId="0" fontId="27" fillId="0" borderId="59" xfId="13" applyFill="1" applyBorder="1" applyAlignment="1">
      <alignment horizontal="center" vertical="center" wrapText="1"/>
    </xf>
    <xf numFmtId="0" fontId="85" fillId="4" borderId="59" xfId="13" applyFont="1" applyFill="1" applyBorder="1" applyAlignment="1">
      <alignment horizontal="center" vertical="center" wrapText="1"/>
    </xf>
    <xf numFmtId="0" fontId="56" fillId="0" borderId="59" xfId="13" applyFont="1" applyBorder="1" applyAlignment="1">
      <alignment horizontal="center" vertical="center"/>
    </xf>
    <xf numFmtId="49" fontId="85" fillId="0" borderId="59" xfId="13" applyNumberFormat="1" applyFont="1" applyBorder="1" applyAlignment="1">
      <alignment horizontal="center" vertical="center" wrapText="1"/>
    </xf>
    <xf numFmtId="0" fontId="86" fillId="0" borderId="59" xfId="6" applyFont="1" applyFill="1" applyBorder="1" applyAlignment="1">
      <alignment horizontal="center" vertical="center" wrapText="1"/>
    </xf>
    <xf numFmtId="0" fontId="85" fillId="3" borderId="59" xfId="13" applyFont="1" applyFill="1" applyBorder="1" applyAlignment="1">
      <alignment horizontal="center" vertical="center" wrapText="1"/>
    </xf>
    <xf numFmtId="1" fontId="29" fillId="0" borderId="59" xfId="6" applyNumberFormat="1" applyFont="1" applyFill="1" applyBorder="1" applyAlignment="1">
      <alignment horizontal="center" vertical="center" wrapText="1"/>
    </xf>
    <xf numFmtId="0" fontId="39" fillId="0" borderId="59" xfId="6" applyFont="1" applyFill="1" applyBorder="1" applyAlignment="1">
      <alignment horizontal="left" wrapText="1"/>
    </xf>
    <xf numFmtId="0" fontId="87" fillId="0" borderId="59" xfId="6" applyFont="1" applyFill="1" applyBorder="1" applyAlignment="1">
      <alignment wrapText="1"/>
    </xf>
    <xf numFmtId="0" fontId="49" fillId="0" borderId="59" xfId="13" applyFont="1" applyFill="1" applyBorder="1" applyAlignment="1" applyProtection="1">
      <alignment horizontal="center" vertical="center" wrapText="1"/>
      <protection locked="0"/>
    </xf>
    <xf numFmtId="0" fontId="27" fillId="0" borderId="59" xfId="13" applyFont="1" applyFill="1" applyBorder="1" applyAlignment="1">
      <alignment horizontal="center" vertical="center" wrapText="1"/>
    </xf>
    <xf numFmtId="0" fontId="27" fillId="0" borderId="59" xfId="13" applyBorder="1" applyAlignment="1">
      <alignment horizontal="center" vertical="center" wrapText="1"/>
    </xf>
    <xf numFmtId="0" fontId="54" fillId="0" borderId="59" xfId="13" applyFont="1" applyBorder="1" applyAlignment="1">
      <alignment horizontal="left"/>
    </xf>
    <xf numFmtId="0" fontId="85" fillId="4" borderId="59" xfId="13" applyFont="1" applyFill="1" applyBorder="1" applyAlignment="1" applyProtection="1">
      <alignment horizontal="center" vertical="center" wrapText="1"/>
      <protection locked="0"/>
    </xf>
    <xf numFmtId="0" fontId="49" fillId="0" borderId="59" xfId="1" applyFont="1" applyFill="1" applyBorder="1" applyAlignment="1" applyProtection="1">
      <alignment horizontal="left" vertical="center" wrapText="1"/>
    </xf>
    <xf numFmtId="14" fontId="98" fillId="0" borderId="36" xfId="13" applyNumberFormat="1" applyFont="1" applyBorder="1" applyAlignment="1">
      <alignment horizontal="center" vertical="center" wrapText="1"/>
    </xf>
    <xf numFmtId="0" fontId="85" fillId="3" borderId="59" xfId="13" applyFont="1" applyFill="1" applyBorder="1" applyAlignment="1" applyProtection="1">
      <alignment horizontal="center" vertical="center" wrapText="1"/>
      <protection locked="0"/>
    </xf>
    <xf numFmtId="0" fontId="55" fillId="0" borderId="59" xfId="13" applyFont="1" applyFill="1" applyBorder="1" applyAlignment="1" applyProtection="1">
      <alignment horizontal="left" vertical="center" wrapText="1"/>
      <protection locked="0"/>
    </xf>
    <xf numFmtId="0" fontId="49" fillId="3" borderId="59" xfId="13" applyFont="1" applyFill="1" applyBorder="1" applyAlignment="1">
      <alignment horizontal="center" vertical="center" wrapText="1"/>
    </xf>
    <xf numFmtId="0" fontId="27" fillId="0" borderId="36" xfId="13" applyBorder="1" applyAlignment="1">
      <alignment horizontal="center" vertical="center" wrapText="1"/>
    </xf>
    <xf numFmtId="0" fontId="49" fillId="0" borderId="59" xfId="13" applyFont="1" applyFill="1" applyBorder="1" applyAlignment="1">
      <alignment horizontal="left" vertical="center" wrapText="1"/>
    </xf>
    <xf numFmtId="3" fontId="85" fillId="0" borderId="59" xfId="13" applyNumberFormat="1" applyFont="1" applyFill="1" applyBorder="1" applyAlignment="1">
      <alignment horizontal="center" vertical="center" wrapText="1"/>
    </xf>
    <xf numFmtId="1" fontId="27" fillId="0" borderId="59" xfId="13" applyNumberFormat="1" applyFill="1" applyBorder="1" applyAlignment="1">
      <alignment horizontal="center" vertical="center" wrapText="1"/>
    </xf>
    <xf numFmtId="0" fontId="85" fillId="0" borderId="59" xfId="13" applyFont="1" applyFill="1" applyBorder="1" applyAlignment="1" applyProtection="1">
      <alignment horizontal="center" vertical="center" wrapText="1"/>
      <protection locked="0"/>
    </xf>
    <xf numFmtId="0" fontId="88" fillId="0" borderId="59" xfId="13" applyFont="1" applyFill="1" applyBorder="1" applyAlignment="1">
      <alignment horizontal="left" vertical="center" wrapText="1"/>
    </xf>
    <xf numFmtId="0" fontId="85" fillId="6" borderId="59" xfId="13" applyFont="1" applyFill="1" applyBorder="1" applyAlignment="1">
      <alignment horizontal="center" vertical="center" wrapText="1"/>
    </xf>
    <xf numFmtId="0" fontId="49" fillId="6" borderId="59" xfId="13" applyFont="1" applyFill="1" applyBorder="1" applyAlignment="1" applyProtection="1">
      <alignment horizontal="left" vertical="center" wrapText="1"/>
      <protection locked="0"/>
    </xf>
    <xf numFmtId="0" fontId="46" fillId="0" borderId="64" xfId="13" applyFont="1" applyFill="1" applyBorder="1" applyAlignment="1">
      <alignment horizontal="center" vertical="center" wrapText="1"/>
    </xf>
    <xf numFmtId="0" fontId="27" fillId="0" borderId="0" xfId="13" applyBorder="1" applyAlignment="1">
      <alignment horizontal="center" vertical="center" wrapText="1"/>
    </xf>
    <xf numFmtId="0" fontId="85" fillId="0" borderId="59" xfId="13" applyFont="1" applyBorder="1" applyAlignment="1">
      <alignment horizontal="center" vertical="top" wrapText="1"/>
    </xf>
    <xf numFmtId="2" fontId="29" fillId="0" borderId="59" xfId="13" applyNumberFormat="1" applyFont="1" applyFill="1" applyBorder="1" applyAlignment="1">
      <alignment vertical="center" wrapText="1"/>
    </xf>
    <xf numFmtId="1" fontId="27" fillId="0" borderId="59" xfId="13" applyNumberFormat="1" applyFont="1" applyFill="1" applyBorder="1" applyAlignment="1">
      <alignment vertical="center" wrapText="1"/>
    </xf>
    <xf numFmtId="0" fontId="27" fillId="0" borderId="59" xfId="13" applyFont="1" applyBorder="1" applyAlignment="1">
      <alignment vertical="center" wrapText="1"/>
    </xf>
    <xf numFmtId="0" fontId="85" fillId="0" borderId="59" xfId="13" applyFont="1" applyBorder="1" applyAlignment="1">
      <alignment vertical="center" wrapText="1"/>
    </xf>
    <xf numFmtId="0" fontId="56" fillId="0" borderId="59" xfId="13" applyFont="1" applyFill="1" applyBorder="1" applyAlignment="1">
      <alignment vertical="center" wrapText="1"/>
    </xf>
    <xf numFmtId="0" fontId="56" fillId="0" borderId="59" xfId="13" applyFont="1" applyBorder="1" applyAlignment="1">
      <alignment vertical="center" wrapText="1"/>
    </xf>
    <xf numFmtId="14" fontId="56" fillId="0" borderId="59" xfId="13" applyNumberFormat="1" applyFont="1" applyBorder="1" applyAlignment="1">
      <alignment vertical="center" wrapText="1"/>
    </xf>
    <xf numFmtId="0" fontId="100" fillId="0" borderId="59" xfId="13" applyFont="1" applyFill="1" applyBorder="1" applyAlignment="1">
      <alignment horizontal="center" vertical="center" wrapText="1"/>
    </xf>
    <xf numFmtId="0" fontId="46" fillId="2" borderId="64" xfId="13" applyFont="1" applyFill="1" applyBorder="1" applyAlignment="1">
      <alignment horizontal="center" vertical="center" wrapText="1"/>
    </xf>
    <xf numFmtId="0" fontId="56" fillId="2" borderId="59" xfId="13" applyFont="1" applyFill="1" applyBorder="1" applyAlignment="1">
      <alignment horizontal="center" vertical="center" wrapText="1"/>
    </xf>
    <xf numFmtId="0" fontId="31" fillId="0" borderId="59" xfId="1" applyFill="1" applyBorder="1" applyAlignment="1" applyProtection="1">
      <alignment horizontal="center" vertical="center"/>
    </xf>
    <xf numFmtId="0" fontId="49" fillId="0" borderId="59" xfId="13" applyFont="1" applyBorder="1" applyAlignment="1">
      <alignment horizontal="left"/>
    </xf>
    <xf numFmtId="1" fontId="27" fillId="0" borderId="36" xfId="13" applyNumberFormat="1" applyFont="1" applyBorder="1" applyAlignment="1">
      <alignment horizontal="center" vertical="center" wrapText="1"/>
    </xf>
    <xf numFmtId="0" fontId="31" fillId="0" borderId="36" xfId="1" applyBorder="1" applyAlignment="1" applyProtection="1">
      <alignment horizontal="center" vertical="center" wrapText="1"/>
    </xf>
    <xf numFmtId="0" fontId="85" fillId="0" borderId="36" xfId="13" applyFont="1" applyFill="1" applyBorder="1" applyAlignment="1">
      <alignment horizontal="center" vertical="center"/>
    </xf>
    <xf numFmtId="0" fontId="31" fillId="0" borderId="59" xfId="1" applyBorder="1" applyAlignment="1" applyProtection="1">
      <alignment horizontal="center" vertical="center"/>
    </xf>
    <xf numFmtId="1" fontId="85" fillId="0" borderId="59" xfId="13" applyNumberFormat="1" applyFont="1" applyBorder="1" applyAlignment="1">
      <alignment horizontal="center" vertical="center" wrapText="1"/>
    </xf>
    <xf numFmtId="0" fontId="35" fillId="7" borderId="59" xfId="4" applyBorder="1" applyAlignment="1">
      <alignment horizontal="center" vertical="center" wrapText="1"/>
    </xf>
    <xf numFmtId="0" fontId="101" fillId="0" borderId="59" xfId="13" applyFont="1" applyFill="1" applyBorder="1" applyAlignment="1">
      <alignment horizontal="center" vertical="center" wrapText="1"/>
    </xf>
    <xf numFmtId="0" fontId="85" fillId="0" borderId="70" xfId="13" applyFont="1" applyBorder="1" applyAlignment="1">
      <alignment horizontal="center" vertical="center" wrapText="1"/>
    </xf>
    <xf numFmtId="0" fontId="35" fillId="7" borderId="71" xfId="4" applyBorder="1" applyAlignment="1">
      <alignment horizontal="center" vertical="center" wrapText="1"/>
    </xf>
    <xf numFmtId="0" fontId="31" fillId="7" borderId="71" xfId="1" applyFill="1" applyBorder="1" applyAlignment="1" applyProtection="1">
      <alignment horizontal="center" vertical="center" wrapText="1"/>
    </xf>
    <xf numFmtId="14" fontId="55" fillId="0" borderId="59" xfId="13" applyNumberFormat="1" applyFont="1" applyBorder="1" applyAlignment="1" applyProtection="1">
      <alignment horizontal="left" vertical="center" wrapText="1"/>
      <protection locked="0"/>
    </xf>
    <xf numFmtId="0" fontId="55" fillId="0" borderId="59" xfId="13" applyFont="1" applyBorder="1" applyAlignment="1" applyProtection="1">
      <alignment horizontal="left" vertical="center" wrapText="1"/>
      <protection locked="0"/>
    </xf>
    <xf numFmtId="0" fontId="27" fillId="0" borderId="0" xfId="13" applyBorder="1"/>
    <xf numFmtId="0" fontId="36" fillId="0" borderId="59" xfId="13" applyFont="1" applyBorder="1" applyAlignment="1">
      <alignment horizontal="center" vertical="center" wrapText="1"/>
    </xf>
    <xf numFmtId="1" fontId="27" fillId="0" borderId="59" xfId="13" applyNumberFormat="1" applyBorder="1" applyAlignment="1">
      <alignment horizontal="center" vertical="center"/>
    </xf>
    <xf numFmtId="0" fontId="27" fillId="23" borderId="59" xfId="13" applyFont="1" applyFill="1" applyBorder="1" applyAlignment="1">
      <alignment horizontal="center" vertical="center" wrapText="1"/>
    </xf>
    <xf numFmtId="0" fontId="29" fillId="0" borderId="59" xfId="13" applyFont="1" applyBorder="1" applyAlignment="1">
      <alignment horizontal="left"/>
    </xf>
    <xf numFmtId="0" fontId="27" fillId="0" borderId="59" xfId="13" applyBorder="1" applyAlignment="1">
      <alignment horizontal="center" vertical="center"/>
    </xf>
    <xf numFmtId="0" fontId="29" fillId="0" borderId="36" xfId="13" applyFont="1" applyBorder="1" applyAlignment="1">
      <alignment horizontal="left"/>
    </xf>
    <xf numFmtId="0" fontId="27" fillId="0" borderId="36" xfId="13" applyFont="1" applyBorder="1" applyAlignment="1">
      <alignment horizontal="center" vertical="center"/>
    </xf>
    <xf numFmtId="0" fontId="27" fillId="0" borderId="36" xfId="13" applyBorder="1" applyAlignment="1">
      <alignment horizontal="center" vertical="center"/>
    </xf>
    <xf numFmtId="14" fontId="27" fillId="0" borderId="59" xfId="13" applyNumberFormat="1" applyBorder="1" applyAlignment="1">
      <alignment horizontal="center" vertical="center"/>
    </xf>
    <xf numFmtId="0" fontId="36" fillId="0" borderId="59" xfId="13" applyFont="1" applyFill="1" applyBorder="1" applyAlignment="1">
      <alignment horizontal="center" vertical="center"/>
    </xf>
    <xf numFmtId="1" fontId="27" fillId="0" borderId="59" xfId="13" applyNumberFormat="1" applyFont="1" applyBorder="1" applyAlignment="1">
      <alignment horizontal="center" vertical="center"/>
    </xf>
    <xf numFmtId="0" fontId="27" fillId="0" borderId="59" xfId="13" applyFont="1" applyBorder="1" applyAlignment="1">
      <alignment horizontal="center" vertical="center"/>
    </xf>
    <xf numFmtId="0" fontId="102" fillId="0" borderId="59" xfId="13" applyFont="1" applyBorder="1" applyAlignment="1">
      <alignment horizontal="center" vertical="center"/>
    </xf>
    <xf numFmtId="0" fontId="36" fillId="0" borderId="59" xfId="13" applyFont="1" applyBorder="1" applyAlignment="1">
      <alignment horizontal="center" vertical="center"/>
    </xf>
    <xf numFmtId="0" fontId="33" fillId="0" borderId="0" xfId="13" applyFont="1" applyBorder="1"/>
    <xf numFmtId="0" fontId="79" fillId="0" borderId="61" xfId="13" applyFont="1" applyFill="1" applyBorder="1" applyAlignment="1">
      <alignment horizontal="center" vertical="center"/>
    </xf>
    <xf numFmtId="0" fontId="79" fillId="0" borderId="61" xfId="13" applyFont="1" applyBorder="1" applyAlignment="1">
      <alignment horizontal="center" vertical="center"/>
    </xf>
    <xf numFmtId="0" fontId="79" fillId="0" borderId="5" xfId="13" applyFont="1" applyBorder="1" applyAlignment="1">
      <alignment horizontal="center" vertical="center"/>
    </xf>
    <xf numFmtId="0" fontId="79" fillId="6" borderId="59" xfId="13" applyFont="1" applyFill="1" applyBorder="1" applyAlignment="1">
      <alignment horizontal="center" vertical="center"/>
    </xf>
    <xf numFmtId="0" fontId="79" fillId="0" borderId="59" xfId="13" applyFont="1" applyBorder="1" applyAlignment="1">
      <alignment horizontal="center" vertical="center"/>
    </xf>
    <xf numFmtId="0" fontId="79" fillId="0" borderId="36" xfId="13" applyFont="1" applyFill="1" applyBorder="1" applyAlignment="1">
      <alignment horizontal="center" vertical="center"/>
    </xf>
    <xf numFmtId="0" fontId="79" fillId="0" borderId="36" xfId="13" applyFont="1" applyBorder="1" applyAlignment="1">
      <alignment horizontal="center" vertical="center"/>
    </xf>
    <xf numFmtId="0" fontId="79" fillId="0" borderId="36" xfId="13" applyFont="1" applyBorder="1" applyAlignment="1">
      <alignment horizontal="left" vertical="center" wrapText="1"/>
    </xf>
    <xf numFmtId="0" fontId="79" fillId="0" borderId="59" xfId="13" applyFont="1" applyBorder="1" applyAlignment="1">
      <alignment horizontal="left" vertical="center" wrapText="1"/>
    </xf>
    <xf numFmtId="0" fontId="79" fillId="0" borderId="5" xfId="13" applyFont="1" applyFill="1" applyBorder="1" applyAlignment="1">
      <alignment horizontal="left" vertical="center" wrapText="1"/>
    </xf>
    <xf numFmtId="0" fontId="79" fillId="0" borderId="59" xfId="13" applyFont="1" applyFill="1" applyBorder="1" applyAlignment="1">
      <alignment horizontal="left" vertical="center" wrapText="1"/>
    </xf>
    <xf numFmtId="1" fontId="79" fillId="0" borderId="59" xfId="13" applyNumberFormat="1" applyFont="1" applyFill="1" applyBorder="1" applyAlignment="1">
      <alignment horizontal="center" vertical="center"/>
    </xf>
    <xf numFmtId="0" fontId="79" fillId="0" borderId="59" xfId="13" applyFont="1" applyFill="1" applyBorder="1" applyAlignment="1">
      <alignment horizontal="center" vertical="center" wrapText="1"/>
    </xf>
    <xf numFmtId="0" fontId="79" fillId="6" borderId="59" xfId="13" applyFont="1" applyFill="1" applyBorder="1" applyAlignment="1">
      <alignment horizontal="center" vertical="center" wrapText="1"/>
    </xf>
    <xf numFmtId="0" fontId="79" fillId="6" borderId="36" xfId="13" applyFont="1" applyFill="1" applyBorder="1" applyAlignment="1">
      <alignment horizontal="center" vertical="center"/>
    </xf>
    <xf numFmtId="0" fontId="79" fillId="0" borderId="36" xfId="13" applyFont="1" applyFill="1" applyBorder="1" applyAlignment="1">
      <alignment horizontal="left" vertical="center" wrapText="1"/>
    </xf>
    <xf numFmtId="0" fontId="79" fillId="0" borderId="36" xfId="13" applyFont="1" applyFill="1" applyBorder="1" applyAlignment="1">
      <alignment horizontal="center" vertical="center" wrapText="1"/>
    </xf>
    <xf numFmtId="0" fontId="79" fillId="0" borderId="59" xfId="13" applyFont="1" applyBorder="1" applyAlignment="1">
      <alignment horizontal="center" vertical="center" wrapText="1"/>
    </xf>
    <xf numFmtId="0" fontId="50" fillId="0" borderId="0" xfId="13" applyFont="1" applyBorder="1"/>
    <xf numFmtId="0" fontId="29" fillId="0" borderId="0" xfId="13" applyFont="1"/>
    <xf numFmtId="0" fontId="56" fillId="0" borderId="0" xfId="13" applyFont="1"/>
    <xf numFmtId="0" fontId="56" fillId="0" borderId="0" xfId="13" applyFont="1" applyAlignment="1">
      <alignment horizontal="left"/>
    </xf>
    <xf numFmtId="14" fontId="84" fillId="0" borderId="32" xfId="13" applyNumberFormat="1" applyFont="1" applyFill="1" applyBorder="1" applyAlignment="1">
      <alignment horizontal="left"/>
    </xf>
    <xf numFmtId="2" fontId="81" fillId="0" borderId="32" xfId="13" applyNumberFormat="1" applyFont="1" applyBorder="1" applyAlignment="1">
      <alignment horizontal="left"/>
    </xf>
    <xf numFmtId="14" fontId="81" fillId="0" borderId="58" xfId="13" applyNumberFormat="1" applyFont="1" applyBorder="1" applyAlignment="1">
      <alignment horizontal="left"/>
    </xf>
    <xf numFmtId="0" fontId="56" fillId="0" borderId="42" xfId="13" applyFont="1" applyBorder="1"/>
    <xf numFmtId="0" fontId="56" fillId="0" borderId="44" xfId="13" applyFont="1" applyBorder="1"/>
    <xf numFmtId="0" fontId="56" fillId="0" borderId="42" xfId="13" applyFont="1" applyBorder="1" applyAlignment="1">
      <alignment horizontal="left"/>
    </xf>
    <xf numFmtId="0" fontId="56" fillId="0" borderId="43" xfId="13" applyFont="1" applyBorder="1"/>
    <xf numFmtId="0" fontId="27" fillId="0" borderId="0" xfId="13" applyAlignment="1">
      <alignment horizontal="left"/>
    </xf>
    <xf numFmtId="1" fontId="34" fillId="5" borderId="59" xfId="0" applyNumberFormat="1" applyFont="1" applyFill="1" applyBorder="1" applyAlignment="1">
      <alignment horizontal="center" vertical="center" wrapText="1"/>
    </xf>
    <xf numFmtId="1" fontId="38" fillId="5" borderId="59" xfId="0" applyNumberFormat="1" applyFont="1" applyFill="1" applyBorder="1" applyAlignment="1">
      <alignment horizontal="center" vertical="center" wrapText="1"/>
    </xf>
    <xf numFmtId="0" fontId="34" fillId="5" borderId="59" xfId="0" applyFont="1" applyFill="1" applyBorder="1" applyAlignment="1">
      <alignment horizontal="center" vertical="center" wrapText="1"/>
    </xf>
    <xf numFmtId="0" fontId="37" fillId="5" borderId="59" xfId="0" applyFont="1" applyFill="1" applyBorder="1" applyAlignment="1">
      <alignment horizontal="center" vertical="center" wrapText="1"/>
    </xf>
    <xf numFmtId="0" fontId="34" fillId="5" borderId="59" xfId="0" applyFont="1" applyFill="1" applyBorder="1" applyAlignment="1">
      <alignment horizontal="left" vertical="center" wrapText="1"/>
    </xf>
    <xf numFmtId="0" fontId="85" fillId="0" borderId="59" xfId="0" applyFont="1" applyBorder="1" applyAlignment="1">
      <alignment horizontal="center" vertical="center" wrapText="1"/>
    </xf>
    <xf numFmtId="0" fontId="85" fillId="0" borderId="59" xfId="0" applyFont="1" applyFill="1" applyBorder="1" applyAlignment="1">
      <alignment horizontal="center" vertical="center"/>
    </xf>
    <xf numFmtId="0" fontId="46" fillId="0" borderId="59" xfId="0" applyFont="1" applyFill="1" applyBorder="1" applyAlignment="1">
      <alignment horizontal="center" vertical="center" wrapText="1"/>
    </xf>
    <xf numFmtId="0" fontId="56" fillId="0" borderId="59" xfId="0" applyFont="1" applyBorder="1" applyAlignment="1">
      <alignment horizontal="center" vertical="center"/>
    </xf>
    <xf numFmtId="2" fontId="29" fillId="0" borderId="59" xfId="0" applyNumberFormat="1" applyFont="1" applyFill="1" applyBorder="1" applyAlignment="1">
      <alignment horizontal="center" vertical="center" wrapText="1"/>
    </xf>
    <xf numFmtId="1" fontId="0" fillId="0" borderId="59" xfId="0" applyNumberFormat="1" applyFill="1" applyBorder="1" applyAlignment="1">
      <alignment horizontal="center" vertical="center" wrapText="1"/>
    </xf>
    <xf numFmtId="0" fontId="31" fillId="0" borderId="59" xfId="1" applyBorder="1" applyAlignment="1" applyProtection="1"/>
    <xf numFmtId="0" fontId="85" fillId="0" borderId="59" xfId="0" applyFont="1" applyBorder="1" applyAlignment="1">
      <alignment horizontal="center" vertical="center"/>
    </xf>
    <xf numFmtId="2" fontId="29" fillId="0" borderId="59" xfId="0" applyNumberFormat="1" applyFont="1" applyFill="1" applyBorder="1" applyAlignment="1">
      <alignment vertical="center" wrapText="1"/>
    </xf>
    <xf numFmtId="0" fontId="27" fillId="0" borderId="59" xfId="0" applyFont="1" applyBorder="1" applyAlignment="1">
      <alignment vertical="center" wrapText="1"/>
    </xf>
    <xf numFmtId="1" fontId="27" fillId="0" borderId="59" xfId="0" applyNumberFormat="1" applyFont="1" applyFill="1" applyBorder="1" applyAlignment="1">
      <alignment horizontal="center" vertical="center" wrapText="1"/>
    </xf>
    <xf numFmtId="0" fontId="85" fillId="6" borderId="59" xfId="0" applyFont="1" applyFill="1" applyBorder="1" applyAlignment="1">
      <alignment horizontal="center" vertical="center" wrapText="1"/>
    </xf>
    <xf numFmtId="0" fontId="27" fillId="0" borderId="59" xfId="0" applyFont="1" applyFill="1" applyBorder="1" applyAlignment="1">
      <alignment horizontal="center" vertical="center"/>
    </xf>
    <xf numFmtId="0" fontId="56" fillId="0" borderId="59" xfId="0" applyFont="1" applyFill="1" applyBorder="1" applyAlignment="1">
      <alignment horizontal="center" vertical="center"/>
    </xf>
    <xf numFmtId="0" fontId="85" fillId="4" borderId="59" xfId="0" applyFont="1" applyFill="1" applyBorder="1" applyAlignment="1">
      <alignment horizontal="center" vertical="center"/>
    </xf>
    <xf numFmtId="0" fontId="55" fillId="0" borderId="59" xfId="0" applyFont="1" applyFill="1" applyBorder="1" applyAlignment="1">
      <alignment horizontal="center" vertical="center" wrapText="1"/>
    </xf>
    <xf numFmtId="0" fontId="0" fillId="0" borderId="59" xfId="0" applyFill="1" applyBorder="1" applyAlignment="1">
      <alignment horizontal="center" vertical="center" wrapText="1"/>
    </xf>
    <xf numFmtId="0" fontId="85" fillId="0" borderId="59" xfId="0" applyFont="1" applyBorder="1" applyAlignment="1">
      <alignment horizontal="center" vertical="top" wrapText="1"/>
    </xf>
    <xf numFmtId="1" fontId="29" fillId="0" borderId="59" xfId="0" applyNumberFormat="1" applyFont="1" applyBorder="1" applyAlignment="1">
      <alignment horizontal="center" vertical="center" wrapText="1"/>
    </xf>
    <xf numFmtId="0" fontId="49" fillId="0" borderId="59" xfId="0" applyFont="1" applyFill="1" applyBorder="1" applyAlignment="1" applyProtection="1">
      <alignment horizontal="center" vertical="center" wrapText="1"/>
      <protection locked="0"/>
    </xf>
    <xf numFmtId="1" fontId="0" fillId="0" borderId="59" xfId="0" applyNumberFormat="1" applyFont="1" applyFill="1" applyBorder="1" applyAlignment="1">
      <alignment horizontal="center" vertical="center" wrapText="1"/>
    </xf>
    <xf numFmtId="0" fontId="0" fillId="0" borderId="59" xfId="0" applyBorder="1" applyAlignment="1">
      <alignment horizontal="center" vertical="center" wrapText="1"/>
    </xf>
    <xf numFmtId="2" fontId="103" fillId="0" borderId="59" xfId="0" applyNumberFormat="1" applyFont="1" applyFill="1" applyBorder="1" applyAlignment="1">
      <alignment horizontal="center" vertical="center" wrapText="1"/>
    </xf>
    <xf numFmtId="1" fontId="103" fillId="0" borderId="59" xfId="0" applyNumberFormat="1" applyFont="1" applyFill="1" applyBorder="1" applyAlignment="1">
      <alignment horizontal="center" vertical="center" wrapText="1"/>
    </xf>
    <xf numFmtId="0" fontId="105" fillId="0" borderId="59" xfId="0" applyFont="1" applyFill="1" applyBorder="1" applyAlignment="1">
      <alignment horizontal="center" vertical="center" wrapText="1"/>
    </xf>
    <xf numFmtId="0" fontId="85" fillId="3" borderId="59" xfId="0" applyFont="1" applyFill="1" applyBorder="1" applyAlignment="1" applyProtection="1">
      <alignment horizontal="center" vertical="center" wrapText="1"/>
      <protection locked="0"/>
    </xf>
    <xf numFmtId="0" fontId="55" fillId="0" borderId="59" xfId="0" applyFont="1" applyFill="1" applyBorder="1" applyAlignment="1" applyProtection="1">
      <alignment horizontal="left" vertical="center" wrapText="1"/>
      <protection locked="0"/>
    </xf>
    <xf numFmtId="0" fontId="85" fillId="3" borderId="59" xfId="0" applyFont="1" applyFill="1" applyBorder="1" applyAlignment="1">
      <alignment horizontal="center" vertical="center" wrapText="1"/>
    </xf>
    <xf numFmtId="0" fontId="105" fillId="3" borderId="59" xfId="0" applyFont="1" applyFill="1" applyBorder="1" applyAlignment="1">
      <alignment horizontal="center" vertical="center" wrapText="1"/>
    </xf>
    <xf numFmtId="0" fontId="49" fillId="0" borderId="59" xfId="0" applyFont="1" applyFill="1" applyBorder="1" applyAlignment="1">
      <alignment horizontal="left" vertical="center" wrapText="1"/>
    </xf>
    <xf numFmtId="1" fontId="85" fillId="0" borderId="59" xfId="0" applyNumberFormat="1" applyFont="1" applyBorder="1" applyAlignment="1">
      <alignment horizontal="center" vertical="center" wrapText="1"/>
    </xf>
    <xf numFmtId="3" fontId="85" fillId="0" borderId="59" xfId="0" applyNumberFormat="1" applyFont="1" applyFill="1" applyBorder="1" applyAlignment="1">
      <alignment horizontal="center" vertical="center" wrapText="1"/>
    </xf>
    <xf numFmtId="0" fontId="85" fillId="0" borderId="59" xfId="0" applyFont="1" applyFill="1" applyBorder="1" applyAlignment="1" applyProtection="1">
      <alignment horizontal="center" vertical="center" wrapText="1"/>
      <protection locked="0"/>
    </xf>
    <xf numFmtId="0" fontId="88" fillId="0" borderId="59" xfId="0" applyFont="1" applyFill="1" applyBorder="1" applyAlignment="1">
      <alignment horizontal="left" vertical="center" wrapText="1"/>
    </xf>
    <xf numFmtId="49" fontId="85" fillId="0" borderId="59" xfId="0" applyNumberFormat="1" applyFont="1" applyBorder="1" applyAlignment="1">
      <alignment horizontal="center" vertical="center" wrapText="1"/>
    </xf>
    <xf numFmtId="0" fontId="106" fillId="0" borderId="59" xfId="0" applyFont="1" applyBorder="1" applyAlignment="1">
      <alignment horizontal="center" vertical="center" wrapText="1"/>
    </xf>
    <xf numFmtId="0" fontId="105" fillId="0" borderId="59" xfId="0" applyFont="1" applyBorder="1" applyAlignment="1">
      <alignment horizontal="center" vertical="center" wrapText="1"/>
    </xf>
    <xf numFmtId="0" fontId="107" fillId="0" borderId="59" xfId="13" applyFont="1" applyFill="1" applyBorder="1" applyAlignment="1" applyProtection="1">
      <alignment horizontal="left" vertical="center" wrapText="1"/>
      <protection locked="0"/>
    </xf>
    <xf numFmtId="0" fontId="108" fillId="2" borderId="59" xfId="0" applyFont="1" applyFill="1" applyBorder="1" applyAlignment="1">
      <alignment horizontal="center" vertical="center" wrapText="1"/>
    </xf>
    <xf numFmtId="0" fontId="39" fillId="0" borderId="59" xfId="6" applyFont="1" applyFill="1" applyBorder="1" applyAlignment="1">
      <alignment horizontal="center" wrapText="1"/>
    </xf>
    <xf numFmtId="0" fontId="87" fillId="0" borderId="59" xfId="6" applyFont="1" applyFill="1" applyBorder="1" applyAlignment="1">
      <alignment horizontal="center" wrapText="1"/>
    </xf>
    <xf numFmtId="0" fontId="54" fillId="0" borderId="59" xfId="0" applyFont="1" applyBorder="1" applyAlignment="1">
      <alignment horizontal="left"/>
    </xf>
    <xf numFmtId="0" fontId="49" fillId="0" borderId="59" xfId="0" applyFont="1" applyFill="1" applyBorder="1" applyAlignment="1">
      <alignment horizontal="center" vertical="center" wrapText="1"/>
    </xf>
    <xf numFmtId="0" fontId="49" fillId="0" borderId="59" xfId="0" applyFont="1" applyBorder="1" applyAlignment="1">
      <alignment horizontal="left"/>
    </xf>
    <xf numFmtId="1" fontId="29" fillId="6" borderId="59" xfId="0" applyNumberFormat="1" applyFont="1" applyFill="1" applyBorder="1" applyAlignment="1">
      <alignment horizontal="center" vertical="center" wrapText="1"/>
    </xf>
    <xf numFmtId="14" fontId="55" fillId="0" borderId="59" xfId="0" applyNumberFormat="1" applyFont="1" applyBorder="1" applyAlignment="1" applyProtection="1">
      <alignment horizontal="left" vertical="center" wrapText="1"/>
      <protection locked="0"/>
    </xf>
    <xf numFmtId="0" fontId="56" fillId="2" borderId="59" xfId="0" applyFont="1" applyFill="1" applyBorder="1" applyAlignment="1">
      <alignment horizontal="center" vertical="center" wrapText="1"/>
    </xf>
    <xf numFmtId="0" fontId="49" fillId="0" borderId="59" xfId="0" applyFont="1" applyFill="1" applyBorder="1" applyAlignment="1" applyProtection="1">
      <alignment horizontal="left" vertical="center" wrapText="1"/>
      <protection locked="0"/>
    </xf>
    <xf numFmtId="0" fontId="85" fillId="0" borderId="70" xfId="0" applyFont="1" applyBorder="1" applyAlignment="1">
      <alignment horizontal="center" vertical="center" wrapText="1"/>
    </xf>
    <xf numFmtId="0" fontId="46" fillId="0" borderId="14" xfId="0" applyFont="1" applyFill="1" applyBorder="1" applyAlignment="1">
      <alignment horizontal="center" vertical="center" wrapText="1"/>
    </xf>
    <xf numFmtId="0" fontId="56" fillId="0" borderId="15" xfId="0" applyFont="1" applyBorder="1" applyAlignment="1">
      <alignment horizontal="center" vertical="center" wrapText="1"/>
    </xf>
    <xf numFmtId="1" fontId="27" fillId="0" borderId="3" xfId="0" applyNumberFormat="1" applyFont="1" applyFill="1" applyBorder="1" applyAlignment="1">
      <alignment horizontal="center" vertical="center" wrapText="1"/>
    </xf>
    <xf numFmtId="0" fontId="49" fillId="0" borderId="3" xfId="0" applyFont="1" applyBorder="1" applyAlignment="1">
      <alignment horizontal="left" vertical="center" wrapText="1"/>
    </xf>
    <xf numFmtId="0" fontId="56" fillId="0" borderId="3" xfId="0" applyFont="1" applyBorder="1" applyAlignment="1">
      <alignment horizontal="center" vertical="center" wrapText="1"/>
    </xf>
    <xf numFmtId="0" fontId="85" fillId="0" borderId="36" xfId="13" applyFont="1" applyFill="1" applyBorder="1" applyAlignment="1">
      <alignment horizontal="center" vertical="center" wrapText="1"/>
    </xf>
    <xf numFmtId="0" fontId="29" fillId="0" borderId="0" xfId="0" applyFont="1" applyAlignment="1"/>
    <xf numFmtId="1" fontId="0" fillId="0" borderId="59" xfId="0" applyNumberFormat="1" applyFill="1" applyBorder="1" applyAlignment="1">
      <alignment horizontal="center" vertical="center"/>
    </xf>
    <xf numFmtId="0" fontId="29" fillId="0" borderId="59" xfId="0" applyFont="1" applyFill="1" applyBorder="1" applyAlignment="1">
      <alignment horizontal="left"/>
    </xf>
    <xf numFmtId="0" fontId="0" fillId="0" borderId="59" xfId="0" applyFill="1" applyBorder="1" applyAlignment="1">
      <alignment horizontal="center" vertical="center"/>
    </xf>
    <xf numFmtId="0" fontId="29" fillId="0" borderId="36" xfId="0" applyFont="1" applyFill="1" applyBorder="1" applyAlignment="1">
      <alignment horizontal="left"/>
    </xf>
    <xf numFmtId="0" fontId="27" fillId="0" borderId="36" xfId="0" applyFont="1" applyFill="1" applyBorder="1" applyAlignment="1">
      <alignment horizontal="center" vertical="center"/>
    </xf>
    <xf numFmtId="1" fontId="29" fillId="23" borderId="59" xfId="0" applyNumberFormat="1" applyFont="1" applyFill="1" applyBorder="1" applyAlignment="1">
      <alignment horizontal="center" vertical="center" wrapText="1"/>
    </xf>
    <xf numFmtId="1" fontId="27" fillId="23" borderId="59" xfId="0" applyNumberFormat="1" applyFont="1" applyFill="1" applyBorder="1" applyAlignment="1">
      <alignment horizontal="center" vertical="center" wrapText="1"/>
    </xf>
    <xf numFmtId="0" fontId="56" fillId="23" borderId="59" xfId="0" applyFont="1" applyFill="1" applyBorder="1" applyAlignment="1">
      <alignment horizontal="center" vertical="center" wrapText="1"/>
    </xf>
    <xf numFmtId="0" fontId="85" fillId="23" borderId="59" xfId="0" applyFont="1" applyFill="1" applyBorder="1" applyAlignment="1">
      <alignment horizontal="center" vertical="center" wrapText="1"/>
    </xf>
    <xf numFmtId="0" fontId="55" fillId="23" borderId="59" xfId="0" applyFont="1" applyFill="1" applyBorder="1" applyAlignment="1">
      <alignment horizontal="left" vertical="center" wrapText="1"/>
    </xf>
    <xf numFmtId="0" fontId="46" fillId="23" borderId="59" xfId="0" applyFont="1" applyFill="1" applyBorder="1" applyAlignment="1">
      <alignment horizontal="center" vertical="center" wrapText="1"/>
    </xf>
    <xf numFmtId="14" fontId="55" fillId="23" borderId="59" xfId="0" applyNumberFormat="1" applyFont="1" applyFill="1" applyBorder="1" applyAlignment="1">
      <alignment horizontal="left" vertical="center" wrapText="1"/>
    </xf>
    <xf numFmtId="14" fontId="98" fillId="0" borderId="59" xfId="0" applyNumberFormat="1" applyFont="1" applyBorder="1" applyAlignment="1">
      <alignment horizontal="center" vertical="center" wrapText="1"/>
    </xf>
    <xf numFmtId="0" fontId="25" fillId="0" borderId="35" xfId="8" applyFill="1" applyBorder="1" applyAlignment="1">
      <alignment horizontal="center"/>
    </xf>
    <xf numFmtId="0" fontId="25" fillId="0" borderId="30" xfId="8" applyFill="1" applyBorder="1" applyAlignment="1">
      <alignment horizontal="center"/>
    </xf>
    <xf numFmtId="0" fontId="25" fillId="0" borderId="30" xfId="8" applyFill="1" applyBorder="1" applyAlignment="1">
      <alignment horizontal="center" vertical="center"/>
    </xf>
    <xf numFmtId="0" fontId="96" fillId="12" borderId="0" xfId="0" applyFont="1" applyFill="1" applyAlignment="1">
      <alignment horizontal="center" vertical="center"/>
    </xf>
    <xf numFmtId="0" fontId="57" fillId="0" borderId="73" xfId="11" applyFont="1" applyFill="1" applyBorder="1" applyAlignment="1">
      <alignment horizontal="center" vertical="center" wrapText="1"/>
    </xf>
    <xf numFmtId="0" fontId="94" fillId="0" borderId="73" xfId="11" applyFont="1" applyFill="1" applyBorder="1" applyAlignment="1">
      <alignment horizontal="center" vertical="center" wrapText="1"/>
    </xf>
    <xf numFmtId="0" fontId="31" fillId="0" borderId="73" xfId="1" applyFill="1" applyBorder="1" applyAlignment="1" applyProtection="1">
      <alignment horizontal="center" vertical="center" wrapText="1"/>
    </xf>
    <xf numFmtId="0" fontId="0" fillId="0" borderId="0" xfId="0" applyAlignment="1">
      <alignment horizontal="center"/>
    </xf>
    <xf numFmtId="0" fontId="0" fillId="4" borderId="0" xfId="0" applyFill="1"/>
    <xf numFmtId="0" fontId="0" fillId="4" borderId="0" xfId="0" applyFill="1" applyAlignment="1">
      <alignment horizontal="center"/>
    </xf>
    <xf numFmtId="0" fontId="31" fillId="0" borderId="0" xfId="1" applyAlignment="1" applyProtection="1">
      <alignment horizontal="center" vertical="center"/>
    </xf>
    <xf numFmtId="0" fontId="31" fillId="0" borderId="0" xfId="1" applyAlignment="1" applyProtection="1">
      <alignment horizontal="center" vertical="center" wrapText="1"/>
    </xf>
    <xf numFmtId="0" fontId="0" fillId="0" borderId="0" xfId="0" applyAlignment="1">
      <alignment horizontal="center" vertical="center" wrapText="1"/>
    </xf>
    <xf numFmtId="0" fontId="27" fillId="0" borderId="65" xfId="13" applyFill="1" applyBorder="1"/>
    <xf numFmtId="0" fontId="82" fillId="0" borderId="7" xfId="13" applyFont="1" applyBorder="1" applyAlignment="1">
      <alignment horizontal="center"/>
    </xf>
    <xf numFmtId="0" fontId="82" fillId="0" borderId="10" xfId="13" applyFont="1" applyFill="1" applyBorder="1" applyAlignment="1">
      <alignment horizontal="center"/>
    </xf>
    <xf numFmtId="0" fontId="56" fillId="0" borderId="39" xfId="13" applyFont="1" applyBorder="1" applyAlignment="1">
      <alignment horizontal="center"/>
    </xf>
    <xf numFmtId="0" fontId="79" fillId="0" borderId="36" xfId="0" applyFont="1" applyFill="1" applyBorder="1" applyAlignment="1">
      <alignment horizontal="center" vertical="center"/>
    </xf>
    <xf numFmtId="0" fontId="109" fillId="0" borderId="37" xfId="1" applyFont="1" applyBorder="1" applyAlignment="1" applyProtection="1">
      <alignment horizontal="center" vertical="center" wrapText="1"/>
    </xf>
    <xf numFmtId="0" fontId="27" fillId="0" borderId="36" xfId="13" applyFill="1" applyBorder="1"/>
    <xf numFmtId="0" fontId="79" fillId="0" borderId="61" xfId="13" applyFont="1" applyBorder="1" applyAlignment="1">
      <alignment horizontal="center" vertical="center" wrapText="1"/>
    </xf>
    <xf numFmtId="0" fontId="79" fillId="0" borderId="77" xfId="13" applyFont="1" applyBorder="1" applyAlignment="1">
      <alignment horizontal="center" vertical="center" wrapText="1"/>
    </xf>
    <xf numFmtId="0" fontId="79" fillId="0" borderId="5" xfId="13" applyFont="1" applyBorder="1" applyAlignment="1">
      <alignment horizontal="left" vertical="top" wrapText="1"/>
    </xf>
    <xf numFmtId="0" fontId="79" fillId="0" borderId="5" xfId="13" applyFont="1" applyFill="1" applyBorder="1" applyAlignment="1">
      <alignment horizontal="center" vertical="center" wrapText="1"/>
    </xf>
    <xf numFmtId="0" fontId="79" fillId="0" borderId="5" xfId="13" applyFont="1" applyBorder="1" applyAlignment="1">
      <alignment horizontal="left" vertical="center" wrapText="1"/>
    </xf>
    <xf numFmtId="0" fontId="47" fillId="0" borderId="59" xfId="20" applyFont="1" applyBorder="1"/>
    <xf numFmtId="0" fontId="79" fillId="6" borderId="59" xfId="13" applyFont="1" applyFill="1" applyBorder="1" applyAlignment="1">
      <alignment horizontal="left" vertical="center" wrapText="1"/>
    </xf>
    <xf numFmtId="0" fontId="79" fillId="0" borderId="36" xfId="13" applyFont="1" applyBorder="1" applyAlignment="1">
      <alignment horizontal="center" vertical="center" wrapText="1"/>
    </xf>
    <xf numFmtId="0" fontId="79" fillId="0" borderId="37" xfId="13" applyFont="1" applyBorder="1" applyAlignment="1">
      <alignment horizontal="center" vertical="center" wrapText="1"/>
    </xf>
    <xf numFmtId="0" fontId="79" fillId="0" borderId="0" xfId="13" applyFont="1" applyBorder="1" applyAlignment="1">
      <alignment horizontal="center" vertical="center" wrapText="1"/>
    </xf>
    <xf numFmtId="0" fontId="79" fillId="0" borderId="5" xfId="13" applyFont="1" applyBorder="1" applyAlignment="1">
      <alignment horizontal="center" vertical="center" wrapText="1"/>
    </xf>
    <xf numFmtId="0" fontId="79" fillId="0" borderId="66" xfId="13" applyFont="1" applyBorder="1" applyAlignment="1">
      <alignment horizontal="center" vertical="center" wrapText="1"/>
    </xf>
    <xf numFmtId="0" fontId="110" fillId="0" borderId="0" xfId="0" applyFont="1" applyAlignment="1">
      <alignment horizontal="center"/>
    </xf>
    <xf numFmtId="0" fontId="111" fillId="0" borderId="59" xfId="13" applyFont="1" applyFill="1" applyBorder="1" applyAlignment="1">
      <alignment horizontal="center" vertical="center" wrapText="1"/>
    </xf>
    <xf numFmtId="0" fontId="79" fillId="0" borderId="59" xfId="13" applyFont="1" applyFill="1" applyBorder="1" applyAlignment="1">
      <alignment vertical="top"/>
    </xf>
    <xf numFmtId="0" fontId="79" fillId="0" borderId="36" xfId="0" applyFont="1" applyBorder="1" applyAlignment="1">
      <alignment horizontal="center" vertical="center"/>
    </xf>
    <xf numFmtId="0" fontId="79" fillId="0" borderId="0" xfId="13" applyFont="1" applyFill="1" applyBorder="1" applyAlignment="1">
      <alignment horizontal="center" vertical="center" wrapText="1"/>
    </xf>
    <xf numFmtId="0" fontId="27" fillId="3" borderId="59" xfId="0" applyFont="1" applyFill="1" applyBorder="1" applyAlignment="1">
      <alignment horizontal="center" vertical="center" wrapText="1"/>
    </xf>
    <xf numFmtId="0" fontId="85" fillId="3" borderId="59" xfId="0" applyFont="1" applyFill="1" applyBorder="1" applyAlignment="1">
      <alignment horizontal="center" vertical="center"/>
    </xf>
    <xf numFmtId="0" fontId="46" fillId="3" borderId="59" xfId="0" applyFont="1" applyFill="1" applyBorder="1" applyAlignment="1">
      <alignment horizontal="center" vertical="center" wrapText="1"/>
    </xf>
    <xf numFmtId="0" fontId="27" fillId="3" borderId="36" xfId="0" applyFont="1" applyFill="1" applyBorder="1" applyAlignment="1">
      <alignment horizontal="center" vertical="center"/>
    </xf>
    <xf numFmtId="0" fontId="0" fillId="3" borderId="59" xfId="0" applyFill="1" applyBorder="1" applyAlignment="1">
      <alignment horizontal="center" vertical="center"/>
    </xf>
    <xf numFmtId="0" fontId="45" fillId="0" borderId="36" xfId="18" applyFont="1" applyFill="1" applyBorder="1" applyAlignment="1">
      <alignment horizontal="center" vertical="center" wrapText="1"/>
    </xf>
    <xf numFmtId="0" fontId="45" fillId="0" borderId="36" xfId="18" applyFont="1" applyBorder="1" applyAlignment="1">
      <alignment horizontal="center" vertical="center"/>
    </xf>
    <xf numFmtId="0" fontId="90" fillId="0" borderId="3" xfId="18" applyFont="1" applyFill="1" applyBorder="1" applyAlignment="1">
      <alignment horizontal="center"/>
    </xf>
    <xf numFmtId="14" fontId="45" fillId="0" borderId="36" xfId="18" applyNumberFormat="1" applyFont="1" applyBorder="1" applyAlignment="1">
      <alignment horizontal="center" vertical="center"/>
    </xf>
    <xf numFmtId="14" fontId="90" fillId="0" borderId="3" xfId="18" applyNumberFormat="1" applyFont="1" applyFill="1" applyBorder="1" applyAlignment="1">
      <alignment horizontal="center"/>
    </xf>
    <xf numFmtId="0" fontId="45" fillId="0" borderId="36" xfId="18" applyFont="1" applyBorder="1" applyAlignment="1">
      <alignment horizontal="center" vertical="center" wrapText="1"/>
    </xf>
    <xf numFmtId="0" fontId="0" fillId="0" borderId="78" xfId="0" applyBorder="1" applyAlignment="1">
      <alignment horizontal="center" vertical="center"/>
    </xf>
    <xf numFmtId="0" fontId="51" fillId="10" borderId="63" xfId="0" applyFont="1" applyFill="1" applyBorder="1" applyAlignment="1">
      <alignment vertical="center" wrapText="1"/>
    </xf>
    <xf numFmtId="0" fontId="51" fillId="10" borderId="80" xfId="0" applyFont="1" applyFill="1" applyBorder="1" applyAlignment="1">
      <alignment vertical="center" wrapText="1"/>
    </xf>
    <xf numFmtId="0" fontId="51" fillId="10" borderId="81" xfId="0" applyFont="1" applyFill="1" applyBorder="1" applyAlignment="1">
      <alignment vertical="center" wrapText="1"/>
    </xf>
    <xf numFmtId="0" fontId="45" fillId="0" borderId="3" xfId="18" applyFont="1" applyFill="1" applyBorder="1" applyAlignment="1">
      <alignment horizontal="center" wrapText="1"/>
    </xf>
    <xf numFmtId="0" fontId="0" fillId="0" borderId="62" xfId="0" applyBorder="1"/>
    <xf numFmtId="0" fontId="85" fillId="3" borderId="59" xfId="0" applyFont="1" applyFill="1" applyBorder="1" applyAlignment="1">
      <alignment vertical="center" wrapText="1"/>
    </xf>
    <xf numFmtId="0" fontId="27" fillId="0" borderId="3" xfId="0" applyFont="1" applyBorder="1" applyAlignment="1">
      <alignment vertical="center" wrapText="1"/>
    </xf>
    <xf numFmtId="0" fontId="104" fillId="0" borderId="59" xfId="0" applyFont="1" applyBorder="1" applyAlignment="1">
      <alignment horizontal="center" vertical="center"/>
    </xf>
    <xf numFmtId="0" fontId="85" fillId="3" borderId="3" xfId="0" applyFont="1" applyFill="1" applyBorder="1" applyAlignment="1">
      <alignment vertical="center" wrapText="1"/>
    </xf>
    <xf numFmtId="0" fontId="36" fillId="0" borderId="59" xfId="0" applyFont="1" applyBorder="1" applyAlignment="1">
      <alignment horizontal="center" vertical="center"/>
    </xf>
    <xf numFmtId="0" fontId="49" fillId="0" borderId="0" xfId="0" applyFont="1" applyBorder="1" applyAlignment="1">
      <alignment horizontal="left"/>
    </xf>
    <xf numFmtId="0" fontId="31" fillId="0" borderId="71" xfId="1" applyBorder="1" applyAlignment="1" applyProtection="1">
      <alignment horizontal="center" vertical="center" wrapText="1"/>
    </xf>
    <xf numFmtId="0" fontId="0" fillId="0" borderId="3" xfId="0" applyFill="1" applyBorder="1" applyAlignment="1">
      <alignment horizontal="center" vertical="center" wrapText="1"/>
    </xf>
    <xf numFmtId="0" fontId="105" fillId="3" borderId="0" xfId="0" applyFont="1" applyFill="1" applyAlignment="1">
      <alignment horizontal="center" vertical="center" wrapText="1"/>
    </xf>
    <xf numFmtId="0" fontId="39" fillId="0" borderId="0" xfId="6" applyFont="1" applyFill="1" applyBorder="1" applyAlignment="1">
      <alignment horizontal="center" wrapText="1"/>
    </xf>
    <xf numFmtId="0" fontId="27" fillId="0" borderId="33" xfId="0" applyFont="1" applyBorder="1" applyAlignment="1">
      <alignment horizontal="center" vertical="center" wrapText="1"/>
    </xf>
    <xf numFmtId="0" fontId="54" fillId="0" borderId="59" xfId="18" applyFont="1" applyFill="1" applyBorder="1" applyAlignment="1">
      <alignment horizontal="center"/>
    </xf>
    <xf numFmtId="0" fontId="91" fillId="0" borderId="59" xfId="18" applyFont="1" applyFill="1" applyBorder="1" applyAlignment="1">
      <alignment horizontal="center"/>
    </xf>
    <xf numFmtId="0" fontId="54" fillId="0" borderId="59" xfId="18" applyFont="1" applyBorder="1" applyAlignment="1">
      <alignment horizontal="center"/>
    </xf>
    <xf numFmtId="0" fontId="54" fillId="0" borderId="59" xfId="18" applyFont="1" applyBorder="1" applyAlignment="1">
      <alignment horizontal="center" vertical="center"/>
    </xf>
    <xf numFmtId="0" fontId="113" fillId="0" borderId="59" xfId="18" applyFont="1" applyFill="1" applyBorder="1" applyAlignment="1">
      <alignment horizontal="center" wrapText="1"/>
    </xf>
    <xf numFmtId="0" fontId="90" fillId="0" borderId="36" xfId="18" applyFont="1" applyFill="1" applyBorder="1" applyAlignment="1">
      <alignment horizontal="center" wrapText="1"/>
    </xf>
    <xf numFmtId="0" fontId="113" fillId="0" borderId="59" xfId="18" applyFont="1" applyFill="1" applyBorder="1" applyAlignment="1">
      <alignment horizontal="center"/>
    </xf>
    <xf numFmtId="14" fontId="113" fillId="0" borderId="59" xfId="18" applyNumberFormat="1" applyFont="1" applyFill="1" applyBorder="1" applyAlignment="1">
      <alignment horizontal="center"/>
    </xf>
    <xf numFmtId="0" fontId="45" fillId="0" borderId="59" xfId="18" applyFont="1" applyBorder="1" applyAlignment="1">
      <alignment horizontal="center" vertical="center" wrapText="1"/>
    </xf>
    <xf numFmtId="0" fontId="22" fillId="0" borderId="0" xfId="18" applyAlignment="1">
      <alignment vertical="top" wrapText="1"/>
    </xf>
    <xf numFmtId="0" fontId="0" fillId="22" borderId="64" xfId="0" applyFill="1" applyBorder="1" applyAlignment="1">
      <alignment vertical="top" wrapText="1"/>
    </xf>
    <xf numFmtId="0" fontId="8" fillId="0" borderId="32" xfId="18" applyFont="1" applyFill="1" applyBorder="1" applyAlignment="1">
      <alignment vertical="top" wrapText="1"/>
    </xf>
    <xf numFmtId="0" fontId="9" fillId="0" borderId="32" xfId="18" applyFont="1" applyFill="1" applyBorder="1" applyAlignment="1">
      <alignment vertical="top" wrapText="1"/>
    </xf>
    <xf numFmtId="0" fontId="12" fillId="0" borderId="32" xfId="18" applyFont="1" applyFill="1" applyBorder="1" applyAlignment="1">
      <alignment vertical="top" wrapText="1"/>
    </xf>
    <xf numFmtId="0" fontId="45" fillId="0" borderId="32" xfId="18" applyFont="1" applyBorder="1" applyAlignment="1">
      <alignment horizontal="center" vertical="top" wrapText="1"/>
    </xf>
    <xf numFmtId="0" fontId="45" fillId="0" borderId="33" xfId="18" applyFont="1" applyBorder="1" applyAlignment="1">
      <alignment horizontal="center" vertical="top" wrapText="1"/>
    </xf>
    <xf numFmtId="0" fontId="13" fillId="0" borderId="32" xfId="18" applyFont="1" applyFill="1" applyBorder="1" applyAlignment="1">
      <alignment vertical="top" wrapText="1"/>
    </xf>
    <xf numFmtId="0" fontId="14" fillId="0" borderId="32" xfId="18" applyFont="1" applyFill="1" applyBorder="1" applyAlignment="1">
      <alignment vertical="top" wrapText="1"/>
    </xf>
    <xf numFmtId="0" fontId="15" fillId="0" borderId="32" xfId="18" applyFont="1" applyFill="1" applyBorder="1" applyAlignment="1">
      <alignment vertical="top" wrapText="1"/>
    </xf>
    <xf numFmtId="0" fontId="15" fillId="0" borderId="33" xfId="18" applyFont="1" applyFill="1" applyBorder="1" applyAlignment="1">
      <alignment vertical="top" wrapText="1"/>
    </xf>
    <xf numFmtId="0" fontId="17" fillId="0" borderId="33" xfId="18" applyFont="1" applyFill="1" applyBorder="1" applyAlignment="1">
      <alignment vertical="top" wrapText="1"/>
    </xf>
    <xf numFmtId="0" fontId="21" fillId="0" borderId="36" xfId="18" applyFont="1" applyFill="1" applyBorder="1" applyAlignment="1">
      <alignment vertical="top" wrapText="1"/>
    </xf>
    <xf numFmtId="0" fontId="22" fillId="0" borderId="36" xfId="18" applyBorder="1" applyAlignment="1">
      <alignment vertical="top" wrapText="1"/>
    </xf>
    <xf numFmtId="0" fontId="22" fillId="0" borderId="33" xfId="18" applyBorder="1" applyAlignment="1">
      <alignment vertical="top" wrapText="1"/>
    </xf>
    <xf numFmtId="0" fontId="22" fillId="0" borderId="32" xfId="18" applyBorder="1" applyAlignment="1">
      <alignment vertical="top" wrapText="1"/>
    </xf>
    <xf numFmtId="0" fontId="57" fillId="0" borderId="15" xfId="11" applyFont="1" applyFill="1" applyBorder="1" applyAlignment="1">
      <alignment horizontal="center" vertical="center" wrapText="1"/>
    </xf>
    <xf numFmtId="0" fontId="31" fillId="7" borderId="70" xfId="1" applyFill="1" applyBorder="1" applyAlignment="1" applyProtection="1">
      <alignment horizontal="center" vertical="center" wrapText="1"/>
    </xf>
    <xf numFmtId="0" fontId="27" fillId="12" borderId="59" xfId="13" applyFill="1" applyBorder="1"/>
    <xf numFmtId="0" fontId="81" fillId="0" borderId="22" xfId="13" applyFont="1" applyBorder="1" applyAlignment="1">
      <alignment horizontal="left"/>
    </xf>
    <xf numFmtId="0" fontId="82" fillId="0" borderId="11" xfId="13" applyFont="1" applyBorder="1" applyAlignment="1">
      <alignment horizontal="center" vertical="center"/>
    </xf>
    <xf numFmtId="0" fontId="84" fillId="0" borderId="64" xfId="13" applyFont="1" applyFill="1" applyBorder="1" applyAlignment="1">
      <alignment horizontal="left"/>
    </xf>
    <xf numFmtId="0" fontId="11" fillId="0" borderId="59" xfId="18" applyFont="1" applyBorder="1" applyAlignment="1">
      <alignment horizontal="center" vertical="center"/>
    </xf>
    <xf numFmtId="0" fontId="22" fillId="0" borderId="59" xfId="18" applyBorder="1" applyAlignment="1">
      <alignment horizontal="center" vertical="center"/>
    </xf>
    <xf numFmtId="0" fontId="12" fillId="0" borderId="59" xfId="18" applyFont="1" applyBorder="1" applyAlignment="1">
      <alignment horizontal="center" vertical="center"/>
    </xf>
    <xf numFmtId="0" fontId="45" fillId="0" borderId="3" xfId="18" applyFont="1" applyBorder="1" applyAlignment="1">
      <alignment horizontal="center" vertical="center" wrapText="1"/>
    </xf>
    <xf numFmtId="0" fontId="45" fillId="0" borderId="0" xfId="18" applyFont="1" applyBorder="1" applyAlignment="1">
      <alignment horizontal="center" vertical="center" wrapText="1"/>
    </xf>
    <xf numFmtId="0" fontId="0" fillId="0" borderId="0" xfId="0" applyAlignment="1">
      <alignment horizontal="center" vertical="center"/>
    </xf>
    <xf numFmtId="0" fontId="51" fillId="10" borderId="80" xfId="0" applyFont="1" applyFill="1" applyBorder="1" applyAlignment="1">
      <alignment horizontal="center" vertical="center" wrapText="1"/>
    </xf>
    <xf numFmtId="0" fontId="52" fillId="0" borderId="63" xfId="0" applyFont="1" applyBorder="1" applyAlignment="1">
      <alignment horizontal="center" vertical="center" wrapText="1"/>
    </xf>
    <xf numFmtId="0" fontId="52" fillId="0" borderId="62" xfId="0" applyFont="1" applyBorder="1" applyAlignment="1">
      <alignment horizontal="center" vertical="center" wrapText="1"/>
    </xf>
    <xf numFmtId="14" fontId="98" fillId="0" borderId="5" xfId="13" applyNumberFormat="1" applyFont="1" applyBorder="1" applyAlignment="1">
      <alignment horizontal="center" vertical="center" wrapText="1"/>
    </xf>
    <xf numFmtId="14" fontId="56" fillId="0" borderId="5" xfId="13" applyNumberFormat="1" applyFont="1" applyBorder="1" applyAlignment="1">
      <alignment horizontal="center" vertical="center" wrapText="1"/>
    </xf>
    <xf numFmtId="0" fontId="85" fillId="0" borderId="0" xfId="13" applyFont="1" applyFill="1" applyBorder="1" applyAlignment="1">
      <alignment horizontal="center" vertical="center" wrapText="1"/>
    </xf>
    <xf numFmtId="0" fontId="110" fillId="0" borderId="59" xfId="0" applyFont="1" applyBorder="1" applyAlignment="1">
      <alignment horizontal="center"/>
    </xf>
    <xf numFmtId="0" fontId="7" fillId="0" borderId="0" xfId="22"/>
    <xf numFmtId="3" fontId="34" fillId="4" borderId="39" xfId="22" applyNumberFormat="1" applyFont="1" applyFill="1" applyBorder="1" applyAlignment="1" applyProtection="1">
      <alignment vertical="center" wrapText="1"/>
    </xf>
    <xf numFmtId="3" fontId="34" fillId="4" borderId="43" xfId="22" applyNumberFormat="1" applyFont="1" applyFill="1" applyBorder="1" applyAlignment="1" applyProtection="1">
      <alignment vertical="center" wrapText="1"/>
    </xf>
    <xf numFmtId="3" fontId="34" fillId="4" borderId="38" xfId="22" applyNumberFormat="1" applyFont="1" applyFill="1" applyBorder="1" applyAlignment="1" applyProtection="1">
      <alignment vertical="center" wrapText="1"/>
    </xf>
    <xf numFmtId="3" fontId="34" fillId="4" borderId="44" xfId="22" applyNumberFormat="1" applyFont="1" applyFill="1" applyBorder="1" applyAlignment="1" applyProtection="1">
      <alignment vertical="center" wrapText="1"/>
    </xf>
    <xf numFmtId="3" fontId="34" fillId="4" borderId="12" xfId="22" applyNumberFormat="1" applyFont="1" applyFill="1" applyBorder="1" applyAlignment="1" applyProtection="1">
      <alignment vertical="center" wrapText="1"/>
    </xf>
    <xf numFmtId="3" fontId="34" fillId="0" borderId="41" xfId="21" applyNumberFormat="1" applyFont="1" applyBorder="1" applyAlignment="1" applyProtection="1">
      <alignment vertical="center"/>
    </xf>
    <xf numFmtId="3" fontId="38" fillId="0" borderId="8" xfId="22" applyNumberFormat="1" applyFont="1" applyBorder="1" applyAlignment="1" applyProtection="1">
      <alignment vertical="center"/>
    </xf>
    <xf numFmtId="3" fontId="38" fillId="0" borderId="82" xfId="22" applyNumberFormat="1" applyFont="1" applyBorder="1" applyAlignment="1" applyProtection="1">
      <alignment vertical="center"/>
    </xf>
    <xf numFmtId="3" fontId="38" fillId="0" borderId="7" xfId="22" applyNumberFormat="1" applyFont="1" applyBorder="1" applyAlignment="1" applyProtection="1">
      <alignment vertical="center"/>
    </xf>
    <xf numFmtId="3" fontId="38" fillId="0" borderId="59" xfId="22" applyNumberFormat="1" applyFont="1" applyBorder="1" applyAlignment="1" applyProtection="1">
      <alignment vertical="center"/>
    </xf>
    <xf numFmtId="3" fontId="38" fillId="0" borderId="83" xfId="22" applyNumberFormat="1" applyFont="1" applyBorder="1" applyAlignment="1" applyProtection="1">
      <alignment vertical="center"/>
    </xf>
    <xf numFmtId="164" fontId="38" fillId="6" borderId="39" xfId="22" applyNumberFormat="1" applyFont="1" applyFill="1" applyBorder="1" applyAlignment="1" applyProtection="1">
      <alignment horizontal="center" vertical="center" wrapText="1"/>
    </xf>
    <xf numFmtId="164" fontId="38" fillId="13" borderId="39" xfId="22" applyNumberFormat="1" applyFont="1" applyFill="1" applyBorder="1" applyAlignment="1" applyProtection="1">
      <alignment horizontal="center" vertical="center" wrapText="1"/>
    </xf>
    <xf numFmtId="164" fontId="116" fillId="0" borderId="39" xfId="22" applyNumberFormat="1" applyFont="1" applyBorder="1" applyAlignment="1" applyProtection="1">
      <alignment vertical="center" wrapText="1"/>
    </xf>
    <xf numFmtId="3" fontId="38" fillId="0" borderId="75" xfId="22" applyNumberFormat="1" applyFont="1" applyBorder="1" applyAlignment="1" applyProtection="1">
      <alignment vertical="center"/>
    </xf>
    <xf numFmtId="3" fontId="38" fillId="0" borderId="33" xfId="22" applyNumberFormat="1" applyFont="1" applyBorder="1" applyAlignment="1" applyProtection="1">
      <alignment vertical="center"/>
    </xf>
    <xf numFmtId="3" fontId="38" fillId="0" borderId="74" xfId="22" applyNumberFormat="1" applyFont="1" applyBorder="1" applyAlignment="1" applyProtection="1">
      <alignment vertical="center"/>
    </xf>
    <xf numFmtId="164" fontId="38" fillId="0" borderId="39" xfId="22" applyNumberFormat="1" applyFont="1" applyFill="1" applyBorder="1" applyAlignment="1" applyProtection="1">
      <alignment horizontal="center" vertical="center" wrapText="1"/>
    </xf>
    <xf numFmtId="164" fontId="38" fillId="0" borderId="39" xfId="22" applyNumberFormat="1" applyFont="1" applyFill="1" applyBorder="1" applyAlignment="1" applyProtection="1">
      <alignment horizontal="left" vertical="center" wrapText="1"/>
    </xf>
    <xf numFmtId="3" fontId="38" fillId="0" borderId="84" xfId="22" applyNumberFormat="1" applyFont="1" applyBorder="1" applyAlignment="1" applyProtection="1">
      <alignment vertical="center"/>
    </xf>
    <xf numFmtId="164" fontId="38" fillId="0" borderId="39" xfId="22" applyNumberFormat="1" applyFont="1" applyFill="1" applyBorder="1" applyAlignment="1" applyProtection="1">
      <alignment vertical="center" wrapText="1"/>
    </xf>
    <xf numFmtId="3" fontId="38" fillId="0" borderId="59" xfId="22" applyNumberFormat="1" applyFont="1" applyBorder="1" applyAlignment="1" applyProtection="1">
      <alignment vertical="center" wrapText="1"/>
    </xf>
    <xf numFmtId="3" fontId="115" fillId="6" borderId="7" xfId="22" applyNumberFormat="1" applyFont="1" applyFill="1" applyBorder="1" applyAlignment="1" applyProtection="1">
      <alignment vertical="center"/>
    </xf>
    <xf numFmtId="164" fontId="30" fillId="6" borderId="39" xfId="22" applyNumberFormat="1" applyFont="1" applyFill="1" applyBorder="1" applyAlignment="1" applyProtection="1">
      <alignment horizontal="center" vertical="center" wrapText="1"/>
    </xf>
    <xf numFmtId="164" fontId="30" fillId="13" borderId="39" xfId="22" applyNumberFormat="1" applyFont="1" applyFill="1" applyBorder="1" applyAlignment="1" applyProtection="1">
      <alignment horizontal="center" vertical="center" wrapText="1"/>
    </xf>
    <xf numFmtId="164" fontId="38" fillId="13" borderId="39" xfId="22" applyNumberFormat="1" applyFont="1" applyFill="1" applyBorder="1" applyAlignment="1" applyProtection="1">
      <alignment horizontal="left" vertical="center" wrapText="1"/>
    </xf>
    <xf numFmtId="3" fontId="38" fillId="0" borderId="9" xfId="22" applyNumberFormat="1" applyFont="1" applyBorder="1" applyAlignment="1" applyProtection="1">
      <alignment vertical="center"/>
    </xf>
    <xf numFmtId="3" fontId="38" fillId="0" borderId="5" xfId="22" applyNumberFormat="1" applyFont="1" applyBorder="1" applyAlignment="1" applyProtection="1">
      <alignment vertical="center"/>
    </xf>
    <xf numFmtId="3" fontId="38" fillId="0" borderId="11" xfId="22" applyNumberFormat="1" applyFont="1" applyBorder="1" applyAlignment="1" applyProtection="1">
      <alignment vertical="center"/>
    </xf>
    <xf numFmtId="3" fontId="38" fillId="0" borderId="2" xfId="22" applyNumberFormat="1" applyFont="1" applyBorder="1" applyAlignment="1" applyProtection="1">
      <alignment vertical="center"/>
    </xf>
    <xf numFmtId="3" fontId="38" fillId="0" borderId="85" xfId="22" applyNumberFormat="1" applyFont="1" applyBorder="1" applyAlignment="1" applyProtection="1">
      <alignment vertical="center"/>
    </xf>
    <xf numFmtId="3" fontId="38" fillId="0" borderId="5" xfId="22" applyNumberFormat="1" applyFont="1" applyFill="1" applyBorder="1" applyAlignment="1" applyProtection="1">
      <alignment vertical="center"/>
    </xf>
    <xf numFmtId="3" fontId="34" fillId="0" borderId="40" xfId="21" applyNumberFormat="1" applyFont="1" applyBorder="1" applyAlignment="1" applyProtection="1">
      <alignment vertical="center"/>
    </xf>
    <xf numFmtId="164" fontId="38" fillId="6" borderId="86" xfId="22" applyNumberFormat="1" applyFont="1" applyFill="1" applyBorder="1" applyAlignment="1" applyProtection="1">
      <alignment horizontal="center" vertical="center" wrapText="1"/>
    </xf>
    <xf numFmtId="164" fontId="38" fillId="13" borderId="86" xfId="22" applyNumberFormat="1" applyFont="1" applyFill="1" applyBorder="1" applyAlignment="1" applyProtection="1">
      <alignment horizontal="center" vertical="center" wrapText="1"/>
    </xf>
    <xf numFmtId="164" fontId="38" fillId="13" borderId="86" xfId="22" applyNumberFormat="1" applyFont="1" applyFill="1" applyBorder="1" applyAlignment="1" applyProtection="1">
      <alignment horizontal="left" vertical="center" wrapText="1"/>
    </xf>
    <xf numFmtId="4" fontId="34" fillId="20" borderId="39" xfId="21" applyNumberFormat="1" applyFont="1" applyFill="1" applyBorder="1" applyAlignment="1" applyProtection="1">
      <alignment horizontal="center" vertical="center" wrapText="1"/>
    </xf>
    <xf numFmtId="164" fontId="34" fillId="20" borderId="39" xfId="21" applyFont="1" applyFill="1" applyBorder="1" applyAlignment="1" applyProtection="1">
      <alignment horizontal="center" vertical="center" wrapText="1"/>
    </xf>
    <xf numFmtId="164" fontId="29" fillId="20" borderId="39" xfId="21" applyFont="1" applyFill="1" applyBorder="1" applyAlignment="1" applyProtection="1">
      <alignment horizontal="center" vertical="center" wrapText="1"/>
    </xf>
    <xf numFmtId="164" fontId="34" fillId="0" borderId="0" xfId="21" applyFont="1" applyAlignment="1">
      <alignment horizontal="right" vertical="center"/>
    </xf>
    <xf numFmtId="164" fontId="38" fillId="0" borderId="0" xfId="21" applyFont="1" applyAlignment="1">
      <alignment vertical="center"/>
    </xf>
    <xf numFmtId="164" fontId="116" fillId="0" borderId="0" xfId="22" applyNumberFormat="1" applyFont="1" applyAlignment="1">
      <alignment vertical="center"/>
    </xf>
    <xf numFmtId="164" fontId="34" fillId="0" borderId="0" xfId="22" applyNumberFormat="1" applyFont="1" applyAlignment="1">
      <alignment horizontal="center" vertical="center"/>
    </xf>
    <xf numFmtId="164" fontId="27" fillId="0" borderId="0" xfId="21" applyAlignment="1">
      <alignment horizontal="center" vertical="center" wrapText="1"/>
    </xf>
    <xf numFmtId="164" fontId="27" fillId="0" borderId="0" xfId="21" applyAlignment="1">
      <alignment horizontal="center" vertical="center"/>
    </xf>
    <xf numFmtId="164" fontId="34" fillId="0" borderId="0" xfId="21" applyFont="1" applyAlignment="1">
      <alignment vertical="center"/>
    </xf>
    <xf numFmtId="164" fontId="117" fillId="0" borderId="0" xfId="22" applyNumberFormat="1" applyFont="1" applyAlignment="1">
      <alignment vertical="center"/>
    </xf>
    <xf numFmtId="0" fontId="6" fillId="0" borderId="0" xfId="24"/>
    <xf numFmtId="164" fontId="38" fillId="13" borderId="40" xfId="24" applyNumberFormat="1" applyFont="1" applyFill="1" applyBorder="1" applyAlignment="1" applyProtection="1">
      <alignment horizontal="center" vertical="center" wrapText="1"/>
    </xf>
    <xf numFmtId="0" fontId="6" fillId="0" borderId="0" xfId="24" applyBorder="1"/>
    <xf numFmtId="0" fontId="6" fillId="0" borderId="0" xfId="24" applyBorder="1" applyAlignment="1">
      <alignment horizontal="center"/>
    </xf>
    <xf numFmtId="164" fontId="38" fillId="13" borderId="40" xfId="24" applyNumberFormat="1" applyFont="1" applyFill="1" applyBorder="1" applyAlignment="1" applyProtection="1">
      <alignment horizontal="left" vertical="center" wrapText="1"/>
    </xf>
    <xf numFmtId="164" fontId="38" fillId="13" borderId="41" xfId="24" applyNumberFormat="1" applyFont="1" applyFill="1" applyBorder="1" applyAlignment="1" applyProtection="1">
      <alignment horizontal="left" vertical="center" wrapText="1"/>
    </xf>
    <xf numFmtId="164" fontId="38" fillId="13" borderId="87" xfId="24" applyNumberFormat="1" applyFont="1" applyFill="1" applyBorder="1" applyAlignment="1" applyProtection="1">
      <alignment horizontal="left" vertical="center" wrapText="1"/>
    </xf>
    <xf numFmtId="164" fontId="38" fillId="15" borderId="41" xfId="24" applyNumberFormat="1" applyFont="1" applyFill="1" applyBorder="1" applyAlignment="1" applyProtection="1">
      <alignment horizontal="left" vertical="center" wrapText="1"/>
    </xf>
    <xf numFmtId="164" fontId="38" fillId="15" borderId="41" xfId="24" applyNumberFormat="1" applyFont="1" applyFill="1" applyBorder="1" applyAlignment="1" applyProtection="1">
      <alignment horizontal="center" vertical="center" wrapText="1"/>
    </xf>
    <xf numFmtId="164" fontId="38" fillId="13" borderId="41" xfId="24" applyNumberFormat="1" applyFont="1" applyFill="1" applyBorder="1" applyAlignment="1" applyProtection="1">
      <alignment horizontal="center" vertical="center" wrapText="1"/>
    </xf>
    <xf numFmtId="164" fontId="38" fillId="13" borderId="87" xfId="24" applyNumberFormat="1" applyFont="1" applyFill="1" applyBorder="1" applyAlignment="1" applyProtection="1">
      <alignment horizontal="center" vertical="center" wrapText="1"/>
    </xf>
    <xf numFmtId="3" fontId="38" fillId="0" borderId="77" xfId="24" applyNumberFormat="1" applyFont="1" applyBorder="1" applyAlignment="1" applyProtection="1">
      <alignment horizontal="center" vertical="center"/>
    </xf>
    <xf numFmtId="3" fontId="38" fillId="15" borderId="73" xfId="24" applyNumberFormat="1" applyFont="1" applyFill="1" applyBorder="1" applyAlignment="1" applyProtection="1">
      <alignment horizontal="center" vertical="center"/>
    </xf>
    <xf numFmtId="3" fontId="38" fillId="0" borderId="73" xfId="24" applyNumberFormat="1" applyFont="1" applyBorder="1" applyAlignment="1" applyProtection="1">
      <alignment horizontal="center" vertical="center"/>
    </xf>
    <xf numFmtId="3" fontId="38" fillId="0" borderId="25" xfId="24" applyNumberFormat="1" applyFont="1" applyBorder="1" applyAlignment="1" applyProtection="1">
      <alignment horizontal="center" vertical="center"/>
    </xf>
    <xf numFmtId="165" fontId="38" fillId="0" borderId="40" xfId="24" applyNumberFormat="1" applyFont="1" applyBorder="1" applyAlignment="1" applyProtection="1">
      <alignment horizontal="center" vertical="center"/>
    </xf>
    <xf numFmtId="165" fontId="38" fillId="15" borderId="41" xfId="24" applyNumberFormat="1" applyFont="1" applyFill="1" applyBorder="1" applyAlignment="1" applyProtection="1">
      <alignment horizontal="center" vertical="center"/>
    </xf>
    <xf numFmtId="165" fontId="38" fillId="0" borderId="41" xfId="24" applyNumberFormat="1" applyFont="1" applyBorder="1" applyAlignment="1" applyProtection="1">
      <alignment horizontal="center" vertical="center"/>
    </xf>
    <xf numFmtId="165" fontId="38" fillId="0" borderId="87" xfId="24" applyNumberFormat="1" applyFont="1" applyBorder="1" applyAlignment="1" applyProtection="1">
      <alignment horizontal="center" vertical="center"/>
    </xf>
    <xf numFmtId="165" fontId="38" fillId="0" borderId="77" xfId="24" applyNumberFormat="1" applyFont="1" applyBorder="1" applyAlignment="1" applyProtection="1">
      <alignment horizontal="center" vertical="center"/>
    </xf>
    <xf numFmtId="165" fontId="38" fillId="15" borderId="73" xfId="24" applyNumberFormat="1" applyFont="1" applyFill="1" applyBorder="1" applyAlignment="1" applyProtection="1">
      <alignment horizontal="center" vertical="center"/>
    </xf>
    <xf numFmtId="165" fontId="38" fillId="0" borderId="73" xfId="24" applyNumberFormat="1" applyFont="1" applyBorder="1" applyAlignment="1" applyProtection="1">
      <alignment horizontal="center" vertical="center"/>
    </xf>
    <xf numFmtId="165" fontId="38" fillId="0" borderId="25" xfId="24" applyNumberFormat="1" applyFont="1" applyBorder="1" applyAlignment="1" applyProtection="1">
      <alignment horizontal="center" vertical="center"/>
    </xf>
    <xf numFmtId="3" fontId="38" fillId="15" borderId="41" xfId="24" applyNumberFormat="1" applyFont="1" applyFill="1" applyBorder="1" applyAlignment="1" applyProtection="1">
      <alignment horizontal="center" vertical="center"/>
    </xf>
    <xf numFmtId="3" fontId="38" fillId="0" borderId="41" xfId="24" applyNumberFormat="1" applyFont="1" applyBorder="1" applyAlignment="1" applyProtection="1">
      <alignment horizontal="center" vertical="center"/>
    </xf>
    <xf numFmtId="164" fontId="34" fillId="29" borderId="39" xfId="24" applyNumberFormat="1" applyFont="1" applyFill="1" applyBorder="1" applyAlignment="1" applyProtection="1">
      <alignment horizontal="left" vertical="center" wrapText="1"/>
    </xf>
    <xf numFmtId="164" fontId="34" fillId="29" borderId="39" xfId="24" applyNumberFormat="1" applyFont="1" applyFill="1" applyBorder="1" applyAlignment="1" applyProtection="1">
      <alignment horizontal="center" vertical="center" wrapText="1"/>
    </xf>
    <xf numFmtId="164" fontId="34" fillId="29" borderId="43" xfId="24" applyNumberFormat="1" applyFont="1" applyFill="1" applyBorder="1" applyAlignment="1" applyProtection="1">
      <alignment horizontal="center" vertical="center" wrapText="1"/>
    </xf>
    <xf numFmtId="3" fontId="34" fillId="29" borderId="39" xfId="24" applyNumberFormat="1" applyFont="1" applyFill="1" applyBorder="1" applyAlignment="1" applyProtection="1">
      <alignment horizontal="center" vertical="center"/>
    </xf>
    <xf numFmtId="3" fontId="34" fillId="29" borderId="43" xfId="24" applyNumberFormat="1" applyFont="1" applyFill="1" applyBorder="1" applyAlignment="1" applyProtection="1">
      <alignment horizontal="center" vertical="center"/>
    </xf>
    <xf numFmtId="3" fontId="34" fillId="29" borderId="39" xfId="24" applyNumberFormat="1" applyFont="1" applyFill="1" applyBorder="1" applyAlignment="1" applyProtection="1">
      <alignment horizontal="center" vertical="center" wrapText="1"/>
    </xf>
    <xf numFmtId="164" fontId="38" fillId="0" borderId="41" xfId="24" applyNumberFormat="1" applyFont="1" applyFill="1" applyBorder="1" applyAlignment="1" applyProtection="1">
      <alignment horizontal="center" vertical="center" wrapText="1"/>
    </xf>
    <xf numFmtId="3" fontId="38" fillId="15" borderId="87" xfId="24" applyNumberFormat="1" applyFont="1" applyFill="1" applyBorder="1" applyAlignment="1" applyProtection="1">
      <alignment horizontal="center" vertical="center"/>
    </xf>
    <xf numFmtId="164" fontId="116" fillId="15" borderId="87" xfId="24" applyNumberFormat="1" applyFont="1" applyFill="1" applyBorder="1" applyAlignment="1" applyProtection="1">
      <alignment horizontal="center" vertical="center"/>
    </xf>
    <xf numFmtId="0" fontId="6" fillId="0" borderId="41" xfId="24" applyBorder="1" applyAlignment="1">
      <alignment horizontal="center" vertical="center"/>
    </xf>
    <xf numFmtId="0" fontId="6" fillId="15" borderId="41" xfId="24" applyFill="1" applyBorder="1" applyAlignment="1">
      <alignment horizontal="center" vertical="center"/>
    </xf>
    <xf numFmtId="0" fontId="6" fillId="0" borderId="73" xfId="24" applyBorder="1" applyAlignment="1">
      <alignment horizontal="center" vertical="center"/>
    </xf>
    <xf numFmtId="0" fontId="6" fillId="15" borderId="73" xfId="24" applyFill="1" applyBorder="1" applyAlignment="1">
      <alignment horizontal="center" vertical="center"/>
    </xf>
    <xf numFmtId="0" fontId="6" fillId="15" borderId="87" xfId="24" applyFill="1" applyBorder="1" applyAlignment="1">
      <alignment horizontal="center" vertical="center"/>
    </xf>
    <xf numFmtId="0" fontId="6" fillId="15" borderId="25" xfId="24" applyFill="1" applyBorder="1" applyAlignment="1">
      <alignment horizontal="center" vertical="center"/>
    </xf>
    <xf numFmtId="164" fontId="34" fillId="29" borderId="76" xfId="24" applyNumberFormat="1" applyFont="1" applyFill="1" applyBorder="1" applyAlignment="1" applyProtection="1">
      <alignment horizontal="center" vertical="center" wrapText="1"/>
    </xf>
    <xf numFmtId="164" fontId="34" fillId="29" borderId="20" xfId="24" applyNumberFormat="1" applyFont="1" applyFill="1" applyBorder="1" applyAlignment="1" applyProtection="1">
      <alignment horizontal="center" vertical="center" wrapText="1"/>
    </xf>
    <xf numFmtId="164" fontId="38" fillId="15" borderId="73" xfId="24" applyNumberFormat="1" applyFont="1" applyFill="1" applyBorder="1" applyAlignment="1" applyProtection="1">
      <alignment horizontal="center" vertical="center" wrapText="1"/>
    </xf>
    <xf numFmtId="0" fontId="6" fillId="0" borderId="73" xfId="24" applyFill="1" applyBorder="1" applyAlignment="1">
      <alignment horizontal="center" vertical="center"/>
    </xf>
    <xf numFmtId="165" fontId="38" fillId="15" borderId="25" xfId="24" applyNumberFormat="1" applyFont="1" applyFill="1" applyBorder="1" applyAlignment="1" applyProtection="1">
      <alignment horizontal="center" vertical="center"/>
    </xf>
    <xf numFmtId="3" fontId="34" fillId="29" borderId="76" xfId="24" applyNumberFormat="1" applyFont="1" applyFill="1" applyBorder="1" applyAlignment="1" applyProtection="1">
      <alignment horizontal="center" vertical="center" wrapText="1"/>
    </xf>
    <xf numFmtId="0" fontId="118" fillId="0" borderId="0" xfId="24" applyFont="1"/>
    <xf numFmtId="0" fontId="118" fillId="0" borderId="0" xfId="24" applyFont="1" applyAlignment="1">
      <alignment horizontal="center"/>
    </xf>
    <xf numFmtId="164" fontId="34" fillId="29" borderId="21" xfId="24" applyNumberFormat="1" applyFont="1" applyFill="1" applyBorder="1" applyAlignment="1" applyProtection="1">
      <alignment horizontal="center" vertical="center" wrapText="1"/>
    </xf>
    <xf numFmtId="0" fontId="119" fillId="0" borderId="0" xfId="24" applyFont="1" applyAlignment="1">
      <alignment horizontal="center"/>
    </xf>
    <xf numFmtId="0" fontId="120" fillId="0" borderId="0" xfId="24" applyFont="1"/>
    <xf numFmtId="0" fontId="6" fillId="12" borderId="88" xfId="24" applyFill="1" applyBorder="1" applyAlignment="1">
      <alignment horizontal="center" vertical="center"/>
    </xf>
    <xf numFmtId="164" fontId="38" fillId="0" borderId="39" xfId="24" applyNumberFormat="1" applyFont="1" applyBorder="1" applyAlignment="1" applyProtection="1">
      <alignment horizontal="left" vertical="center" wrapText="1"/>
    </xf>
    <xf numFmtId="0" fontId="6" fillId="0" borderId="39" xfId="24" applyBorder="1" applyAlignment="1">
      <alignment horizontal="center"/>
    </xf>
    <xf numFmtId="3" fontId="38" fillId="0" borderId="39" xfId="24" applyNumberFormat="1" applyFont="1" applyBorder="1" applyAlignment="1" applyProtection="1">
      <alignment vertical="center"/>
    </xf>
    <xf numFmtId="0" fontId="6" fillId="0" borderId="39" xfId="24" applyBorder="1" applyAlignment="1">
      <alignment horizontal="center" vertical="center"/>
    </xf>
    <xf numFmtId="3" fontId="34" fillId="0" borderId="39" xfId="24" applyNumberFormat="1" applyFont="1" applyBorder="1" applyAlignment="1" applyProtection="1">
      <alignment vertical="center"/>
    </xf>
    <xf numFmtId="3" fontId="121" fillId="0" borderId="39" xfId="24" applyNumberFormat="1" applyFont="1" applyBorder="1" applyAlignment="1" applyProtection="1">
      <alignment vertical="center"/>
    </xf>
    <xf numFmtId="0" fontId="47" fillId="12" borderId="87" xfId="24" applyFont="1" applyFill="1" applyBorder="1" applyAlignment="1">
      <alignment horizontal="center" vertical="center" wrapText="1"/>
    </xf>
    <xf numFmtId="0" fontId="47" fillId="12" borderId="87" xfId="24" applyFont="1" applyFill="1" applyBorder="1" applyAlignment="1">
      <alignment horizontal="center" wrapText="1"/>
    </xf>
    <xf numFmtId="0" fontId="47" fillId="15" borderId="88" xfId="24" applyFont="1" applyFill="1" applyBorder="1" applyAlignment="1">
      <alignment horizontal="center" vertical="center"/>
    </xf>
    <xf numFmtId="0" fontId="47" fillId="0" borderId="88" xfId="24" applyFont="1" applyBorder="1" applyAlignment="1">
      <alignment horizontal="center" vertical="center"/>
    </xf>
    <xf numFmtId="0" fontId="47" fillId="3" borderId="88" xfId="24" applyFont="1" applyFill="1" applyBorder="1" applyAlignment="1">
      <alignment horizontal="center" vertical="center" wrapText="1"/>
    </xf>
    <xf numFmtId="164" fontId="34" fillId="3" borderId="88" xfId="24" applyNumberFormat="1" applyFont="1" applyFill="1" applyBorder="1" applyAlignment="1" applyProtection="1">
      <alignment horizontal="center" vertical="center" wrapText="1"/>
    </xf>
    <xf numFmtId="0" fontId="122" fillId="0" borderId="88" xfId="24" applyFont="1" applyBorder="1" applyAlignment="1">
      <alignment horizontal="center" vertical="center" wrapText="1"/>
    </xf>
    <xf numFmtId="3" fontId="123" fillId="0" borderId="41" xfId="24" applyNumberFormat="1" applyFont="1" applyBorder="1" applyAlignment="1" applyProtection="1">
      <alignment horizontal="center" vertical="center" wrapText="1"/>
    </xf>
    <xf numFmtId="0" fontId="122" fillId="15" borderId="26" xfId="24" applyFont="1" applyFill="1" applyBorder="1" applyAlignment="1">
      <alignment horizontal="center" vertical="center" wrapText="1"/>
    </xf>
    <xf numFmtId="0" fontId="6" fillId="12" borderId="39" xfId="24" applyFill="1" applyBorder="1" applyAlignment="1">
      <alignment horizontal="center" wrapText="1"/>
    </xf>
    <xf numFmtId="3" fontId="34" fillId="15" borderId="41" xfId="24" applyNumberFormat="1" applyFont="1" applyFill="1" applyBorder="1" applyAlignment="1" applyProtection="1">
      <alignment horizontal="center" vertical="center" wrapText="1"/>
    </xf>
    <xf numFmtId="3" fontId="38" fillId="0" borderId="41" xfId="24" applyNumberFormat="1" applyFont="1" applyBorder="1" applyAlignment="1" applyProtection="1">
      <alignment horizontal="center" vertical="center" wrapText="1"/>
    </xf>
    <xf numFmtId="0" fontId="47" fillId="15" borderId="88" xfId="24" applyFont="1" applyFill="1" applyBorder="1" applyAlignment="1">
      <alignment horizontal="center" vertical="center" wrapText="1"/>
    </xf>
    <xf numFmtId="3" fontId="123" fillId="15" borderId="60" xfId="24" applyNumberFormat="1" applyFont="1" applyFill="1" applyBorder="1" applyAlignment="1" applyProtection="1">
      <alignment horizontal="center" vertical="center" wrapText="1"/>
    </xf>
    <xf numFmtId="3" fontId="34" fillId="0" borderId="40" xfId="24" applyNumberFormat="1" applyFont="1" applyBorder="1" applyAlignment="1" applyProtection="1">
      <alignment horizontal="center" vertical="center"/>
    </xf>
    <xf numFmtId="3" fontId="34" fillId="0" borderId="39" xfId="24" applyNumberFormat="1" applyFont="1" applyBorder="1" applyAlignment="1" applyProtection="1">
      <alignment horizontal="center" vertical="center" wrapText="1"/>
    </xf>
    <xf numFmtId="0" fontId="124" fillId="0" borderId="59" xfId="11" applyFont="1" applyFill="1" applyBorder="1" applyAlignment="1">
      <alignment horizontal="center" vertical="center" wrapText="1"/>
    </xf>
    <xf numFmtId="0" fontId="124" fillId="0" borderId="37" xfId="11" applyFont="1" applyFill="1" applyBorder="1" applyAlignment="1">
      <alignment horizontal="center" vertical="center" wrapText="1"/>
    </xf>
    <xf numFmtId="0" fontId="124" fillId="0" borderId="73" xfId="11" applyFont="1" applyFill="1" applyBorder="1" applyAlignment="1">
      <alignment horizontal="center" vertical="center" wrapText="1"/>
    </xf>
    <xf numFmtId="17" fontId="124" fillId="0" borderId="59" xfId="11" applyNumberFormat="1" applyFont="1" applyFill="1" applyBorder="1" applyAlignment="1">
      <alignment horizontal="center" vertical="center" wrapText="1"/>
    </xf>
    <xf numFmtId="0" fontId="124" fillId="0" borderId="82" xfId="11" applyFont="1" applyFill="1" applyBorder="1" applyAlignment="1">
      <alignment horizontal="center" vertical="center" wrapText="1"/>
    </xf>
    <xf numFmtId="0" fontId="29" fillId="17" borderId="73" xfId="11" applyFont="1" applyFill="1" applyBorder="1" applyAlignment="1">
      <alignment horizontal="center"/>
    </xf>
    <xf numFmtId="0" fontId="29" fillId="17" borderId="83" xfId="11" applyFont="1" applyFill="1" applyBorder="1" applyAlignment="1">
      <alignment horizontal="center" wrapText="1"/>
    </xf>
    <xf numFmtId="0" fontId="29" fillId="17" borderId="83" xfId="11" applyFont="1" applyFill="1" applyBorder="1" applyAlignment="1">
      <alignment horizontal="center"/>
    </xf>
    <xf numFmtId="14" fontId="29" fillId="17" borderId="59" xfId="11" applyNumberFormat="1" applyFont="1" applyFill="1" applyBorder="1" applyAlignment="1">
      <alignment horizontal="center"/>
    </xf>
    <xf numFmtId="2" fontId="29" fillId="17" borderId="59" xfId="11" applyNumberFormat="1" applyFont="1" applyFill="1" applyBorder="1" applyAlignment="1">
      <alignment horizontal="center"/>
    </xf>
    <xf numFmtId="0" fontId="29" fillId="17" borderId="59" xfId="11" applyFont="1" applyFill="1" applyBorder="1" applyAlignment="1">
      <alignment horizontal="center" wrapText="1"/>
    </xf>
    <xf numFmtId="0" fontId="124" fillId="23" borderId="37" xfId="11" applyFont="1" applyFill="1" applyBorder="1" applyAlignment="1">
      <alignment horizontal="center" vertical="center" wrapText="1"/>
    </xf>
    <xf numFmtId="0" fontId="124" fillId="23" borderId="59" xfId="11" applyFont="1" applyFill="1" applyBorder="1" applyAlignment="1">
      <alignment horizontal="center" vertical="center" wrapText="1"/>
    </xf>
    <xf numFmtId="0" fontId="124" fillId="23" borderId="73" xfId="11" applyFont="1" applyFill="1" applyBorder="1" applyAlignment="1">
      <alignment horizontal="center" vertical="center" wrapText="1"/>
    </xf>
    <xf numFmtId="17" fontId="124" fillId="23" borderId="59" xfId="11" applyNumberFormat="1" applyFont="1" applyFill="1" applyBorder="1" applyAlignment="1">
      <alignment horizontal="center" vertical="center" wrapText="1"/>
    </xf>
    <xf numFmtId="0" fontId="57" fillId="23" borderId="59" xfId="11" applyFont="1" applyFill="1" applyBorder="1" applyAlignment="1">
      <alignment horizontal="center" vertical="center" wrapText="1"/>
    </xf>
    <xf numFmtId="0" fontId="57" fillId="0" borderId="89" xfId="11" applyFont="1" applyFill="1" applyBorder="1" applyAlignment="1">
      <alignment horizontal="center" vertical="center" wrapText="1"/>
    </xf>
    <xf numFmtId="0" fontId="125" fillId="23" borderId="37" xfId="11" applyFont="1" applyFill="1" applyBorder="1" applyAlignment="1">
      <alignment horizontal="center" vertical="center" wrapText="1"/>
    </xf>
    <xf numFmtId="0" fontId="125" fillId="23" borderId="59" xfId="11" applyFont="1" applyFill="1" applyBorder="1" applyAlignment="1">
      <alignment horizontal="center" vertical="center" wrapText="1"/>
    </xf>
    <xf numFmtId="0" fontId="125" fillId="23" borderId="73" xfId="11" applyFont="1" applyFill="1" applyBorder="1" applyAlignment="1">
      <alignment horizontal="center" vertical="center" wrapText="1"/>
    </xf>
    <xf numFmtId="17" fontId="125" fillId="23" borderId="59" xfId="11" applyNumberFormat="1" applyFont="1" applyFill="1" applyBorder="1" applyAlignment="1">
      <alignment horizontal="center" vertical="center" wrapText="1"/>
    </xf>
    <xf numFmtId="0" fontId="66" fillId="0" borderId="0" xfId="0" applyFont="1" applyAlignment="1">
      <alignment horizontal="center" vertical="center" wrapText="1"/>
    </xf>
    <xf numFmtId="0" fontId="126" fillId="0" borderId="0" xfId="1" applyFont="1" applyAlignment="1" applyProtection="1">
      <alignment horizontal="center" vertical="center" wrapText="1"/>
    </xf>
    <xf numFmtId="0" fontId="66" fillId="0" borderId="0" xfId="0" applyFont="1" applyAlignment="1">
      <alignment horizontal="left" vertical="center" wrapText="1"/>
    </xf>
    <xf numFmtId="0" fontId="51" fillId="10" borderId="79" xfId="0" applyFont="1" applyFill="1" applyBorder="1" applyAlignment="1">
      <alignment horizontal="center" vertical="center" wrapText="1"/>
    </xf>
    <xf numFmtId="0" fontId="63" fillId="0" borderId="79" xfId="0" applyFont="1" applyBorder="1" applyAlignment="1">
      <alignment horizontal="center" vertical="center"/>
    </xf>
    <xf numFmtId="0" fontId="63" fillId="0" borderId="78" xfId="0" applyFont="1" applyBorder="1" applyAlignment="1">
      <alignment horizontal="center" vertical="center"/>
    </xf>
    <xf numFmtId="0" fontId="39" fillId="30" borderId="90" xfId="26" applyFont="1" applyFill="1" applyBorder="1" applyAlignment="1">
      <alignment horizontal="center"/>
    </xf>
    <xf numFmtId="0" fontId="57" fillId="0" borderId="59" xfId="25" applyFont="1" applyFill="1" applyBorder="1" applyAlignment="1">
      <alignment horizontal="center" vertical="center" wrapText="1"/>
    </xf>
    <xf numFmtId="0" fontId="57" fillId="0" borderId="37" xfId="25" applyFont="1" applyFill="1" applyBorder="1" applyAlignment="1">
      <alignment horizontal="center" vertical="center" wrapText="1"/>
    </xf>
    <xf numFmtId="0" fontId="57" fillId="0" borderId="58" xfId="25" applyFont="1" applyFill="1" applyBorder="1" applyAlignment="1">
      <alignment horizontal="center" vertical="center" wrapText="1"/>
    </xf>
    <xf numFmtId="17" fontId="57" fillId="0" borderId="59" xfId="25" applyNumberFormat="1" applyFont="1" applyFill="1" applyBorder="1" applyAlignment="1">
      <alignment horizontal="center" vertical="center" wrapText="1"/>
    </xf>
    <xf numFmtId="0" fontId="57" fillId="0" borderId="32" xfId="25" applyFont="1" applyFill="1" applyBorder="1" applyAlignment="1">
      <alignment horizontal="center" vertical="center" wrapText="1"/>
    </xf>
    <xf numFmtId="0" fontId="128" fillId="0" borderId="91" xfId="26" applyFont="1" applyFill="1" applyBorder="1" applyAlignment="1">
      <alignment wrapText="1"/>
    </xf>
    <xf numFmtId="0" fontId="125" fillId="0" borderId="59" xfId="11" applyFont="1" applyFill="1" applyBorder="1" applyAlignment="1">
      <alignment horizontal="center" vertical="center" wrapText="1"/>
    </xf>
    <xf numFmtId="0" fontId="129" fillId="0" borderId="0" xfId="11" applyFont="1"/>
    <xf numFmtId="0" fontId="130" fillId="15" borderId="0" xfId="11" applyFont="1" applyFill="1" applyAlignment="1">
      <alignment horizontal="center" vertical="center"/>
    </xf>
    <xf numFmtId="15" fontId="128" fillId="0" borderId="92" xfId="26" applyNumberFormat="1" applyFont="1" applyFill="1" applyBorder="1" applyAlignment="1">
      <alignment horizontal="right" wrapText="1"/>
    </xf>
    <xf numFmtId="0" fontId="112" fillId="0" borderId="59" xfId="18" applyFont="1" applyFill="1" applyBorder="1" applyAlignment="1">
      <alignment horizontal="center"/>
    </xf>
    <xf numFmtId="0" fontId="8" fillId="0" borderId="32" xfId="18" applyFont="1" applyFill="1" applyBorder="1" applyAlignment="1">
      <alignment horizontal="center" vertical="top" wrapText="1"/>
    </xf>
    <xf numFmtId="0" fontId="45" fillId="0" borderId="64" xfId="18" applyFont="1" applyFill="1" applyBorder="1" applyAlignment="1">
      <alignment horizontal="center"/>
    </xf>
    <xf numFmtId="0" fontId="45" fillId="0" borderId="59" xfId="18" applyFont="1" applyFill="1" applyBorder="1" applyAlignment="1">
      <alignment vertical="center"/>
    </xf>
    <xf numFmtId="0" fontId="45" fillId="0" borderId="59" xfId="18" applyFont="1" applyFill="1" applyBorder="1" applyAlignment="1">
      <alignment vertical="center" wrapText="1"/>
    </xf>
    <xf numFmtId="0" fontId="90" fillId="0" borderId="59" xfId="18" applyFont="1" applyFill="1" applyBorder="1" applyAlignment="1">
      <alignment vertical="center"/>
    </xf>
    <xf numFmtId="14" fontId="90" fillId="0" borderId="59" xfId="18" applyNumberFormat="1" applyFont="1" applyFill="1" applyBorder="1" applyAlignment="1">
      <alignment vertical="center"/>
    </xf>
    <xf numFmtId="0" fontId="45" fillId="0" borderId="59" xfId="18" applyFont="1" applyFill="1" applyBorder="1" applyAlignment="1">
      <alignment horizontal="center" vertical="center"/>
    </xf>
    <xf numFmtId="14" fontId="45" fillId="0" borderId="59" xfId="18" applyNumberFormat="1" applyFont="1" applyFill="1" applyBorder="1" applyAlignment="1">
      <alignment horizontal="center" vertical="center"/>
    </xf>
    <xf numFmtId="0" fontId="5" fillId="0" borderId="32" xfId="18" applyFont="1" applyFill="1" applyBorder="1" applyAlignment="1">
      <alignment vertical="center" wrapText="1"/>
    </xf>
    <xf numFmtId="0" fontId="5" fillId="0" borderId="32" xfId="18" applyFont="1" applyFill="1" applyBorder="1" applyAlignment="1">
      <alignment vertical="top" wrapText="1"/>
    </xf>
    <xf numFmtId="14" fontId="0" fillId="0" borderId="0" xfId="0" applyNumberFormat="1"/>
    <xf numFmtId="14" fontId="27" fillId="0" borderId="62" xfId="0" applyNumberFormat="1" applyFont="1" applyBorder="1" applyAlignment="1">
      <alignment horizontal="center" vertical="center"/>
    </xf>
    <xf numFmtId="14" fontId="51" fillId="10" borderId="80" xfId="0" applyNumberFormat="1" applyFont="1" applyFill="1" applyBorder="1" applyAlignment="1">
      <alignment vertical="center" wrapText="1"/>
    </xf>
    <xf numFmtId="0" fontId="63" fillId="0" borderId="62" xfId="0" applyFont="1" applyBorder="1" applyAlignment="1">
      <alignment horizontal="center" vertical="center"/>
    </xf>
    <xf numFmtId="14" fontId="0" fillId="0" borderId="62" xfId="0" applyNumberFormat="1" applyBorder="1"/>
    <xf numFmtId="0" fontId="47" fillId="31" borderId="61" xfId="18" applyFont="1" applyFill="1" applyBorder="1" applyAlignment="1">
      <alignment vertical="center" wrapText="1"/>
    </xf>
    <xf numFmtId="0" fontId="54" fillId="31" borderId="5" xfId="18" applyFont="1" applyFill="1" applyBorder="1" applyAlignment="1">
      <alignment vertical="center" wrapText="1"/>
    </xf>
    <xf numFmtId="0" fontId="47" fillId="31" borderId="5" xfId="18" applyFont="1" applyFill="1" applyBorder="1" applyAlignment="1">
      <alignment vertical="center" wrapText="1"/>
    </xf>
    <xf numFmtId="0" fontId="47" fillId="19" borderId="5" xfId="18" applyFont="1" applyFill="1" applyBorder="1" applyAlignment="1">
      <alignment vertical="center" wrapText="1"/>
    </xf>
    <xf numFmtId="0" fontId="47" fillId="19" borderId="2" xfId="18" applyFont="1" applyFill="1" applyBorder="1" applyAlignment="1">
      <alignment vertical="center" wrapText="1"/>
    </xf>
    <xf numFmtId="0" fontId="4" fillId="0" borderId="59" xfId="18" applyFont="1" applyBorder="1" applyAlignment="1">
      <alignment horizontal="center" vertical="center"/>
    </xf>
    <xf numFmtId="0" fontId="112" fillId="0" borderId="58" xfId="18" applyFont="1" applyFill="1" applyBorder="1" applyAlignment="1">
      <alignment horizontal="center"/>
    </xf>
    <xf numFmtId="0" fontId="113" fillId="0" borderId="36" xfId="18" applyFont="1" applyFill="1" applyBorder="1" applyAlignment="1">
      <alignment horizontal="center"/>
    </xf>
    <xf numFmtId="0" fontId="113" fillId="0" borderId="64" xfId="18" applyFont="1" applyFill="1" applyBorder="1" applyAlignment="1">
      <alignment horizontal="center" wrapText="1"/>
    </xf>
    <xf numFmtId="0" fontId="4" fillId="0" borderId="32" xfId="18" applyFont="1" applyFill="1" applyBorder="1" applyAlignment="1">
      <alignment vertical="top" wrapText="1"/>
    </xf>
    <xf numFmtId="0" fontId="4" fillId="0" borderId="32" xfId="18" applyFont="1" applyFill="1" applyBorder="1" applyAlignment="1">
      <alignment vertical="center" wrapText="1"/>
    </xf>
    <xf numFmtId="0" fontId="112" fillId="31" borderId="58" xfId="18" applyFont="1" applyFill="1" applyBorder="1" applyAlignment="1">
      <alignment horizontal="center"/>
    </xf>
    <xf numFmtId="0" fontId="113" fillId="0" borderId="83" xfId="18" applyFont="1" applyFill="1" applyBorder="1" applyAlignment="1">
      <alignment horizontal="center" wrapText="1"/>
    </xf>
    <xf numFmtId="0" fontId="113" fillId="31" borderId="59" xfId="18" applyFont="1" applyFill="1" applyBorder="1" applyAlignment="1">
      <alignment horizontal="center"/>
    </xf>
    <xf numFmtId="14" fontId="113" fillId="31" borderId="59" xfId="18" applyNumberFormat="1" applyFont="1" applyFill="1" applyBorder="1" applyAlignment="1">
      <alignment horizontal="center"/>
    </xf>
    <xf numFmtId="0" fontId="113" fillId="19" borderId="59" xfId="18" applyFont="1" applyFill="1" applyBorder="1" applyAlignment="1">
      <alignment horizontal="center"/>
    </xf>
    <xf numFmtId="0" fontId="47" fillId="19" borderId="82" xfId="18" applyFont="1" applyFill="1" applyBorder="1" applyAlignment="1">
      <alignment vertical="top" wrapText="1"/>
    </xf>
    <xf numFmtId="14" fontId="113" fillId="19" borderId="59" xfId="18" applyNumberFormat="1" applyFont="1" applyFill="1" applyBorder="1" applyAlignment="1">
      <alignment horizontal="center"/>
    </xf>
    <xf numFmtId="0" fontId="49" fillId="17" borderId="82" xfId="0" applyFont="1" applyFill="1" applyBorder="1" applyAlignment="1">
      <alignment horizontal="center"/>
    </xf>
    <xf numFmtId="0" fontId="49" fillId="17" borderId="83" xfId="0" applyFont="1" applyFill="1" applyBorder="1" applyAlignment="1">
      <alignment horizontal="center" wrapText="1"/>
    </xf>
    <xf numFmtId="10" fontId="0" fillId="0" borderId="0" xfId="0" applyNumberFormat="1"/>
    <xf numFmtId="0" fontId="3" fillId="0" borderId="59" xfId="18" applyFont="1" applyBorder="1" applyAlignment="1">
      <alignment horizontal="center" vertical="center"/>
    </xf>
    <xf numFmtId="0" fontId="113" fillId="19" borderId="59" xfId="18" applyFont="1" applyFill="1" applyBorder="1" applyAlignment="1">
      <alignment horizontal="center" wrapText="1"/>
    </xf>
    <xf numFmtId="0" fontId="3" fillId="0" borderId="2" xfId="18" applyFont="1" applyBorder="1" applyAlignment="1">
      <alignment vertical="top" wrapText="1"/>
    </xf>
    <xf numFmtId="0" fontId="47" fillId="19" borderId="2" xfId="18" applyFont="1" applyFill="1" applyBorder="1" applyAlignment="1">
      <alignment horizontal="center" vertical="center" wrapText="1"/>
    </xf>
    <xf numFmtId="0" fontId="27" fillId="0" borderId="93" xfId="13" applyBorder="1"/>
    <xf numFmtId="0" fontId="0" fillId="0" borderId="94" xfId="0" applyBorder="1" applyAlignment="1">
      <alignment horizontal="center" vertical="center"/>
    </xf>
    <xf numFmtId="10" fontId="25" fillId="0" borderId="94" xfId="8" applyNumberFormat="1" applyBorder="1" applyAlignment="1">
      <alignment horizontal="center" vertical="center"/>
    </xf>
    <xf numFmtId="0" fontId="27" fillId="0" borderId="94" xfId="13" applyBorder="1"/>
    <xf numFmtId="0" fontId="27" fillId="0" borderId="0" xfId="0" applyFont="1" applyFill="1" applyBorder="1"/>
    <xf numFmtId="10" fontId="25" fillId="12" borderId="94" xfId="8" applyNumberFormat="1" applyFill="1" applyBorder="1" applyAlignment="1">
      <alignment horizontal="center" vertical="center"/>
    </xf>
    <xf numFmtId="0" fontId="0" fillId="6" borderId="34" xfId="0" applyNumberFormat="1" applyFont="1" applyFill="1" applyBorder="1" applyAlignment="1" applyProtection="1">
      <alignment horizontal="center" vertical="center" wrapText="1"/>
    </xf>
    <xf numFmtId="0" fontId="27" fillId="32" borderId="59" xfId="13" applyFill="1" applyBorder="1"/>
    <xf numFmtId="0" fontId="27" fillId="32" borderId="94" xfId="13" applyFill="1" applyBorder="1"/>
    <xf numFmtId="0" fontId="27" fillId="0" borderId="94" xfId="0" applyFont="1" applyBorder="1"/>
    <xf numFmtId="0" fontId="0" fillId="0" borderId="94" xfId="0" applyBorder="1"/>
    <xf numFmtId="0" fontId="2" fillId="0" borderId="94" xfId="8" applyFont="1" applyBorder="1"/>
    <xf numFmtId="0" fontId="34" fillId="5" borderId="94" xfId="13" applyFont="1" applyFill="1" applyBorder="1" applyAlignment="1">
      <alignment horizontal="center" vertical="center" wrapText="1"/>
    </xf>
    <xf numFmtId="0" fontId="46" fillId="6" borderId="5" xfId="13" applyFont="1" applyFill="1" applyBorder="1" applyAlignment="1">
      <alignment horizontal="center" vertical="center" wrapText="1"/>
    </xf>
    <xf numFmtId="0" fontId="46" fillId="0" borderId="94" xfId="13" applyFont="1" applyFill="1" applyBorder="1" applyAlignment="1">
      <alignment horizontal="center" vertical="center" wrapText="1"/>
    </xf>
    <xf numFmtId="0" fontId="46" fillId="0" borderId="5" xfId="13" applyFont="1" applyFill="1" applyBorder="1" applyAlignment="1">
      <alignment horizontal="center" vertical="center" wrapText="1"/>
    </xf>
    <xf numFmtId="0" fontId="46" fillId="6" borderId="83" xfId="13" applyFont="1" applyFill="1" applyBorder="1" applyAlignment="1">
      <alignment horizontal="center" vertical="center" wrapText="1"/>
    </xf>
    <xf numFmtId="0" fontId="55" fillId="0" borderId="94" xfId="13" applyFont="1" applyFill="1" applyBorder="1" applyAlignment="1">
      <alignment horizontal="center" vertical="center" wrapText="1"/>
    </xf>
    <xf numFmtId="0" fontId="46" fillId="0" borderId="93" xfId="13" applyFont="1" applyFill="1" applyBorder="1" applyAlignment="1">
      <alignment horizontal="center" vertical="center" wrapText="1"/>
    </xf>
    <xf numFmtId="0" fontId="56" fillId="0" borderId="94" xfId="13" applyFont="1" applyFill="1" applyBorder="1" applyAlignment="1">
      <alignment horizontal="center" vertical="center" wrapText="1"/>
    </xf>
    <xf numFmtId="0" fontId="46" fillId="0" borderId="83" xfId="13" applyFont="1" applyFill="1" applyBorder="1" applyAlignment="1">
      <alignment horizontal="center" vertical="center" wrapText="1"/>
    </xf>
    <xf numFmtId="0" fontId="46" fillId="2" borderId="83" xfId="13" applyFont="1" applyFill="1" applyBorder="1" applyAlignment="1">
      <alignment horizontal="center" vertical="center" wrapText="1"/>
    </xf>
    <xf numFmtId="0" fontId="49" fillId="0" borderId="94" xfId="13" applyFont="1" applyFill="1" applyBorder="1" applyAlignment="1">
      <alignment horizontal="center" vertical="center" wrapText="1"/>
    </xf>
    <xf numFmtId="0" fontId="55" fillId="0" borderId="93" xfId="13" applyFont="1" applyFill="1" applyBorder="1" applyAlignment="1">
      <alignment horizontal="center" vertical="center" wrapText="1"/>
    </xf>
    <xf numFmtId="0" fontId="56" fillId="2" borderId="94" xfId="13" applyFont="1" applyFill="1" applyBorder="1" applyAlignment="1">
      <alignment horizontal="center" vertical="center" wrapText="1"/>
    </xf>
    <xf numFmtId="0" fontId="27" fillId="0" borderId="94" xfId="13" applyBorder="1" applyAlignment="1">
      <alignment horizontal="center" vertical="center"/>
    </xf>
    <xf numFmtId="0" fontId="27" fillId="0" borderId="93" xfId="13" applyFont="1" applyBorder="1" applyAlignment="1">
      <alignment horizontal="center" vertical="center"/>
    </xf>
    <xf numFmtId="0" fontId="47" fillId="0" borderId="94" xfId="20" applyFont="1" applyBorder="1"/>
    <xf numFmtId="0" fontId="79" fillId="0" borderId="94" xfId="13" applyFont="1" applyFill="1" applyBorder="1" applyAlignment="1">
      <alignment horizontal="center" vertical="center"/>
    </xf>
    <xf numFmtId="0" fontId="79" fillId="0" borderId="94" xfId="13" applyFont="1" applyBorder="1" applyAlignment="1">
      <alignment horizontal="center" vertical="center"/>
    </xf>
    <xf numFmtId="0" fontId="79" fillId="0" borderId="94" xfId="13" applyFont="1" applyFill="1" applyBorder="1" applyAlignment="1">
      <alignment horizontal="center" vertical="center" wrapText="1"/>
    </xf>
    <xf numFmtId="0" fontId="79" fillId="0" borderId="94" xfId="13" applyFont="1" applyFill="1" applyBorder="1" applyAlignment="1">
      <alignment horizontal="left" vertical="center" wrapText="1"/>
    </xf>
    <xf numFmtId="14" fontId="134" fillId="0" borderId="94" xfId="13" applyNumberFormat="1" applyFont="1" applyBorder="1" applyAlignment="1">
      <alignment horizontal="center" vertical="center" wrapText="1"/>
    </xf>
    <xf numFmtId="0" fontId="79" fillId="0" borderId="94" xfId="13" applyFont="1" applyBorder="1" applyAlignment="1">
      <alignment horizontal="left" vertical="center" wrapText="1"/>
    </xf>
    <xf numFmtId="0" fontId="133" fillId="0" borderId="94" xfId="13" applyFont="1" applyBorder="1" applyAlignment="1">
      <alignment horizontal="center" vertical="center"/>
    </xf>
    <xf numFmtId="0" fontId="133" fillId="0" borderId="94" xfId="13" applyFont="1" applyFill="1" applyBorder="1" applyAlignment="1">
      <alignment horizontal="left" vertical="center" wrapText="1"/>
    </xf>
    <xf numFmtId="0" fontId="79" fillId="0" borderId="94" xfId="13" applyFont="1" applyBorder="1" applyAlignment="1">
      <alignment horizontal="center" vertical="center" wrapText="1"/>
    </xf>
    <xf numFmtId="0" fontId="50" fillId="0" borderId="94" xfId="0" applyFont="1" applyBorder="1" applyAlignment="1">
      <alignment horizontal="center"/>
    </xf>
    <xf numFmtId="0" fontId="31" fillId="0" borderId="94" xfId="1" applyFill="1" applyBorder="1" applyAlignment="1" applyProtection="1">
      <alignment horizontal="center" vertical="center" wrapText="1"/>
    </xf>
    <xf numFmtId="2" fontId="131" fillId="0" borderId="94" xfId="13" applyNumberFormat="1" applyFont="1" applyFill="1" applyBorder="1" applyAlignment="1">
      <alignment horizontal="center" vertical="center" wrapText="1"/>
    </xf>
    <xf numFmtId="1" fontId="131" fillId="0" borderId="94" xfId="13" applyNumberFormat="1" applyFont="1" applyFill="1" applyBorder="1" applyAlignment="1">
      <alignment horizontal="center" vertical="center" wrapText="1"/>
    </xf>
    <xf numFmtId="0" fontId="135" fillId="0" borderId="94" xfId="13" applyFont="1" applyFill="1" applyBorder="1" applyAlignment="1">
      <alignment horizontal="center" vertical="center" wrapText="1"/>
    </xf>
    <xf numFmtId="0" fontId="136" fillId="0" borderId="94" xfId="13" applyFont="1" applyFill="1" applyBorder="1" applyAlignment="1">
      <alignment horizontal="center" vertical="center" wrapText="1"/>
    </xf>
    <xf numFmtId="0" fontId="136" fillId="0" borderId="94" xfId="13" applyFont="1" applyBorder="1" applyAlignment="1">
      <alignment horizontal="center" vertical="center" wrapText="1"/>
    </xf>
    <xf numFmtId="0" fontId="137" fillId="0" borderId="94" xfId="13" applyFont="1" applyBorder="1" applyAlignment="1">
      <alignment horizontal="left" vertical="center" wrapText="1"/>
    </xf>
    <xf numFmtId="0" fontId="138" fillId="2" borderId="83" xfId="13" applyFont="1" applyFill="1" applyBorder="1" applyAlignment="1">
      <alignment horizontal="center" vertical="center" wrapText="1"/>
    </xf>
    <xf numFmtId="0" fontId="138" fillId="0" borderId="94" xfId="13" applyFont="1" applyFill="1" applyBorder="1" applyAlignment="1">
      <alignment horizontal="center" vertical="center" wrapText="1"/>
    </xf>
    <xf numFmtId="14" fontId="139" fillId="0" borderId="94" xfId="13" applyNumberFormat="1" applyFont="1" applyBorder="1" applyAlignment="1">
      <alignment horizontal="center" vertical="center" wrapText="1"/>
    </xf>
    <xf numFmtId="1" fontId="135" fillId="0" borderId="94" xfId="13" applyNumberFormat="1" applyFont="1" applyBorder="1" applyAlignment="1">
      <alignment horizontal="center" vertical="center" wrapText="1"/>
    </xf>
    <xf numFmtId="2" fontId="131" fillId="0" borderId="93" xfId="0" applyNumberFormat="1" applyFont="1" applyFill="1" applyBorder="1" applyAlignment="1" applyProtection="1">
      <alignment horizontal="center" vertical="center" wrapText="1"/>
    </xf>
    <xf numFmtId="1" fontId="0" fillId="0" borderId="93" xfId="0" applyNumberFormat="1" applyFont="1" applyFill="1" applyBorder="1" applyAlignment="1" applyProtection="1">
      <alignment horizontal="center" vertical="center" wrapText="1"/>
    </xf>
    <xf numFmtId="1" fontId="131" fillId="0" borderId="93" xfId="0" applyNumberFormat="1" applyFont="1" applyFill="1" applyBorder="1" applyAlignment="1" applyProtection="1">
      <alignment horizontal="center" vertical="center" wrapText="1"/>
    </xf>
    <xf numFmtId="0" fontId="132" fillId="0" borderId="93" xfId="0" applyNumberFormat="1" applyFont="1" applyFill="1" applyBorder="1" applyAlignment="1" applyProtection="1">
      <alignment horizontal="center" vertical="center" wrapText="1"/>
    </xf>
    <xf numFmtId="0" fontId="131" fillId="0" borderId="93" xfId="0" applyNumberFormat="1" applyFont="1" applyFill="1" applyBorder="1" applyAlignment="1" applyProtection="1">
      <alignment horizontal="left" vertical="center" wrapText="1"/>
    </xf>
    <xf numFmtId="14" fontId="46" fillId="0" borderId="94" xfId="13" applyNumberFormat="1" applyFont="1" applyFill="1" applyBorder="1" applyAlignment="1">
      <alignment horizontal="center" vertical="center" wrapText="1"/>
    </xf>
    <xf numFmtId="0" fontId="31" fillId="0" borderId="58" xfId="1" applyFill="1" applyBorder="1" applyAlignment="1" applyProtection="1">
      <alignment horizontal="center" vertical="center" wrapText="1"/>
    </xf>
    <xf numFmtId="0" fontId="0" fillId="0" borderId="93" xfId="0" applyNumberFormat="1" applyFill="1" applyBorder="1" applyAlignment="1" applyProtection="1">
      <alignment horizontal="center" vertical="center" wrapText="1"/>
    </xf>
    <xf numFmtId="0" fontId="135" fillId="0" borderId="94" xfId="0" applyNumberFormat="1" applyFont="1" applyFill="1" applyBorder="1" applyAlignment="1" applyProtection="1">
      <alignment horizontal="center" vertical="center" wrapText="1"/>
    </xf>
    <xf numFmtId="1" fontId="0" fillId="0" borderId="93" xfId="0" applyNumberFormat="1" applyFill="1" applyBorder="1" applyAlignment="1" applyProtection="1">
      <alignment horizontal="center" vertical="center" wrapText="1"/>
    </xf>
    <xf numFmtId="0" fontId="31" fillId="0" borderId="93" xfId="1" applyNumberFormat="1" applyFill="1" applyBorder="1" applyAlignment="1" applyProtection="1">
      <alignment horizontal="center" vertical="center" wrapText="1"/>
    </xf>
    <xf numFmtId="14" fontId="98" fillId="0" borderId="93" xfId="0" applyNumberFormat="1" applyFont="1" applyFill="1" applyBorder="1" applyAlignment="1" applyProtection="1">
      <alignment horizontal="center" vertical="center" wrapText="1"/>
    </xf>
    <xf numFmtId="0" fontId="79" fillId="0" borderId="94" xfId="20" applyFont="1" applyBorder="1" applyAlignment="1">
      <alignment horizontal="center" vertical="center" wrapText="1"/>
    </xf>
    <xf numFmtId="0" fontId="31" fillId="6" borderId="61" xfId="1" applyFill="1" applyBorder="1" applyAlignment="1" applyProtection="1">
      <alignment horizontal="center" vertical="center" wrapText="1"/>
    </xf>
    <xf numFmtId="0" fontId="31" fillId="0" borderId="64" xfId="1" applyBorder="1" applyAlignment="1" applyProtection="1">
      <alignment horizontal="center" vertical="center" wrapText="1"/>
    </xf>
    <xf numFmtId="0" fontId="31" fillId="6" borderId="64" xfId="1" applyFill="1" applyBorder="1" applyAlignment="1" applyProtection="1">
      <alignment horizontal="center" vertical="center" wrapText="1"/>
    </xf>
    <xf numFmtId="0" fontId="31" fillId="6" borderId="34" xfId="1" applyFill="1" applyBorder="1" applyAlignment="1" applyProtection="1">
      <alignment horizontal="center" vertical="center" wrapText="1"/>
    </xf>
    <xf numFmtId="0" fontId="31" fillId="3" borderId="59" xfId="1" applyFill="1" applyBorder="1" applyAlignment="1" applyProtection="1">
      <alignment horizontal="center" vertical="center" wrapText="1"/>
    </xf>
    <xf numFmtId="0" fontId="79" fillId="3" borderId="59" xfId="13" applyFont="1" applyFill="1" applyBorder="1" applyAlignment="1">
      <alignment horizontal="center" vertical="center" wrapText="1"/>
    </xf>
    <xf numFmtId="0" fontId="79" fillId="3" borderId="59" xfId="13" applyFont="1" applyFill="1" applyBorder="1" applyAlignment="1">
      <alignment horizontal="center" vertical="center"/>
    </xf>
    <xf numFmtId="0" fontId="79" fillId="3" borderId="59" xfId="13" applyFont="1" applyFill="1" applyBorder="1" applyAlignment="1">
      <alignment horizontal="left" vertical="center" wrapText="1"/>
    </xf>
    <xf numFmtId="0" fontId="79" fillId="3" borderId="0" xfId="13" applyFont="1" applyFill="1" applyBorder="1" applyAlignment="1">
      <alignment horizontal="center" vertical="center" wrapText="1"/>
    </xf>
    <xf numFmtId="0" fontId="27" fillId="3" borderId="36" xfId="13" applyFill="1" applyBorder="1"/>
    <xf numFmtId="0" fontId="27" fillId="3" borderId="59" xfId="13" applyFill="1" applyBorder="1"/>
    <xf numFmtId="14" fontId="98" fillId="3" borderId="5" xfId="13" applyNumberFormat="1" applyFont="1" applyFill="1" applyBorder="1" applyAlignment="1">
      <alignment horizontal="center" vertical="center"/>
    </xf>
    <xf numFmtId="0" fontId="27" fillId="3" borderId="0" xfId="13" applyFill="1"/>
    <xf numFmtId="0" fontId="78" fillId="3" borderId="64" xfId="1" applyFont="1" applyFill="1" applyBorder="1" applyAlignment="1" applyProtection="1">
      <alignment horizontal="center" vertical="center" wrapText="1"/>
    </xf>
    <xf numFmtId="0" fontId="79" fillId="3" borderId="77" xfId="13" applyFont="1" applyFill="1" applyBorder="1" applyAlignment="1">
      <alignment horizontal="center" vertical="center" wrapText="1"/>
    </xf>
    <xf numFmtId="0" fontId="133" fillId="3" borderId="94" xfId="13" applyFont="1" applyFill="1" applyBorder="1" applyAlignment="1">
      <alignment horizontal="center" vertical="center"/>
    </xf>
    <xf numFmtId="0" fontId="50" fillId="3" borderId="94" xfId="0" applyFont="1" applyFill="1" applyBorder="1" applyAlignment="1">
      <alignment horizontal="center"/>
    </xf>
    <xf numFmtId="0" fontId="45" fillId="0" borderId="83" xfId="18" applyFont="1" applyFill="1" applyBorder="1" applyAlignment="1">
      <alignment horizontal="center" wrapText="1"/>
    </xf>
    <xf numFmtId="0" fontId="140" fillId="0" borderId="0" xfId="13" applyFont="1" applyAlignment="1">
      <alignment horizontal="center" vertical="center"/>
    </xf>
    <xf numFmtId="0" fontId="140" fillId="0" borderId="0" xfId="13" applyFont="1" applyBorder="1" applyAlignment="1">
      <alignment horizontal="center" vertical="center"/>
    </xf>
    <xf numFmtId="0" fontId="141" fillId="0" borderId="0" xfId="13" applyFont="1" applyBorder="1" applyAlignment="1">
      <alignment horizontal="center" vertical="center"/>
    </xf>
    <xf numFmtId="0" fontId="140" fillId="5" borderId="59" xfId="13" applyFont="1" applyFill="1" applyBorder="1" applyAlignment="1">
      <alignment horizontal="center" vertical="center"/>
    </xf>
    <xf numFmtId="0" fontId="142" fillId="0" borderId="61" xfId="1" applyFont="1" applyFill="1" applyBorder="1" applyAlignment="1" applyProtection="1">
      <alignment horizontal="center" vertical="center" wrapText="1"/>
    </xf>
    <xf numFmtId="0" fontId="143" fillId="0" borderId="61" xfId="13" applyFont="1" applyBorder="1" applyAlignment="1">
      <alignment horizontal="center" vertical="center"/>
    </xf>
    <xf numFmtId="0" fontId="143" fillId="0" borderId="61" xfId="13" applyFont="1" applyFill="1" applyBorder="1" applyAlignment="1">
      <alignment horizontal="center" vertical="center"/>
    </xf>
    <xf numFmtId="0" fontId="143" fillId="0" borderId="61" xfId="13" applyFont="1" applyBorder="1" applyAlignment="1">
      <alignment horizontal="center" vertical="center" wrapText="1"/>
    </xf>
    <xf numFmtId="0" fontId="143" fillId="0" borderId="27" xfId="13" applyFont="1" applyFill="1" applyBorder="1" applyAlignment="1">
      <alignment horizontal="center" vertical="center" wrapText="1"/>
    </xf>
    <xf numFmtId="0" fontId="143" fillId="0" borderId="59" xfId="13" applyFont="1" applyBorder="1" applyAlignment="1">
      <alignment horizontal="center" vertical="center"/>
    </xf>
    <xf numFmtId="0" fontId="144" fillId="0" borderId="61" xfId="13" applyFont="1" applyBorder="1" applyAlignment="1">
      <alignment horizontal="center" vertical="center" wrapText="1"/>
    </xf>
    <xf numFmtId="0" fontId="143" fillId="0" borderId="5" xfId="13" applyFont="1" applyBorder="1" applyAlignment="1">
      <alignment horizontal="center" vertical="center" wrapText="1"/>
    </xf>
    <xf numFmtId="0" fontId="143" fillId="0" borderId="5" xfId="13" applyFont="1" applyFill="1" applyBorder="1" applyAlignment="1">
      <alignment horizontal="center" vertical="center"/>
    </xf>
    <xf numFmtId="0" fontId="143" fillId="0" borderId="5" xfId="13" applyFont="1" applyBorder="1" applyAlignment="1">
      <alignment horizontal="center" vertical="center"/>
    </xf>
    <xf numFmtId="0" fontId="143" fillId="0" borderId="59" xfId="13" applyFont="1" applyBorder="1" applyAlignment="1">
      <alignment horizontal="center" vertical="center" wrapText="1"/>
    </xf>
    <xf numFmtId="0" fontId="145" fillId="0" borderId="5" xfId="13" applyFont="1" applyBorder="1" applyAlignment="1">
      <alignment horizontal="center" vertical="center" wrapText="1"/>
    </xf>
    <xf numFmtId="0" fontId="144" fillId="0" borderId="5" xfId="13" applyFont="1" applyBorder="1" applyAlignment="1">
      <alignment horizontal="center" vertical="center" wrapText="1"/>
    </xf>
    <xf numFmtId="0" fontId="142" fillId="0" borderId="64" xfId="1" applyFont="1" applyFill="1" applyBorder="1" applyAlignment="1" applyProtection="1">
      <alignment horizontal="center" vertical="center" wrapText="1"/>
    </xf>
    <xf numFmtId="0" fontId="143" fillId="0" borderId="59" xfId="13" applyFont="1" applyFill="1" applyBorder="1" applyAlignment="1">
      <alignment horizontal="center" vertical="center"/>
    </xf>
    <xf numFmtId="0" fontId="143" fillId="6" borderId="59" xfId="13" applyFont="1" applyFill="1" applyBorder="1" applyAlignment="1">
      <alignment horizontal="center" vertical="center"/>
    </xf>
    <xf numFmtId="0" fontId="143" fillId="0" borderId="59" xfId="13" applyFont="1" applyFill="1" applyBorder="1" applyAlignment="1">
      <alignment horizontal="center" vertical="center" wrapText="1"/>
    </xf>
    <xf numFmtId="0" fontId="144" fillId="0" borderId="59" xfId="13" applyFont="1" applyBorder="1" applyAlignment="1">
      <alignment horizontal="center" vertical="center" wrapText="1"/>
    </xf>
    <xf numFmtId="0" fontId="143" fillId="0" borderId="94" xfId="13" applyFont="1" applyFill="1" applyBorder="1" applyAlignment="1">
      <alignment horizontal="center" vertical="center" wrapText="1"/>
    </xf>
    <xf numFmtId="0" fontId="143" fillId="0" borderId="94" xfId="13" applyFont="1" applyFill="1" applyBorder="1" applyAlignment="1">
      <alignment horizontal="center" vertical="center"/>
    </xf>
    <xf numFmtId="0" fontId="143" fillId="3" borderId="94" xfId="13" applyFont="1" applyFill="1" applyBorder="1" applyAlignment="1">
      <alignment horizontal="center" vertical="center"/>
    </xf>
    <xf numFmtId="0" fontId="143" fillId="0" borderId="94" xfId="13" applyFont="1" applyBorder="1" applyAlignment="1">
      <alignment horizontal="center" vertical="center" wrapText="1"/>
    </xf>
    <xf numFmtId="0" fontId="140" fillId="0" borderId="5" xfId="13" applyFont="1" applyBorder="1" applyAlignment="1">
      <alignment horizontal="center" vertical="center" wrapText="1"/>
    </xf>
    <xf numFmtId="0" fontId="143" fillId="0" borderId="94" xfId="13" applyFont="1" applyBorder="1" applyAlignment="1">
      <alignment horizontal="center" vertical="center"/>
    </xf>
    <xf numFmtId="0" fontId="146" fillId="0" borderId="96" xfId="7" applyFont="1" applyFill="1" applyBorder="1" applyAlignment="1" applyProtection="1">
      <alignment horizontal="center" vertical="center" wrapText="1"/>
    </xf>
    <xf numFmtId="0" fontId="143" fillId="0" borderId="95" xfId="13" applyFont="1" applyFill="1" applyBorder="1" applyAlignment="1">
      <alignment horizontal="center" vertical="center" wrapText="1"/>
    </xf>
    <xf numFmtId="0" fontId="143" fillId="0" borderId="95" xfId="13" applyFont="1" applyFill="1" applyBorder="1" applyAlignment="1">
      <alignment horizontal="center" vertical="center"/>
    </xf>
    <xf numFmtId="0" fontId="143" fillId="0" borderId="95" xfId="13" applyFont="1" applyBorder="1" applyAlignment="1">
      <alignment horizontal="center" vertical="center"/>
    </xf>
    <xf numFmtId="0" fontId="143" fillId="0" borderId="95" xfId="13" applyFont="1" applyBorder="1" applyAlignment="1">
      <alignment horizontal="center" vertical="center" wrapText="1"/>
    </xf>
    <xf numFmtId="0" fontId="144" fillId="0" borderId="95" xfId="13" applyFont="1" applyBorder="1" applyAlignment="1">
      <alignment horizontal="center" vertical="center" wrapText="1"/>
    </xf>
    <xf numFmtId="0" fontId="142" fillId="0" borderId="34" xfId="1" applyFont="1" applyFill="1" applyBorder="1" applyAlignment="1" applyProtection="1">
      <alignment horizontal="center" vertical="center" wrapText="1"/>
    </xf>
    <xf numFmtId="0" fontId="143" fillId="0" borderId="36" xfId="6" applyFont="1" applyFill="1" applyBorder="1" applyAlignment="1">
      <alignment horizontal="center" vertical="center" wrapText="1"/>
    </xf>
    <xf numFmtId="0" fontId="143" fillId="0" borderId="36" xfId="13" applyFont="1" applyFill="1" applyBorder="1" applyAlignment="1">
      <alignment horizontal="center" vertical="center"/>
    </xf>
    <xf numFmtId="0" fontId="143" fillId="0" borderId="36" xfId="13" applyFont="1" applyBorder="1" applyAlignment="1">
      <alignment horizontal="center" vertical="center"/>
    </xf>
    <xf numFmtId="0" fontId="143" fillId="0" borderId="36" xfId="13" applyFont="1" applyBorder="1" applyAlignment="1">
      <alignment horizontal="center" vertical="center" wrapText="1"/>
    </xf>
    <xf numFmtId="0" fontId="144" fillId="0" borderId="59" xfId="13" applyFont="1" applyFill="1" applyBorder="1" applyAlignment="1">
      <alignment horizontal="center" vertical="center" wrapText="1"/>
    </xf>
    <xf numFmtId="0" fontId="143" fillId="0" borderId="27" xfId="13" applyFont="1" applyBorder="1" applyAlignment="1">
      <alignment horizontal="center" vertical="center"/>
    </xf>
    <xf numFmtId="0" fontId="143" fillId="0" borderId="0" xfId="13" applyFont="1" applyBorder="1" applyAlignment="1">
      <alignment horizontal="center" vertical="center"/>
    </xf>
    <xf numFmtId="0" fontId="142" fillId="0" borderId="67" xfId="1" applyFont="1" applyFill="1" applyBorder="1" applyAlignment="1" applyProtection="1">
      <alignment horizontal="center" vertical="center" wrapText="1"/>
    </xf>
    <xf numFmtId="0" fontId="143" fillId="0" borderId="67" xfId="13" applyFont="1" applyBorder="1" applyAlignment="1">
      <alignment horizontal="center" vertical="center" wrapText="1"/>
    </xf>
    <xf numFmtId="0" fontId="143" fillId="0" borderId="67" xfId="13" applyFont="1" applyFill="1" applyBorder="1" applyAlignment="1">
      <alignment horizontal="center" vertical="center"/>
    </xf>
    <xf numFmtId="0" fontId="143" fillId="0" borderId="67" xfId="13" applyFont="1" applyBorder="1" applyAlignment="1">
      <alignment horizontal="center" vertical="center"/>
    </xf>
    <xf numFmtId="0" fontId="143" fillId="0" borderId="68" xfId="13" applyFont="1" applyBorder="1" applyAlignment="1">
      <alignment horizontal="center" vertical="center"/>
    </xf>
    <xf numFmtId="0" fontId="143" fillId="0" borderId="5" xfId="13" applyFont="1" applyFill="1" applyBorder="1" applyAlignment="1">
      <alignment horizontal="center" vertical="center" wrapText="1"/>
    </xf>
    <xf numFmtId="0" fontId="143" fillId="0" borderId="4" xfId="13" applyFont="1" applyFill="1" applyBorder="1" applyAlignment="1">
      <alignment horizontal="center" vertical="center" wrapText="1"/>
    </xf>
    <xf numFmtId="0" fontId="143" fillId="0" borderId="0" xfId="13" applyFont="1" applyAlignment="1">
      <alignment horizontal="center" vertical="center"/>
    </xf>
    <xf numFmtId="0" fontId="147" fillId="0" borderId="4" xfId="13" applyFont="1" applyBorder="1" applyAlignment="1">
      <alignment horizontal="center" vertical="center" wrapText="1"/>
    </xf>
    <xf numFmtId="0" fontId="143" fillId="0" borderId="4" xfId="13" applyFont="1" applyBorder="1" applyAlignment="1">
      <alignment horizontal="center" vertical="center"/>
    </xf>
    <xf numFmtId="0" fontId="142" fillId="0" borderId="59" xfId="1" applyFont="1" applyFill="1" applyBorder="1" applyAlignment="1" applyProtection="1">
      <alignment horizontal="center" vertical="center" wrapText="1"/>
    </xf>
    <xf numFmtId="0" fontId="147" fillId="0" borderId="59" xfId="13" applyFont="1" applyBorder="1" applyAlignment="1">
      <alignment horizontal="center" vertical="center" wrapText="1"/>
    </xf>
    <xf numFmtId="1" fontId="143" fillId="0" borderId="59" xfId="13" applyNumberFormat="1" applyFont="1" applyFill="1" applyBorder="1" applyAlignment="1">
      <alignment horizontal="center" vertical="center"/>
    </xf>
    <xf numFmtId="0" fontId="143" fillId="6" borderId="59" xfId="13" applyFont="1" applyFill="1" applyBorder="1" applyAlignment="1">
      <alignment horizontal="center" vertical="center" wrapText="1"/>
    </xf>
    <xf numFmtId="0" fontId="143" fillId="6" borderId="36" xfId="13" applyFont="1" applyFill="1" applyBorder="1" applyAlignment="1">
      <alignment horizontal="center" vertical="center"/>
    </xf>
    <xf numFmtId="0" fontId="143" fillId="0" borderId="36" xfId="13" applyFont="1" applyFill="1" applyBorder="1" applyAlignment="1">
      <alignment horizontal="center" vertical="center" wrapText="1"/>
    </xf>
    <xf numFmtId="0" fontId="142" fillId="6" borderId="59" xfId="1" applyFont="1" applyFill="1" applyBorder="1" applyAlignment="1" applyProtection="1">
      <alignment horizontal="center" vertical="center" wrapText="1"/>
    </xf>
    <xf numFmtId="0" fontId="148" fillId="0" borderId="0" xfId="0" applyFont="1" applyAlignment="1">
      <alignment horizontal="center" vertical="center"/>
    </xf>
    <xf numFmtId="0" fontId="149" fillId="0" borderId="59" xfId="13" applyFont="1" applyFill="1" applyBorder="1" applyAlignment="1">
      <alignment horizontal="center" vertical="center" wrapText="1"/>
    </xf>
    <xf numFmtId="0" fontId="148" fillId="0" borderId="0" xfId="13" applyFont="1" applyBorder="1" applyAlignment="1">
      <alignment horizontal="center" vertical="center"/>
    </xf>
    <xf numFmtId="0" fontId="143" fillId="0" borderId="36" xfId="0" applyFont="1" applyBorder="1" applyAlignment="1">
      <alignment horizontal="center" vertical="center"/>
    </xf>
    <xf numFmtId="0" fontId="143" fillId="0" borderId="36" xfId="0" applyFont="1" applyFill="1" applyBorder="1" applyAlignment="1">
      <alignment horizontal="center" vertical="center"/>
    </xf>
    <xf numFmtId="0" fontId="81" fillId="0" borderId="32" xfId="13" applyFont="1" applyBorder="1" applyAlignment="1">
      <alignment horizontal="left"/>
    </xf>
    <xf numFmtId="0" fontId="81" fillId="0" borderId="64" xfId="13" applyFont="1" applyBorder="1" applyAlignment="1">
      <alignment horizontal="left"/>
    </xf>
    <xf numFmtId="0" fontId="81" fillId="0" borderId="58" xfId="13" applyFont="1" applyBorder="1" applyAlignment="1">
      <alignment horizontal="left"/>
    </xf>
    <xf numFmtId="0" fontId="81" fillId="0" borderId="22" xfId="13" applyFont="1" applyBorder="1" applyAlignment="1">
      <alignment horizontal="left"/>
    </xf>
    <xf numFmtId="0" fontId="81" fillId="0" borderId="23" xfId="13" applyFont="1" applyBorder="1" applyAlignment="1">
      <alignment horizontal="left"/>
    </xf>
    <xf numFmtId="0" fontId="81" fillId="0" borderId="24" xfId="13" applyFont="1" applyBorder="1" applyAlignment="1">
      <alignment horizontal="left"/>
    </xf>
    <xf numFmtId="0" fontId="81" fillId="0" borderId="25" xfId="13" applyFont="1" applyBorder="1" applyAlignment="1">
      <alignment horizontal="left"/>
    </xf>
    <xf numFmtId="0" fontId="81" fillId="0" borderId="26" xfId="13" applyFont="1" applyBorder="1" applyAlignment="1">
      <alignment horizontal="left"/>
    </xf>
    <xf numFmtId="0" fontId="82" fillId="0" borderId="17" xfId="13" applyFont="1" applyBorder="1" applyAlignment="1">
      <alignment horizontal="center" vertical="center"/>
    </xf>
    <xf numFmtId="0" fontId="82" fillId="0" borderId="11" xfId="13" applyFont="1" applyBorder="1" applyAlignment="1">
      <alignment horizontal="center" vertical="center"/>
    </xf>
    <xf numFmtId="0" fontId="83" fillId="0" borderId="18" xfId="13" applyFont="1" applyFill="1" applyBorder="1" applyAlignment="1">
      <alignment horizontal="left"/>
    </xf>
    <xf numFmtId="0" fontId="83" fillId="0" borderId="19" xfId="13" applyFont="1" applyFill="1" applyBorder="1" applyAlignment="1">
      <alignment horizontal="left"/>
    </xf>
    <xf numFmtId="0" fontId="82" fillId="0" borderId="18" xfId="13" applyFont="1" applyBorder="1" applyAlignment="1">
      <alignment horizontal="left"/>
    </xf>
    <xf numFmtId="0" fontId="82" fillId="0" borderId="20" xfId="13" applyFont="1" applyBorder="1" applyAlignment="1">
      <alignment horizontal="left"/>
    </xf>
    <xf numFmtId="0" fontId="82" fillId="0" borderId="21" xfId="13" applyFont="1" applyBorder="1" applyAlignment="1">
      <alignment horizontal="left"/>
    </xf>
    <xf numFmtId="0" fontId="84" fillId="0" borderId="32" xfId="13" applyFont="1" applyFill="1" applyBorder="1" applyAlignment="1">
      <alignment horizontal="left"/>
    </xf>
    <xf numFmtId="0" fontId="84" fillId="0" borderId="64" xfId="13" applyFont="1" applyFill="1" applyBorder="1" applyAlignment="1">
      <alignment horizontal="left"/>
    </xf>
    <xf numFmtId="10" fontId="76" fillId="0" borderId="31" xfId="8" applyNumberFormat="1" applyFont="1" applyFill="1" applyBorder="1" applyAlignment="1">
      <alignment horizontal="center" vertical="center"/>
    </xf>
    <xf numFmtId="10" fontId="76" fillId="0" borderId="35" xfId="8" applyNumberFormat="1" applyFont="1" applyFill="1" applyBorder="1" applyAlignment="1">
      <alignment horizontal="center" vertical="center"/>
    </xf>
    <xf numFmtId="0" fontId="47" fillId="16" borderId="33" xfId="8" applyFont="1" applyFill="1" applyBorder="1" applyAlignment="1">
      <alignment horizontal="center" vertical="center" wrapText="1"/>
    </xf>
    <xf numFmtId="0" fontId="47" fillId="16" borderId="34" xfId="8" applyFont="1" applyFill="1" applyBorder="1" applyAlignment="1">
      <alignment horizontal="center" vertical="center" wrapText="1"/>
    </xf>
    <xf numFmtId="0" fontId="47" fillId="16" borderId="2" xfId="8" applyFont="1" applyFill="1" applyBorder="1" applyAlignment="1">
      <alignment horizontal="center" vertical="center" wrapText="1"/>
    </xf>
    <xf numFmtId="0" fontId="47" fillId="16" borderId="61" xfId="8" applyFont="1" applyFill="1" applyBorder="1" applyAlignment="1">
      <alignment horizontal="center" vertical="center" wrapText="1"/>
    </xf>
    <xf numFmtId="0" fontId="24" fillId="15" borderId="37" xfId="8" applyFont="1" applyFill="1" applyBorder="1" applyAlignment="1">
      <alignment horizontal="center" vertical="center" wrapText="1"/>
    </xf>
    <xf numFmtId="0" fontId="24" fillId="15" borderId="0" xfId="8" applyFont="1" applyFill="1" applyBorder="1" applyAlignment="1">
      <alignment horizontal="center" vertical="center" wrapText="1"/>
    </xf>
    <xf numFmtId="0" fontId="24" fillId="15" borderId="27" xfId="8" applyFont="1" applyFill="1" applyBorder="1" applyAlignment="1">
      <alignment horizontal="center" vertical="center" wrapText="1"/>
    </xf>
    <xf numFmtId="0" fontId="65" fillId="22" borderId="58" xfId="0" applyFont="1" applyFill="1" applyBorder="1" applyAlignment="1">
      <alignment horizontal="center" vertical="center"/>
    </xf>
    <xf numFmtId="0" fontId="27" fillId="0" borderId="0" xfId="0" applyFont="1" applyAlignment="1">
      <alignment horizontal="center" vertical="center"/>
    </xf>
    <xf numFmtId="0" fontId="0" fillId="0" borderId="0" xfId="0" applyAlignment="1">
      <alignment horizontal="center" vertical="center"/>
    </xf>
    <xf numFmtId="0" fontId="65" fillId="19" borderId="0" xfId="0" applyFont="1" applyFill="1" applyBorder="1" applyAlignment="1">
      <alignment horizontal="center" vertical="center"/>
    </xf>
    <xf numFmtId="0" fontId="65" fillId="19" borderId="58" xfId="0" applyFont="1" applyFill="1" applyBorder="1" applyAlignment="1">
      <alignment horizontal="center" vertical="center"/>
    </xf>
    <xf numFmtId="0" fontId="27" fillId="18" borderId="58" xfId="0" applyFont="1" applyFill="1" applyBorder="1" applyAlignment="1">
      <alignment horizontal="center"/>
    </xf>
    <xf numFmtId="0" fontId="27" fillId="18" borderId="35" xfId="0" applyFont="1" applyFill="1" applyBorder="1" applyAlignment="1">
      <alignment horizontal="center"/>
    </xf>
    <xf numFmtId="0" fontId="27" fillId="18" borderId="32" xfId="0" applyFont="1" applyFill="1" applyBorder="1" applyAlignment="1">
      <alignment horizontal="center" vertical="center"/>
    </xf>
    <xf numFmtId="0" fontId="27" fillId="18" borderId="58" xfId="0" applyFont="1" applyFill="1" applyBorder="1" applyAlignment="1">
      <alignment horizontal="center" vertical="center"/>
    </xf>
    <xf numFmtId="0" fontId="27" fillId="18" borderId="35" xfId="0" applyFont="1" applyFill="1" applyBorder="1" applyAlignment="1">
      <alignment horizontal="center" vertical="center"/>
    </xf>
    <xf numFmtId="1" fontId="34" fillId="0" borderId="0" xfId="22" applyNumberFormat="1" applyFont="1" applyAlignment="1">
      <alignment horizontal="center" vertical="center"/>
    </xf>
    <xf numFmtId="164" fontId="34" fillId="28" borderId="0" xfId="22" applyNumberFormat="1" applyFont="1" applyFill="1" applyAlignment="1">
      <alignment horizontal="center" vertical="center"/>
    </xf>
    <xf numFmtId="164" fontId="29" fillId="12" borderId="72" xfId="21" applyFont="1" applyFill="1" applyBorder="1" applyAlignment="1" applyProtection="1">
      <alignment horizontal="center" vertical="center" wrapText="1"/>
    </xf>
    <xf numFmtId="164" fontId="34" fillId="4" borderId="39" xfId="22" applyNumberFormat="1" applyFont="1" applyFill="1" applyBorder="1" applyAlignment="1" applyProtection="1">
      <alignment horizontal="center" vertical="center" wrapText="1"/>
    </xf>
    <xf numFmtId="164" fontId="34" fillId="4" borderId="42" xfId="22" applyNumberFormat="1" applyFont="1" applyFill="1" applyBorder="1" applyAlignment="1" applyProtection="1">
      <alignment horizontal="center" vertical="center" wrapText="1"/>
    </xf>
    <xf numFmtId="164" fontId="34" fillId="4" borderId="43" xfId="22" applyNumberFormat="1" applyFont="1" applyFill="1" applyBorder="1" applyAlignment="1" applyProtection="1">
      <alignment horizontal="center" vertical="center" wrapText="1"/>
    </xf>
    <xf numFmtId="164" fontId="34" fillId="4" borderId="44" xfId="22" applyNumberFormat="1" applyFont="1" applyFill="1" applyBorder="1" applyAlignment="1" applyProtection="1">
      <alignment horizontal="center" vertical="center" wrapText="1"/>
    </xf>
    <xf numFmtId="0" fontId="31" fillId="4" borderId="0" xfId="1" applyFill="1" applyAlignment="1" applyProtection="1">
      <alignment horizontal="center" vertical="center"/>
    </xf>
    <xf numFmtId="0" fontId="96" fillId="12" borderId="0" xfId="0" applyFont="1" applyFill="1" applyAlignment="1">
      <alignment horizontal="center" vertical="center"/>
    </xf>
    <xf numFmtId="0" fontId="18" fillId="26" borderId="28" xfId="19" applyFill="1" applyBorder="1" applyAlignment="1">
      <alignment horizontal="center" vertical="center" wrapText="1"/>
    </xf>
    <xf numFmtId="0" fontId="18" fillId="0" borderId="36" xfId="19" applyBorder="1" applyAlignment="1">
      <alignment horizontal="center" vertical="center"/>
    </xf>
    <xf numFmtId="0" fontId="18" fillId="0" borderId="4" xfId="19" applyBorder="1" applyAlignment="1">
      <alignment horizontal="center" vertical="center"/>
    </xf>
    <xf numFmtId="0" fontId="18" fillId="0" borderId="5" xfId="19" applyBorder="1" applyAlignment="1">
      <alignment horizontal="center" vertical="center"/>
    </xf>
    <xf numFmtId="0" fontId="18" fillId="26" borderId="2" xfId="19" applyFont="1" applyFill="1" applyBorder="1" applyAlignment="1">
      <alignment horizontal="center"/>
    </xf>
    <xf numFmtId="0" fontId="18" fillId="26" borderId="61" xfId="19" applyFont="1" applyFill="1" applyBorder="1" applyAlignment="1">
      <alignment horizontal="center"/>
    </xf>
    <xf numFmtId="0" fontId="18" fillId="27" borderId="28" xfId="19" applyFill="1" applyBorder="1" applyAlignment="1">
      <alignment horizontal="center" vertical="center" wrapText="1"/>
    </xf>
    <xf numFmtId="0" fontId="18" fillId="27" borderId="2" xfId="19" applyFont="1" applyFill="1" applyBorder="1" applyAlignment="1">
      <alignment horizontal="center"/>
    </xf>
    <xf numFmtId="0" fontId="18" fillId="27" borderId="61" xfId="19" applyFont="1" applyFill="1" applyBorder="1" applyAlignment="1">
      <alignment horizontal="center"/>
    </xf>
    <xf numFmtId="0" fontId="18" fillId="25" borderId="37" xfId="19" applyFill="1" applyBorder="1" applyAlignment="1">
      <alignment horizontal="center" vertical="center" wrapText="1"/>
    </xf>
    <xf numFmtId="0" fontId="18" fillId="25" borderId="0" xfId="19" applyFill="1" applyAlignment="1">
      <alignment horizontal="center" vertical="center" wrapText="1"/>
    </xf>
    <xf numFmtId="0" fontId="18" fillId="0" borderId="2" xfId="19" applyBorder="1" applyAlignment="1">
      <alignment horizontal="center"/>
    </xf>
    <xf numFmtId="0" fontId="18" fillId="0" borderId="61" xfId="19" applyBorder="1" applyAlignment="1">
      <alignment horizontal="center"/>
    </xf>
    <xf numFmtId="0" fontId="18" fillId="0" borderId="0" xfId="19" applyAlignment="1">
      <alignment horizontal="center"/>
    </xf>
    <xf numFmtId="0" fontId="18" fillId="3" borderId="4" xfId="19" applyFill="1" applyBorder="1" applyAlignment="1">
      <alignment horizontal="center" vertical="center" wrapText="1"/>
    </xf>
    <xf numFmtId="0" fontId="18" fillId="3" borderId="5" xfId="19" applyFill="1" applyBorder="1" applyAlignment="1">
      <alignment horizontal="center" vertical="center" wrapText="1"/>
    </xf>
    <xf numFmtId="0" fontId="89" fillId="3" borderId="2" xfId="19" applyFont="1" applyFill="1" applyBorder="1" applyAlignment="1">
      <alignment horizontal="center"/>
    </xf>
    <xf numFmtId="0" fontId="89" fillId="3" borderId="61" xfId="19" applyFont="1" applyFill="1" applyBorder="1" applyAlignment="1">
      <alignment horizontal="center"/>
    </xf>
    <xf numFmtId="0" fontId="153" fillId="0" borderId="61" xfId="1" applyFont="1" applyBorder="1" applyAlignment="1" applyProtection="1">
      <alignment horizontal="center" vertical="center" wrapText="1"/>
    </xf>
    <xf numFmtId="0" fontId="154" fillId="0" borderId="61" xfId="13" applyFont="1" applyBorder="1" applyAlignment="1">
      <alignment horizontal="center" vertical="center"/>
    </xf>
    <xf numFmtId="0" fontId="154" fillId="0" borderId="61" xfId="13" applyFont="1" applyFill="1" applyBorder="1" applyAlignment="1">
      <alignment horizontal="center" vertical="center"/>
    </xf>
    <xf numFmtId="0" fontId="154" fillId="0" borderId="61" xfId="13" applyFont="1" applyBorder="1" applyAlignment="1">
      <alignment horizontal="center" vertical="center" wrapText="1"/>
    </xf>
    <xf numFmtId="0" fontId="154" fillId="0" borderId="77" xfId="13" applyFont="1" applyBorder="1" applyAlignment="1">
      <alignment horizontal="center" vertical="center" wrapText="1"/>
    </xf>
    <xf numFmtId="14" fontId="155" fillId="0" borderId="5" xfId="13" applyNumberFormat="1" applyFont="1" applyBorder="1" applyAlignment="1">
      <alignment horizontal="center" vertical="center"/>
    </xf>
    <xf numFmtId="0" fontId="153" fillId="6" borderId="61" xfId="1" applyFont="1" applyFill="1" applyBorder="1" applyAlignment="1" applyProtection="1">
      <alignment horizontal="center" vertical="center" wrapText="1"/>
    </xf>
    <xf numFmtId="0" fontId="154" fillId="0" borderId="5" xfId="13" applyFont="1" applyFill="1" applyBorder="1" applyAlignment="1">
      <alignment horizontal="center" vertical="center"/>
    </xf>
    <xf numFmtId="0" fontId="154" fillId="0" borderId="5" xfId="13" applyFont="1" applyBorder="1" applyAlignment="1">
      <alignment horizontal="center" vertical="center"/>
    </xf>
    <xf numFmtId="0" fontId="154" fillId="0" borderId="5" xfId="13" applyFont="1" applyFill="1" applyBorder="1" applyAlignment="1">
      <alignment horizontal="center" vertical="center" wrapText="1"/>
    </xf>
    <xf numFmtId="0" fontId="153" fillId="0" borderId="59" xfId="1" applyFont="1" applyBorder="1" applyAlignment="1" applyProtection="1">
      <alignment horizontal="center" vertical="center"/>
    </xf>
    <xf numFmtId="0" fontId="154" fillId="0" borderId="59" xfId="13" applyFont="1" applyFill="1" applyBorder="1" applyAlignment="1">
      <alignment horizontal="center" vertical="center"/>
    </xf>
    <xf numFmtId="0" fontId="154" fillId="6" borderId="59" xfId="13" applyFont="1" applyFill="1" applyBorder="1" applyAlignment="1">
      <alignment horizontal="center" vertical="center"/>
    </xf>
    <xf numFmtId="0" fontId="154" fillId="0" borderId="59" xfId="13" applyFont="1" applyFill="1" applyBorder="1" applyAlignment="1">
      <alignment horizontal="center" vertical="center" wrapText="1"/>
    </xf>
    <xf numFmtId="0" fontId="154" fillId="0" borderId="59" xfId="13" applyFont="1" applyBorder="1" applyAlignment="1">
      <alignment horizontal="center" vertical="center"/>
    </xf>
    <xf numFmtId="0" fontId="156" fillId="0" borderId="58" xfId="1" applyFont="1" applyFill="1" applyBorder="1" applyAlignment="1" applyProtection="1">
      <alignment horizontal="center" vertical="center" wrapText="1"/>
    </xf>
    <xf numFmtId="0" fontId="154" fillId="0" borderId="94" xfId="20" applyFont="1" applyBorder="1" applyAlignment="1">
      <alignment horizontal="center" vertical="center" wrapText="1"/>
    </xf>
    <xf numFmtId="0" fontId="154" fillId="0" borderId="94" xfId="13" applyFont="1" applyBorder="1" applyAlignment="1">
      <alignment horizontal="center" vertical="center"/>
    </xf>
    <xf numFmtId="0" fontId="154" fillId="0" borderId="94" xfId="13" applyFont="1" applyFill="1" applyBorder="1" applyAlignment="1">
      <alignment horizontal="center" vertical="center" wrapText="1"/>
    </xf>
    <xf numFmtId="0" fontId="154" fillId="0" borderId="94" xfId="13" applyFont="1" applyBorder="1" applyAlignment="1">
      <alignment horizontal="center" vertical="center" wrapText="1"/>
    </xf>
    <xf numFmtId="14" fontId="155" fillId="0" borderId="94" xfId="13" applyNumberFormat="1" applyFont="1" applyBorder="1" applyAlignment="1">
      <alignment horizontal="center" vertical="center" wrapText="1"/>
    </xf>
    <xf numFmtId="0" fontId="156" fillId="0" borderId="59" xfId="1" applyFont="1" applyBorder="1" applyAlignment="1" applyProtection="1">
      <alignment horizontal="center" vertical="center"/>
    </xf>
    <xf numFmtId="0" fontId="153" fillId="0" borderId="64" xfId="1" applyFont="1" applyBorder="1" applyAlignment="1" applyProtection="1">
      <alignment horizontal="center" vertical="center" wrapText="1"/>
    </xf>
    <xf numFmtId="0" fontId="154" fillId="0" borderId="59" xfId="13" applyFont="1" applyBorder="1" applyAlignment="1">
      <alignment horizontal="center" vertical="center" wrapText="1"/>
    </xf>
    <xf numFmtId="0" fontId="153" fillId="0" borderId="36" xfId="1" applyFont="1" applyBorder="1" applyAlignment="1" applyProtection="1">
      <alignment horizontal="center" vertical="center" wrapText="1"/>
    </xf>
    <xf numFmtId="0" fontId="154" fillId="0" borderId="36" xfId="13" applyFont="1" applyBorder="1" applyAlignment="1">
      <alignment horizontal="center" vertical="center" wrapText="1"/>
    </xf>
    <xf numFmtId="0" fontId="154" fillId="0" borderId="36" xfId="13" applyFont="1" applyFill="1" applyBorder="1" applyAlignment="1">
      <alignment horizontal="center" vertical="center"/>
    </xf>
    <xf numFmtId="0" fontId="154" fillId="0" borderId="36" xfId="13" applyFont="1" applyBorder="1" applyAlignment="1">
      <alignment horizontal="center" vertical="center"/>
    </xf>
    <xf numFmtId="0" fontId="154" fillId="0" borderId="37" xfId="13" applyFont="1" applyBorder="1" applyAlignment="1">
      <alignment horizontal="center" vertical="center" wrapText="1"/>
    </xf>
    <xf numFmtId="0" fontId="156" fillId="0" borderId="59" xfId="1" applyFont="1" applyBorder="1" applyAlignment="1" applyProtection="1">
      <alignment horizontal="center" vertical="center" wrapText="1"/>
    </xf>
    <xf numFmtId="0" fontId="154" fillId="0" borderId="0" xfId="13" applyFont="1" applyBorder="1" applyAlignment="1">
      <alignment horizontal="center" vertical="center" wrapText="1"/>
    </xf>
    <xf numFmtId="0" fontId="154" fillId="0" borderId="5" xfId="13" applyFont="1" applyBorder="1" applyAlignment="1">
      <alignment horizontal="center" vertical="center" wrapText="1"/>
    </xf>
    <xf numFmtId="0" fontId="154" fillId="0" borderId="66" xfId="13" applyFont="1" applyBorder="1" applyAlignment="1">
      <alignment horizontal="center" vertical="center" wrapText="1"/>
    </xf>
    <xf numFmtId="0" fontId="153" fillId="0" borderId="59" xfId="1" applyFont="1" applyBorder="1" applyAlignment="1" applyProtection="1">
      <alignment horizontal="center" vertical="center" wrapText="1"/>
    </xf>
    <xf numFmtId="0" fontId="153" fillId="0" borderId="59" xfId="1" applyFont="1" applyFill="1" applyBorder="1" applyAlignment="1" applyProtection="1">
      <alignment horizontal="center" vertical="center" wrapText="1"/>
    </xf>
    <xf numFmtId="1" fontId="154" fillId="0" borderId="59" xfId="13" applyNumberFormat="1" applyFont="1" applyFill="1" applyBorder="1" applyAlignment="1">
      <alignment horizontal="center" vertical="center"/>
    </xf>
    <xf numFmtId="0" fontId="153" fillId="6" borderId="64" xfId="1" applyFont="1" applyFill="1" applyBorder="1" applyAlignment="1" applyProtection="1">
      <alignment horizontal="center" vertical="center" wrapText="1"/>
    </xf>
    <xf numFmtId="0" fontId="154" fillId="6" borderId="59" xfId="13" applyFont="1" applyFill="1" applyBorder="1" applyAlignment="1">
      <alignment horizontal="center" vertical="center" wrapText="1"/>
    </xf>
    <xf numFmtId="0" fontId="153" fillId="6" borderId="34" xfId="1" applyFont="1" applyFill="1" applyBorder="1" applyAlignment="1" applyProtection="1">
      <alignment horizontal="center" vertical="center" wrapText="1"/>
    </xf>
    <xf numFmtId="0" fontId="154" fillId="6" borderId="36" xfId="13" applyFont="1" applyFill="1" applyBorder="1" applyAlignment="1">
      <alignment horizontal="center" vertical="center"/>
    </xf>
    <xf numFmtId="0" fontId="154" fillId="0" borderId="36" xfId="13" applyFont="1" applyFill="1" applyBorder="1" applyAlignment="1">
      <alignment horizontal="center" vertical="center" wrapText="1"/>
    </xf>
    <xf numFmtId="0" fontId="156" fillId="0" borderId="59" xfId="1" applyFont="1" applyFill="1" applyBorder="1" applyAlignment="1" applyProtection="1">
      <alignment horizontal="center" vertical="center" wrapText="1"/>
    </xf>
    <xf numFmtId="0" fontId="159" fillId="0" borderId="59" xfId="13" applyFont="1" applyFill="1" applyBorder="1" applyAlignment="1">
      <alignment horizontal="center" vertical="center" wrapText="1"/>
    </xf>
    <xf numFmtId="0" fontId="160" fillId="0" borderId="59" xfId="1" applyFont="1" applyFill="1" applyBorder="1" applyAlignment="1" applyProtection="1">
      <alignment horizontal="center" vertical="center" wrapText="1"/>
    </xf>
    <xf numFmtId="0" fontId="161" fillId="0" borderId="59" xfId="13" applyFont="1" applyFill="1" applyBorder="1" applyAlignment="1">
      <alignment horizontal="center" vertical="center" wrapText="1"/>
    </xf>
    <xf numFmtId="0" fontId="153" fillId="0" borderId="64" xfId="1" applyFont="1" applyFill="1" applyBorder="1" applyAlignment="1" applyProtection="1">
      <alignment horizontal="center" vertical="center" wrapText="1"/>
    </xf>
    <xf numFmtId="0" fontId="153" fillId="0" borderId="34" xfId="1" applyFont="1" applyBorder="1" applyAlignment="1" applyProtection="1">
      <alignment horizontal="center" vertical="center" wrapText="1"/>
    </xf>
    <xf numFmtId="0" fontId="156" fillId="0" borderId="34" xfId="1" applyFont="1" applyBorder="1" applyAlignment="1" applyProtection="1">
      <alignment horizontal="center" vertical="center" wrapText="1"/>
    </xf>
    <xf numFmtId="0" fontId="153" fillId="0" borderId="56" xfId="1" applyFont="1" applyBorder="1" applyAlignment="1" applyProtection="1">
      <alignment horizontal="center" vertical="center" wrapText="1"/>
    </xf>
    <xf numFmtId="0" fontId="154" fillId="0" borderId="36" xfId="0" applyFont="1" applyBorder="1" applyAlignment="1">
      <alignment horizontal="center" vertical="center"/>
    </xf>
    <xf numFmtId="0" fontId="154" fillId="0" borderId="36" xfId="0" applyFont="1" applyFill="1" applyBorder="1" applyAlignment="1">
      <alignment horizontal="center" vertical="center"/>
    </xf>
    <xf numFmtId="0" fontId="153" fillId="0" borderId="37" xfId="1" applyFont="1" applyBorder="1" applyAlignment="1" applyProtection="1">
      <alignment horizontal="center" vertical="center" wrapText="1"/>
    </xf>
    <xf numFmtId="0" fontId="154" fillId="0" borderId="0" xfId="13" applyFont="1" applyFill="1" applyBorder="1" applyAlignment="1">
      <alignment horizontal="center" vertical="center" wrapText="1"/>
    </xf>
    <xf numFmtId="0" fontId="162" fillId="0" borderId="17" xfId="13" applyFont="1" applyBorder="1" applyAlignment="1">
      <alignment horizontal="center" vertical="center"/>
    </xf>
    <xf numFmtId="0" fontId="162" fillId="0" borderId="11" xfId="13" applyFont="1" applyBorder="1" applyAlignment="1">
      <alignment horizontal="center" vertical="center"/>
    </xf>
    <xf numFmtId="0" fontId="157" fillId="0" borderId="94" xfId="0" applyFont="1" applyBorder="1" applyAlignment="1">
      <alignment horizontal="center" vertical="center"/>
    </xf>
    <xf numFmtId="0" fontId="158" fillId="0" borderId="0" xfId="0" applyFont="1" applyAlignment="1">
      <alignment horizontal="center" vertical="center"/>
    </xf>
    <xf numFmtId="0" fontId="162" fillId="0" borderId="7" xfId="13" applyFont="1" applyBorder="1" applyAlignment="1">
      <alignment horizontal="center" vertical="center"/>
    </xf>
    <xf numFmtId="0" fontId="162" fillId="0" borderId="10" xfId="13" applyFont="1" applyFill="1" applyBorder="1" applyAlignment="1">
      <alignment horizontal="center" vertical="center"/>
    </xf>
    <xf numFmtId="0" fontId="150" fillId="0" borderId="0" xfId="13" applyFont="1" applyAlignment="1">
      <alignment horizontal="center" vertical="center"/>
    </xf>
    <xf numFmtId="0" fontId="150" fillId="0" borderId="59" xfId="13" applyFont="1" applyBorder="1" applyAlignment="1">
      <alignment horizontal="center" vertical="center"/>
    </xf>
    <xf numFmtId="0" fontId="150" fillId="0" borderId="5" xfId="13" applyFont="1" applyBorder="1" applyAlignment="1">
      <alignment horizontal="center" vertical="center"/>
    </xf>
    <xf numFmtId="0" fontId="150" fillId="0" borderId="59" xfId="13" applyFont="1" applyFill="1" applyBorder="1" applyAlignment="1">
      <alignment horizontal="center" vertical="center"/>
    </xf>
    <xf numFmtId="0" fontId="150" fillId="32" borderId="59" xfId="13" applyFont="1" applyFill="1" applyBorder="1" applyAlignment="1">
      <alignment horizontal="center" vertical="center"/>
    </xf>
    <xf numFmtId="0" fontId="150" fillId="0" borderId="36" xfId="13" applyFont="1" applyBorder="1" applyAlignment="1">
      <alignment horizontal="center" vertical="center"/>
    </xf>
    <xf numFmtId="0" fontId="151" fillId="0" borderId="59" xfId="20" applyFont="1" applyBorder="1" applyAlignment="1">
      <alignment horizontal="center" vertical="center"/>
    </xf>
    <xf numFmtId="0" fontId="150" fillId="6" borderId="59" xfId="13" applyFont="1" applyFill="1" applyBorder="1" applyAlignment="1">
      <alignment horizontal="center" vertical="center"/>
    </xf>
    <xf numFmtId="0" fontId="150" fillId="0" borderId="94" xfId="13" applyFont="1" applyBorder="1" applyAlignment="1">
      <alignment horizontal="center" vertical="center"/>
    </xf>
    <xf numFmtId="0" fontId="151" fillId="0" borderId="94" xfId="20" applyFont="1" applyBorder="1" applyAlignment="1">
      <alignment horizontal="center" vertical="center"/>
    </xf>
    <xf numFmtId="0" fontId="150" fillId="0" borderId="65" xfId="13" applyFont="1" applyBorder="1" applyAlignment="1">
      <alignment horizontal="center" vertical="center"/>
    </xf>
    <xf numFmtId="0" fontId="150" fillId="0" borderId="65" xfId="13" applyFont="1" applyFill="1" applyBorder="1" applyAlignment="1">
      <alignment horizontal="center" vertical="center"/>
    </xf>
    <xf numFmtId="0" fontId="150" fillId="0" borderId="57" xfId="13" applyFont="1" applyBorder="1" applyAlignment="1">
      <alignment horizontal="center" vertical="center"/>
    </xf>
    <xf numFmtId="0" fontId="150" fillId="0" borderId="36" xfId="13" applyFont="1" applyFill="1" applyBorder="1" applyAlignment="1">
      <alignment horizontal="center" vertical="center"/>
    </xf>
    <xf numFmtId="0" fontId="152" fillId="0" borderId="18" xfId="13" applyFont="1" applyFill="1" applyBorder="1" applyAlignment="1">
      <alignment horizontal="center" vertical="center"/>
    </xf>
    <xf numFmtId="0" fontId="152" fillId="0" borderId="19" xfId="13" applyFont="1" applyFill="1" applyBorder="1" applyAlignment="1">
      <alignment horizontal="center" vertical="center"/>
    </xf>
    <xf numFmtId="0" fontId="162" fillId="0" borderId="18" xfId="13" applyFont="1" applyBorder="1" applyAlignment="1">
      <alignment horizontal="center" vertical="center"/>
    </xf>
    <xf numFmtId="0" fontId="162" fillId="0" borderId="20" xfId="13" applyFont="1" applyBorder="1" applyAlignment="1">
      <alignment horizontal="center" vertical="center"/>
    </xf>
    <xf numFmtId="0" fontId="162" fillId="0" borderId="21" xfId="13" applyFont="1" applyBorder="1" applyAlignment="1">
      <alignment horizontal="center" vertical="center"/>
    </xf>
    <xf numFmtId="0" fontId="101" fillId="0" borderId="32" xfId="13" applyFont="1" applyFill="1" applyBorder="1" applyAlignment="1">
      <alignment horizontal="center" vertical="center"/>
    </xf>
    <xf numFmtId="0" fontId="101" fillId="0" borderId="64" xfId="13" applyFont="1" applyFill="1" applyBorder="1" applyAlignment="1">
      <alignment horizontal="center" vertical="center"/>
    </xf>
    <xf numFmtId="0" fontId="163" fillId="0" borderId="32" xfId="13" applyFont="1" applyBorder="1" applyAlignment="1">
      <alignment horizontal="center" vertical="center"/>
    </xf>
    <xf numFmtId="0" fontId="163" fillId="0" borderId="58" xfId="13" applyFont="1" applyBorder="1" applyAlignment="1">
      <alignment horizontal="center" vertical="center"/>
    </xf>
    <xf numFmtId="0" fontId="163" fillId="0" borderId="22" xfId="13" applyFont="1" applyBorder="1" applyAlignment="1">
      <alignment horizontal="center" vertical="center"/>
    </xf>
    <xf numFmtId="0" fontId="163" fillId="0" borderId="64" xfId="13" applyFont="1" applyBorder="1" applyAlignment="1">
      <alignment horizontal="center" vertical="center"/>
    </xf>
    <xf numFmtId="0" fontId="163" fillId="0" borderId="23" xfId="13" applyFont="1" applyBorder="1" applyAlignment="1">
      <alignment horizontal="center" vertical="center"/>
    </xf>
    <xf numFmtId="0" fontId="163" fillId="0" borderId="24" xfId="13" applyFont="1" applyBorder="1" applyAlignment="1">
      <alignment horizontal="center" vertical="center"/>
    </xf>
    <xf numFmtId="0" fontId="163" fillId="0" borderId="25" xfId="13" applyFont="1" applyBorder="1" applyAlignment="1">
      <alignment horizontal="center" vertical="center"/>
    </xf>
    <xf numFmtId="0" fontId="163" fillId="0" borderId="26" xfId="13" applyFont="1" applyBorder="1" applyAlignment="1">
      <alignment horizontal="center" vertical="center"/>
    </xf>
    <xf numFmtId="0" fontId="164" fillId="17" borderId="59" xfId="13" applyFont="1" applyFill="1" applyBorder="1" applyAlignment="1">
      <alignment horizontal="center" vertical="center"/>
    </xf>
    <xf numFmtId="0" fontId="164" fillId="17" borderId="0" xfId="13" applyFont="1" applyFill="1" applyBorder="1" applyAlignment="1">
      <alignment horizontal="center" vertical="center"/>
    </xf>
    <xf numFmtId="0" fontId="165" fillId="17" borderId="55" xfId="9" applyFont="1" applyFill="1" applyBorder="1" applyAlignment="1">
      <alignment horizontal="center" vertical="center"/>
    </xf>
    <xf numFmtId="17" fontId="165" fillId="17" borderId="55" xfId="9" applyNumberFormat="1" applyFont="1" applyFill="1" applyBorder="1" applyAlignment="1">
      <alignment horizontal="center" vertical="center"/>
    </xf>
    <xf numFmtId="0" fontId="166" fillId="17" borderId="69" xfId="13" applyFont="1" applyFill="1" applyBorder="1" applyAlignment="1">
      <alignment horizontal="center" vertical="center"/>
    </xf>
    <xf numFmtId="0" fontId="167" fillId="0" borderId="0" xfId="13" applyFont="1" applyAlignment="1">
      <alignment horizontal="center"/>
    </xf>
    <xf numFmtId="0" fontId="167" fillId="0" borderId="0" xfId="13" applyFont="1" applyAlignment="1">
      <alignment horizontal="center" vertical="center"/>
    </xf>
    <xf numFmtId="0" fontId="27" fillId="0" borderId="59" xfId="13" applyBorder="1" applyAlignment="1">
      <alignment vertical="center"/>
    </xf>
    <xf numFmtId="0" fontId="27" fillId="0" borderId="93" xfId="13" applyBorder="1" applyAlignment="1">
      <alignment vertical="center"/>
    </xf>
  </cellXfs>
  <cellStyles count="27">
    <cellStyle name="Calcul" xfId="9" builtinId="22"/>
    <cellStyle name="Lien hypertexte" xfId="1" builtinId="8"/>
    <cellStyle name="Milliers 19" xfId="23"/>
    <cellStyle name="Neutre" xfId="4" builtinId="28"/>
    <cellStyle name="Normal" xfId="0" builtinId="0"/>
    <cellStyle name="Normal 10" xfId="24"/>
    <cellStyle name="Normal 2" xfId="7"/>
    <cellStyle name="Normal 2 10" xfId="21"/>
    <cellStyle name="Normal 2 2" xfId="20"/>
    <cellStyle name="Normal 3" xfId="2"/>
    <cellStyle name="Normal 3 2" xfId="3"/>
    <cellStyle name="Normal 3 2 2" xfId="13"/>
    <cellStyle name="Normal 3 2 3" xfId="16"/>
    <cellStyle name="Normal 3 3" xfId="12"/>
    <cellStyle name="Normal 3 4" xfId="15"/>
    <cellStyle name="Normal 4" xfId="8"/>
    <cellStyle name="Normal 5" xfId="10"/>
    <cellStyle name="Normal 6" xfId="11"/>
    <cellStyle name="Normal 7" xfId="18"/>
    <cellStyle name="Normal 8" xfId="19"/>
    <cellStyle name="Normal 9" xfId="22"/>
    <cellStyle name="Normal_Feuil1_1" xfId="6"/>
    <cellStyle name="Normal_Sup Tech -CTS_1" xfId="26"/>
    <cellStyle name="Style 1" xfId="5"/>
    <cellStyle name="Style 1 2" xfId="14"/>
    <cellStyle name="Style 1 3" xfId="17"/>
    <cellStyle name="Titre" xfId="25" builtinId="15"/>
  </cellStyles>
  <dxfs count="271">
    <dxf>
      <font>
        <b/>
        <i val="0"/>
        <strike val="0"/>
        <condense val="0"/>
        <extend val="0"/>
        <outline val="0"/>
        <shadow val="0"/>
        <u val="none"/>
        <vertAlign val="baseline"/>
        <sz val="12"/>
        <color rgb="FF993366"/>
        <name val="Calibri"/>
        <scheme val="minor"/>
      </font>
      <numFmt numFmtId="19" formatCode="dd/mm/yyyy"/>
      <alignment horizontal="center" vertical="center" textRotation="0" wrapText="1" indent="0" justifyLastLine="0" shrinkToFit="0" readingOrder="0"/>
      <border diagonalUp="0" diagonalDown="0">
        <left style="thin">
          <color indexed="64"/>
        </left>
        <right/>
        <top style="thin">
          <color indexed="64"/>
        </top>
        <bottom style="thin">
          <color indexed="64"/>
        </bottom>
      </border>
    </dxf>
    <dxf>
      <font>
        <strike val="0"/>
        <outline val="0"/>
        <shadow val="0"/>
        <vertAlign val="baseline"/>
        <sz val="12"/>
      </font>
      <alignment horizontal="center"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vertAlign val="baseline"/>
        <sz val="12"/>
      </font>
      <alignment horizontal="center"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vertAlign val="baseline"/>
        <sz val="12"/>
      </font>
      <alignment horizontal="center"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vertAlign val="baseline"/>
        <sz val="12"/>
      </font>
      <alignment horizontal="center"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vertAlign val="baseline"/>
        <sz val="12"/>
      </font>
      <alignment horizontal="center"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vertAlign val="baseline"/>
        <sz val="12"/>
      </font>
      <alignment horizontal="center"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vertAlign val="baseline"/>
        <sz val="12"/>
      </font>
      <alignment horizontal="center"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vertAlign val="baseline"/>
        <sz val="12"/>
      </font>
      <alignment horizontal="center"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vertAlign val="baseline"/>
        <sz val="12"/>
      </font>
      <alignment horizontal="center"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vertAlign val="baseline"/>
        <sz val="12"/>
      </font>
      <alignment horizontal="center"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vertAlign val="baseline"/>
        <sz val="12"/>
      </font>
      <alignment horizontal="center"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vertAlign val="baseline"/>
        <sz val="12"/>
      </font>
      <alignment horizontal="center"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vertAlign val="baseline"/>
        <sz val="12"/>
      </font>
      <alignment horizontal="center"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vertAlign val="baseline"/>
        <sz val="12"/>
      </font>
      <alignment horizontal="center"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vertAlign val="baseline"/>
        <sz val="12"/>
      </font>
      <alignment horizontal="center"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vertAlign val="baseline"/>
        <sz val="12"/>
      </font>
      <alignment horizontal="center"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vertAlign val="baseline"/>
        <sz val="12"/>
      </font>
      <alignment horizontal="center"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vertAlign val="baseline"/>
        <sz val="12"/>
      </font>
      <alignment horizontal="center"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vertAlign val="baseline"/>
        <sz val="12"/>
      </font>
      <alignment horizontal="center"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vertAlign val="baseline"/>
        <sz val="12"/>
      </font>
      <alignment horizontal="center"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vertAlign val="baseline"/>
        <sz val="12"/>
      </font>
      <alignment horizontal="center"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vertAlign val="baseline"/>
        <sz val="12"/>
      </font>
      <alignment horizontal="center"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vertAlign val="baseline"/>
        <sz val="12"/>
      </font>
      <alignment horizontal="center"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vertAlign val="baseline"/>
        <sz val="12"/>
      </font>
      <alignment horizontal="center"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vertAlign val="baseline"/>
        <sz val="12"/>
      </font>
      <alignment horizontal="center"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vertAlign val="baseline"/>
        <sz val="12"/>
      </font>
      <alignment horizontal="center"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vertAlign val="baseline"/>
        <sz val="12"/>
      </font>
      <alignment horizontal="center" vertical="center" textRotation="0" indent="0" justifyLastLine="0" shrinkToFit="0" readingOrder="0"/>
      <border diagonalUp="0" diagonalDown="0" outline="0">
        <left/>
        <right style="thin">
          <color indexed="64"/>
        </right>
        <top style="thin">
          <color indexed="64"/>
        </top>
        <bottom style="thin">
          <color indexed="64"/>
        </bottom>
      </border>
    </dxf>
    <dxf>
      <font>
        <b/>
        <i val="0"/>
        <strike val="0"/>
        <condense val="0"/>
        <extend val="0"/>
        <outline val="0"/>
        <shadow val="0"/>
        <u val="none"/>
        <vertAlign val="baseline"/>
        <sz val="12"/>
        <color rgb="FF4D4D4D"/>
        <name val="Calibri"/>
        <scheme val="minor"/>
      </font>
      <alignment horizontal="center" vertical="center" textRotation="0" wrapText="1" indent="0" justifyLastLine="0" shrinkToFit="0" readingOrder="0"/>
    </dxf>
    <dxf>
      <font>
        <b/>
        <i val="0"/>
        <strike val="0"/>
        <condense val="0"/>
        <extend val="0"/>
        <outline val="0"/>
        <shadow val="0"/>
        <u val="none"/>
        <vertAlign val="baseline"/>
        <sz val="12"/>
        <color rgb="FF4D4D4D"/>
        <name val="Calibri"/>
        <scheme val="minor"/>
      </font>
      <alignment horizontal="center" vertical="center" textRotation="0" wrapText="1" indent="0" justifyLastLine="0" shrinkToFit="0" readingOrder="0"/>
      <border diagonalUp="0" diagonalDown="0" outline="0">
        <left/>
        <right/>
        <top style="thin">
          <color auto="1"/>
        </top>
        <bottom/>
      </border>
    </dxf>
    <dxf>
      <font>
        <b/>
        <i val="0"/>
        <strike val="0"/>
        <condense val="0"/>
        <extend val="0"/>
        <outline val="0"/>
        <shadow val="0"/>
        <u val="none"/>
        <vertAlign val="baseline"/>
        <sz val="12"/>
        <color rgb="FF4D4D4D"/>
        <name val="Calibri"/>
        <scheme val="minor"/>
      </font>
      <alignment horizontal="center" vertical="center" textRotation="0" wrapText="1" indent="0" justifyLastLine="0" shrinkToFit="0" readingOrder="0"/>
      <border diagonalUp="0" diagonalDown="0" outline="0">
        <left style="thin">
          <color auto="1"/>
        </left>
        <right style="thin">
          <color auto="1"/>
        </right>
        <top style="thin">
          <color auto="1"/>
        </top>
        <bottom/>
      </border>
    </dxf>
    <dxf>
      <font>
        <b/>
        <i val="0"/>
        <strike val="0"/>
        <condense val="0"/>
        <extend val="0"/>
        <outline val="0"/>
        <shadow val="0"/>
        <u val="none"/>
        <vertAlign val="baseline"/>
        <sz val="12"/>
        <color rgb="FF4D4D4D"/>
        <name val="Calibri"/>
        <scheme val="minor"/>
      </font>
      <alignment horizontal="center" vertical="center" textRotation="0" wrapText="0" indent="0" justifyLastLine="0" shrinkToFit="0" readingOrder="0"/>
      <border diagonalUp="0" diagonalDown="0" outline="0">
        <left/>
        <right/>
        <top style="thin">
          <color indexed="64"/>
        </top>
        <bottom style="thin">
          <color indexed="64"/>
        </bottom>
      </border>
    </dxf>
    <dxf>
      <font>
        <b/>
        <i val="0"/>
        <strike val="0"/>
        <condense val="0"/>
        <extend val="0"/>
        <outline val="0"/>
        <shadow val="0"/>
        <u val="none"/>
        <vertAlign val="baseline"/>
        <sz val="12"/>
        <color rgb="FF4D4D4D"/>
        <name val="Calibri"/>
        <scheme val="minor"/>
      </font>
      <fill>
        <patternFill patternType="none">
          <fgColor indexed="64"/>
          <bgColor indexed="65"/>
        </patternFill>
      </fill>
      <alignment horizontal="center" vertical="center" textRotation="0" wrapText="0" indent="0" justifyLastLine="0" shrinkToFit="0" readingOrder="0"/>
      <border diagonalUp="0" diagonalDown="0" outline="0">
        <left/>
        <right/>
        <top style="thin">
          <color indexed="64"/>
        </top>
        <bottom style="thin">
          <color indexed="64"/>
        </bottom>
      </border>
    </dxf>
    <dxf>
      <font>
        <b/>
        <i val="0"/>
        <strike val="0"/>
        <condense val="0"/>
        <extend val="0"/>
        <outline val="0"/>
        <shadow val="0"/>
        <u val="none"/>
        <vertAlign val="baseline"/>
        <sz val="12"/>
        <color rgb="FF4D4D4D"/>
        <name val="Calibri"/>
        <scheme val="minor"/>
      </font>
      <alignment horizontal="center" vertical="center" textRotation="0" wrapText="1" indent="0" justifyLastLine="0" shrinkToFit="0" readingOrder="0"/>
      <border diagonalUp="0" diagonalDown="0" outline="0">
        <left style="thin">
          <color indexed="64"/>
        </left>
        <right/>
        <top style="thin">
          <color indexed="64"/>
        </top>
        <bottom style="thin">
          <color indexed="64"/>
        </bottom>
      </border>
    </dxf>
    <dxf>
      <font>
        <b val="0"/>
        <strike val="0"/>
        <outline val="0"/>
        <shadow val="0"/>
        <vertAlign val="baseline"/>
        <sz val="12"/>
        <name val="Calibri"/>
        <scheme val="minor"/>
      </font>
      <alignment horizontal="center" vertical="center" textRotation="0" wrapText="1" indent="0" justifyLastLine="0" shrinkToFit="0" readingOrder="0"/>
      <border diagonalUp="0" diagonalDown="0">
        <left/>
        <right/>
        <top style="thin">
          <color auto="1"/>
        </top>
        <bottom style="thin">
          <color auto="1"/>
        </bottom>
      </border>
      <protection locked="1" hidden="0"/>
    </dxf>
    <dxf>
      <border>
        <bottom style="thin">
          <color rgb="FF000000"/>
        </bottom>
        <vertical/>
        <horizontal/>
      </border>
    </dxf>
    <dxf>
      <font>
        <strike val="0"/>
        <outline val="0"/>
        <shadow val="0"/>
        <vertAlign val="baseline"/>
        <sz val="12"/>
      </font>
      <alignment horizontal="center" vertical="center" textRotation="0" indent="0" justifyLastLine="0" shrinkToFit="0" readingOrder="0"/>
    </dxf>
    <dxf>
      <font>
        <strike val="0"/>
        <outline val="0"/>
        <shadow val="0"/>
        <u/>
        <vertAlign val="baseline"/>
        <sz val="12"/>
        <color auto="1"/>
        <name val="Calibri"/>
        <scheme val="minor"/>
      </font>
      <fill>
        <patternFill patternType="solid">
          <fgColor indexed="64"/>
          <bgColor rgb="FFFAF0F0"/>
        </patternFill>
      </fill>
      <alignment horizontal="center" vertical="center" textRotation="0" wrapText="0" indent="0" justifyLastLine="0" shrinkToFit="0" readingOrder="0"/>
      <border diagonalUp="0" diagonalDown="0" outline="0">
        <left style="thin">
          <color indexed="64"/>
        </left>
        <right style="thin">
          <color indexed="64"/>
        </right>
        <top/>
        <bottom/>
      </border>
    </dxf>
    <dxf>
      <fill>
        <patternFill>
          <bgColor rgb="FF92D050"/>
        </patternFill>
      </fill>
    </dxf>
    <dxf>
      <fill>
        <patternFill>
          <bgColor rgb="FFFF0000"/>
        </patternFill>
      </fill>
    </dxf>
    <dxf>
      <fill>
        <patternFill>
          <bgColor rgb="FF92D050"/>
        </patternFill>
      </fill>
    </dxf>
    <dxf>
      <fill>
        <patternFill>
          <bgColor rgb="FF00B050"/>
        </patternFill>
      </fill>
    </dxf>
    <dxf>
      <fill>
        <patternFill>
          <bgColor rgb="FFFF0000"/>
        </patternFill>
      </fill>
    </dxf>
    <dxf>
      <fill>
        <patternFill>
          <bgColor rgb="FFFF0000"/>
        </patternFill>
      </fill>
    </dxf>
    <dxf>
      <fill>
        <patternFill>
          <bgColor rgb="FFFFFF00"/>
        </patternFill>
      </fill>
    </dxf>
    <dxf>
      <fill>
        <patternFill>
          <bgColor rgb="FF00B050"/>
        </patternFill>
      </fill>
    </dxf>
    <dxf>
      <fill>
        <patternFill>
          <bgColor rgb="FF92D050"/>
        </patternFill>
      </fill>
    </dxf>
    <dxf>
      <fill>
        <patternFill>
          <bgColor rgb="FFFF0000"/>
        </patternFill>
      </fill>
    </dxf>
    <dxf>
      <font>
        <b/>
        <i val="0"/>
        <color theme="1"/>
      </font>
      <fill>
        <patternFill>
          <bgColor rgb="FF00B0F0"/>
        </patternFill>
      </fill>
    </dxf>
    <dxf>
      <font>
        <b/>
        <i val="0"/>
        <color theme="1"/>
      </font>
      <fill>
        <patternFill>
          <bgColor rgb="FF00B0F0"/>
        </patternFill>
      </fill>
    </dxf>
    <dxf>
      <font>
        <color theme="1"/>
      </font>
      <fill>
        <patternFill>
          <bgColor rgb="FF00B050"/>
        </patternFill>
      </fill>
    </dxf>
    <dxf>
      <fill>
        <patternFill patternType="none">
          <bgColor auto="1"/>
        </patternFill>
      </fill>
    </dxf>
    <dxf>
      <fill>
        <patternFill>
          <bgColor rgb="FFFFC000"/>
        </patternFill>
      </fill>
    </dxf>
    <dxf>
      <fill>
        <patternFill>
          <bgColor rgb="FF92D050"/>
        </patternFill>
      </fill>
    </dxf>
    <dxf>
      <fill>
        <patternFill patternType="solid">
          <fgColor indexed="64"/>
          <bgColor indexed="50"/>
        </patternFill>
      </fill>
      <alignment horizontal="center" vertical="center" textRotation="0" wrapText="1" indent="0" justifyLastLine="0" shrinkToFit="0" readingOrder="0"/>
      <border diagonalUp="0" diagonalDown="0" outline="0">
        <left/>
        <right style="thin">
          <color auto="1"/>
        </right>
        <top style="thin">
          <color auto="1"/>
        </top>
        <bottom/>
      </border>
    </dxf>
    <dxf>
      <font>
        <b/>
        <i val="0"/>
        <strike val="0"/>
        <condense val="0"/>
        <extend val="0"/>
        <outline val="0"/>
        <shadow val="0"/>
        <u val="none"/>
        <vertAlign val="baseline"/>
        <sz val="10"/>
        <color auto="1"/>
        <name val="Arial"/>
        <scheme val="none"/>
      </font>
      <alignment horizontal="left" vertical="center" textRotation="0" wrapText="1" indent="0" justifyLastLine="0" shrinkToFit="0" readingOrder="0"/>
      <border diagonalUp="0" diagonalDown="0" outline="0">
        <left style="thin">
          <color auto="1"/>
        </left>
        <right style="thin">
          <color auto="1"/>
        </right>
        <top style="thin">
          <color auto="1"/>
        </top>
        <bottom/>
      </border>
    </dxf>
    <dxf>
      <alignment horizontal="center" vertical="center" textRotation="0" wrapText="1" indent="0" justifyLastLine="0" shrinkToFit="0" readingOrder="0"/>
      <border diagonalUp="0" diagonalDown="0" outline="0">
        <left style="thin">
          <color auto="1"/>
        </left>
        <right/>
        <top style="thin">
          <color auto="1"/>
        </top>
        <bottom/>
      </border>
    </dxf>
    <dxf>
      <font>
        <b/>
        <i val="0"/>
        <strike val="0"/>
        <condense val="0"/>
        <extend val="0"/>
        <outline val="0"/>
        <shadow val="0"/>
        <u val="none"/>
        <vertAlign val="baseline"/>
        <sz val="10"/>
        <color theme="3" tint="-0.249977111117893"/>
        <name val="Arial"/>
        <scheme val="none"/>
      </font>
      <alignment horizontal="center" vertical="center" textRotation="0" wrapText="1" indent="0" justifyLastLine="0" shrinkToFit="0" readingOrder="0"/>
      <border diagonalUp="0" diagonalDown="0" outline="0">
        <left style="thin">
          <color auto="1"/>
        </left>
        <right style="thin">
          <color auto="1"/>
        </right>
        <top style="thin">
          <color auto="1"/>
        </top>
        <bottom/>
      </border>
    </dxf>
    <dxf>
      <font>
        <b/>
        <i val="0"/>
        <strike val="0"/>
        <condense val="0"/>
        <extend val="0"/>
        <outline val="0"/>
        <shadow val="0"/>
        <u val="none"/>
        <vertAlign val="baseline"/>
        <sz val="10"/>
        <color theme="3" tint="-0.249977111117893"/>
        <name val="Arial"/>
        <scheme val="none"/>
      </font>
      <alignment horizontal="center" vertical="center" textRotation="0" wrapText="1" indent="0" justifyLastLine="0" shrinkToFit="0" readingOrder="0"/>
      <border diagonalUp="0" diagonalDown="0" outline="0">
        <left style="thin">
          <color auto="1"/>
        </left>
        <right style="thin">
          <color auto="1"/>
        </right>
        <top style="thin">
          <color auto="1"/>
        </top>
        <bottom/>
      </border>
    </dxf>
    <dxf>
      <font>
        <b val="0"/>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auto="1"/>
        </left>
        <right style="thin">
          <color auto="1"/>
        </right>
        <top style="thin">
          <color auto="1"/>
        </top>
        <bottom/>
      </border>
    </dxf>
    <dxf>
      <alignment horizontal="center" vertical="center" textRotation="0" wrapText="1" indent="0" justifyLastLine="0" shrinkToFit="0" readingOrder="0"/>
      <border diagonalUp="0" diagonalDown="0" outline="0">
        <left style="thin">
          <color auto="1"/>
        </left>
        <right style="thin">
          <color auto="1"/>
        </right>
        <top style="thin">
          <color auto="1"/>
        </top>
        <bottom/>
      </border>
    </dxf>
    <dxf>
      <font>
        <b/>
        <i val="0"/>
        <strike val="0"/>
        <condense val="0"/>
        <extend val="0"/>
        <outline val="0"/>
        <shadow val="0"/>
        <u val="none"/>
        <vertAlign val="baseline"/>
        <sz val="10"/>
        <color auto="1"/>
        <name val="Arial"/>
        <scheme val="none"/>
      </font>
      <numFmt numFmtId="1" formatCode="0"/>
      <fill>
        <patternFill patternType="none">
          <fgColor indexed="64"/>
          <bgColor indexed="65"/>
        </patternFill>
      </fill>
      <alignment horizontal="center" vertical="center" textRotation="0" wrapText="1" indent="0" justifyLastLine="0" shrinkToFit="0" readingOrder="0"/>
      <border diagonalUp="0" diagonalDown="0" outline="0">
        <left style="thin">
          <color auto="1"/>
        </left>
        <right style="thin">
          <color auto="1"/>
        </right>
        <top style="thin">
          <color auto="1"/>
        </top>
        <bottom/>
      </border>
    </dxf>
    <dxf>
      <font>
        <b val="0"/>
        <i val="0"/>
        <strike val="0"/>
        <condense val="0"/>
        <extend val="0"/>
        <outline val="0"/>
        <shadow val="0"/>
        <u val="none"/>
        <vertAlign val="baseline"/>
        <sz val="10"/>
        <color auto="1"/>
        <name val="Arial"/>
        <scheme val="none"/>
      </font>
      <numFmt numFmtId="1" formatCode="0"/>
      <fill>
        <patternFill patternType="none">
          <fgColor indexed="64"/>
          <bgColor indexed="65"/>
        </patternFill>
      </fill>
      <alignment horizontal="center" vertical="center" textRotation="0" wrapText="1" indent="0" justifyLastLine="0" shrinkToFit="0" readingOrder="0"/>
      <border diagonalUp="0" diagonalDown="0" outline="0">
        <left style="thin">
          <color auto="1"/>
        </left>
        <right style="thin">
          <color auto="1"/>
        </right>
        <top style="thin">
          <color auto="1"/>
        </top>
        <bottom/>
      </border>
    </dxf>
    <dxf>
      <font>
        <b/>
        <i val="0"/>
        <strike val="0"/>
        <condense val="0"/>
        <extend val="0"/>
        <outline val="0"/>
        <shadow val="0"/>
        <u val="none"/>
        <vertAlign val="baseline"/>
        <sz val="10"/>
        <color auto="1"/>
        <name val="Arial"/>
        <scheme val="none"/>
      </font>
      <numFmt numFmtId="2" formatCode="0.00"/>
      <fill>
        <patternFill patternType="none">
          <fgColor indexed="64"/>
          <bgColor indexed="65"/>
        </patternFill>
      </fill>
      <alignment horizontal="center" vertical="center" textRotation="0" wrapText="1" indent="0" justifyLastLine="0" shrinkToFit="0" readingOrder="0"/>
      <border diagonalUp="0" diagonalDown="0" outline="0">
        <left style="thin">
          <color auto="1"/>
        </left>
        <right style="thin">
          <color auto="1"/>
        </right>
        <top style="thin">
          <color auto="1"/>
        </top>
        <bottom/>
      </border>
    </dxf>
    <dxf>
      <alignment horizontal="center" vertical="center" textRotation="0" indent="0" justifyLastLine="0" shrinkToFit="0" readingOrder="0"/>
    </dxf>
    <dxf>
      <numFmt numFmtId="1" formatCode="0"/>
      <alignment horizontal="center" vertical="center" textRotation="0" indent="0" justifyLastLine="0" shrinkToFit="0" readingOrder="0"/>
      <border diagonalUp="0" diagonalDown="0" outline="0">
        <left style="thin">
          <color indexed="64"/>
        </left>
        <right/>
        <top style="thin">
          <color indexed="64"/>
        </top>
        <bottom style="thin">
          <color indexed="64"/>
        </bottom>
      </border>
    </dxf>
    <dxf>
      <numFmt numFmtId="19" formatCode="dd/mm/yyyy"/>
      <alignment horizontal="center"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center"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alignment horizontal="center"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center" vertical="center" textRotation="0" indent="0" justifyLastLine="0" shrinkToFit="0" readingOrder="0"/>
    </dxf>
    <dxf>
      <border outline="0">
        <bottom style="thin">
          <color indexed="64"/>
        </bottom>
      </border>
    </dxf>
    <dxf>
      <fill>
        <patternFill patternType="solid">
          <fgColor indexed="64"/>
          <bgColor theme="2"/>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1"/>
        <color rgb="FF002060"/>
        <name val="Arial"/>
        <scheme val="none"/>
      </font>
      <fill>
        <patternFill patternType="none">
          <fgColor indexed="64"/>
          <bgColor indexed="65"/>
        </patternFill>
      </fill>
      <alignment horizontal="center" vertical="center" textRotation="0" wrapText="1" relativeIndent="0" justifyLastLine="0" shrinkToFit="0" readingOrder="0"/>
      <border diagonalUp="0" diagonalDown="0">
        <left/>
        <right/>
        <top style="thin">
          <color indexed="64"/>
        </top>
        <bottom style="thin">
          <color indexed="64"/>
        </bottom>
        <vertical/>
        <horizontal/>
      </border>
    </dxf>
    <dxf>
      <font>
        <b/>
        <strike val="0"/>
        <outline val="0"/>
        <shadow val="0"/>
        <u val="none"/>
        <vertAlign val="baseline"/>
        <sz val="10"/>
        <color theme="2" tint="-0.89999084444715716"/>
        <name val="Arial"/>
        <scheme val="none"/>
      </font>
      <alignment horizontal="center" vertical="center" textRotation="0" wrapText="0" indent="0" justifyLastLine="0" shrinkToFit="0" readingOrder="0"/>
    </dxf>
    <dxf>
      <numFmt numFmtId="19" formatCode="dd/mm/yyyy"/>
      <border diagonalUp="0" diagonalDown="0">
        <left style="thin">
          <color rgb="FF4F81BD"/>
        </left>
        <right style="thin">
          <color rgb="FF4F81BD"/>
        </right>
        <top style="thin">
          <color rgb="FF4F81BD"/>
        </top>
        <bottom style="thin">
          <color rgb="FF4F81BD"/>
        </bottom>
      </border>
    </dxf>
    <dxf>
      <font>
        <b val="0"/>
        <i val="0"/>
        <strike val="0"/>
        <condense val="0"/>
        <extend val="0"/>
        <outline val="0"/>
        <shadow val="0"/>
        <u val="none"/>
        <vertAlign val="baseline"/>
        <sz val="10"/>
        <color auto="1"/>
        <name val="Arial"/>
        <scheme val="none"/>
      </font>
      <alignment horizontal="center" vertical="center" textRotation="0" wrapText="0" relativeIndent="0" justifyLastLine="0" shrinkToFit="0" readingOrder="0"/>
      <border diagonalUp="0" diagonalDown="0">
        <left style="thin">
          <color rgb="FF4F81BD"/>
        </left>
        <right style="thin">
          <color rgb="FF4F81BD"/>
        </right>
        <top style="thin">
          <color rgb="FF4F81BD"/>
        </top>
        <bottom style="thin">
          <color rgb="FF4F81BD"/>
        </bottom>
        <vertical/>
        <horizontal/>
      </border>
    </dxf>
    <dxf>
      <alignment horizontal="center" vertical="center" textRotation="0" wrapText="0" relativeIndent="0" justifyLastLine="0" shrinkToFit="0" readingOrder="0"/>
      <border diagonalUp="0" diagonalDown="0">
        <left style="thin">
          <color rgb="FF4F81BD"/>
        </left>
        <right style="thin">
          <color rgb="FF4F81BD"/>
        </right>
        <top style="thin">
          <color rgb="FF4F81BD"/>
        </top>
        <bottom style="thin">
          <color rgb="FF4F81BD"/>
        </bottom>
      </border>
    </dxf>
    <dxf>
      <alignment horizontal="center" vertical="center" textRotation="0" wrapText="0" relativeIndent="0" justifyLastLine="0" shrinkToFit="0" readingOrder="0"/>
      <border diagonalUp="0" diagonalDown="0">
        <left style="thin">
          <color rgb="FF4F81BD"/>
        </left>
        <right style="thin">
          <color rgb="FF4F81BD"/>
        </right>
        <top style="thin">
          <color rgb="FF4F81BD"/>
        </top>
        <bottom style="thin">
          <color rgb="FF4F81BD"/>
        </bottom>
        <vertical/>
        <horizontal/>
      </border>
    </dxf>
    <dxf>
      <font>
        <b val="0"/>
        <i val="0"/>
        <strike val="0"/>
        <condense val="0"/>
        <extend val="0"/>
        <outline val="0"/>
        <shadow val="0"/>
        <u val="none"/>
        <vertAlign val="baseline"/>
        <sz val="10"/>
        <color auto="1"/>
        <name val="Arial"/>
        <scheme val="none"/>
      </font>
      <alignment horizontal="center" vertical="center" textRotation="0" wrapText="0" relativeIndent="0" justifyLastLine="0" shrinkToFit="0" readingOrder="0"/>
      <border diagonalUp="0" diagonalDown="0">
        <left style="thin">
          <color rgb="FF4F81BD"/>
        </left>
        <right style="thin">
          <color rgb="FF4F81BD"/>
        </right>
        <top style="thin">
          <color rgb="FF4F81BD"/>
        </top>
        <bottom style="thin">
          <color rgb="FF4F81BD"/>
        </bottom>
      </border>
    </dxf>
    <dxf>
      <border diagonalUp="0" diagonalDown="0">
        <left style="thin">
          <color rgb="FF4F81BD"/>
        </left>
        <right style="thin">
          <color rgb="FF4F81BD"/>
        </right>
        <top style="thin">
          <color rgb="FF4F81BD"/>
        </top>
        <bottom style="thin">
          <color rgb="FF4F81BD"/>
        </bottom>
        <vertical style="thin">
          <color rgb="FF4F81BD"/>
        </vertical>
        <horizontal style="thin">
          <color rgb="FF4F81BD"/>
        </horizontal>
      </border>
    </dxf>
    <dxf>
      <border diagonalUp="0" diagonalDown="0">
        <left style="thin">
          <color rgb="FF4F81BD"/>
        </left>
        <right style="thin">
          <color rgb="FF4F81BD"/>
        </right>
        <top style="thin">
          <color rgb="FF4F81BD"/>
        </top>
        <bottom style="thin">
          <color rgb="FF4F81BD"/>
        </bottom>
        <vertical style="thin">
          <color rgb="FF4F81BD"/>
        </vertical>
        <horizontal style="thin">
          <color rgb="FF4F81BD"/>
        </horizontal>
      </border>
    </dxf>
    <dxf>
      <font>
        <b val="0"/>
        <i val="0"/>
        <strike val="0"/>
        <condense val="0"/>
        <extend val="0"/>
        <outline val="0"/>
        <shadow val="0"/>
        <u val="none"/>
        <vertAlign val="baseline"/>
        <sz val="11"/>
        <color rgb="FF000000"/>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rgb="FF4F81BD"/>
        </left>
        <right style="thin">
          <color rgb="FF4F81BD"/>
        </right>
        <top style="thin">
          <color rgb="FF4F81BD"/>
        </top>
        <bottom style="thin">
          <color rgb="FF4F81BD"/>
        </bottom>
      </border>
    </dxf>
    <dxf>
      <alignment horizontal="center" vertical="center" textRotation="0" wrapText="0" indent="0" justifyLastLine="0" shrinkToFit="0" readingOrder="0"/>
      <border diagonalUp="0" diagonalDown="0" outline="0">
        <left/>
        <right style="thin">
          <color rgb="FF4F81BD"/>
        </right>
        <top style="thin">
          <color rgb="FF4F81BD"/>
        </top>
        <bottom style="thin">
          <color rgb="FF4F81BD"/>
        </bottom>
      </border>
    </dxf>
    <dxf>
      <border outline="0">
        <top style="thin">
          <color rgb="FF4F81BD"/>
        </top>
      </border>
    </dxf>
    <dxf>
      <border outline="0">
        <left style="thin">
          <color rgb="FF4F81BD"/>
        </left>
        <right style="thin">
          <color rgb="FF4F81BD"/>
        </right>
        <top style="thin">
          <color rgb="FF4F81BD"/>
        </top>
        <bottom style="thin">
          <color rgb="FF4F81BD"/>
        </bottom>
      </border>
    </dxf>
    <dxf>
      <border outline="0">
        <bottom style="thin">
          <color rgb="FF4F81BD"/>
        </bottom>
      </border>
    </dxf>
    <dxf>
      <font>
        <b/>
        <i val="0"/>
        <strike val="0"/>
        <condense val="0"/>
        <extend val="0"/>
        <outline val="0"/>
        <shadow val="0"/>
        <u val="none"/>
        <vertAlign val="baseline"/>
        <sz val="11"/>
        <color rgb="FF1F497D"/>
        <name val="Arial"/>
        <scheme val="none"/>
      </font>
      <fill>
        <patternFill patternType="solid">
          <fgColor indexed="64"/>
          <bgColor rgb="FFF2F2F2"/>
        </patternFill>
      </fill>
      <alignment horizontal="general" vertical="center" textRotation="0" wrapText="1" relativeIndent="0" justifyLastLine="0" shrinkToFit="0" readingOrder="0"/>
      <border diagonalUp="0" diagonalDown="0" outline="0">
        <left style="thin">
          <color rgb="FF4F81BD"/>
        </left>
        <right style="thin">
          <color rgb="FF4F81BD"/>
        </right>
        <top/>
        <bottom/>
      </border>
    </dxf>
    <dxf>
      <border diagonalUp="0" diagonalDown="0">
        <left style="thin">
          <color auto="1"/>
        </left>
        <right/>
        <top style="thin">
          <color auto="1"/>
        </top>
        <bottom style="thin">
          <color auto="1"/>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outline="0">
        <left style="thin">
          <color indexed="64"/>
        </left>
        <right style="thin">
          <color indexed="64"/>
        </right>
        <top style="thin">
          <color indexed="64"/>
        </top>
        <bottom style="thin">
          <color indexed="64"/>
        </bottom>
      </border>
    </dxf>
    <dxf>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border diagonalUp="0" diagonalDown="0" outline="0">
        <left style="thin">
          <color indexed="64"/>
        </left>
        <right style="thin">
          <color indexed="64"/>
        </right>
        <top style="thin">
          <color indexed="64"/>
        </top>
        <bottom style="thin">
          <color indexed="64"/>
        </bottom>
      </border>
    </dxf>
    <dxf>
      <alignment horizontal="center"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border diagonalUp="0" diagonalDown="0" outline="0">
        <left style="thin">
          <color indexed="64"/>
        </left>
        <right style="thin">
          <color indexed="64"/>
        </right>
        <top style="thin">
          <color indexed="64"/>
        </top>
        <bottom style="thin">
          <color indexed="64"/>
        </bottom>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auto="1"/>
        </right>
        <top style="thin">
          <color auto="1"/>
        </top>
        <bottom style="thin">
          <color auto="1"/>
        </bottom>
        <vertical/>
        <horizontal/>
      </border>
    </dxf>
    <dxf>
      <border outline="0">
        <top style="thin">
          <color auto="1"/>
        </top>
      </border>
    </dxf>
    <dxf>
      <border outline="0">
        <left style="thin">
          <color rgb="FF000000"/>
        </left>
        <right style="thin">
          <color rgb="FF000000"/>
        </right>
        <top style="thin">
          <color auto="1"/>
        </top>
        <bottom style="thin">
          <color auto="1"/>
        </bottom>
      </border>
    </dxf>
    <dxf>
      <border outline="0">
        <bottom style="thin">
          <color rgb="FF000000"/>
        </bottom>
      </border>
    </dxf>
    <dxf>
      <font>
        <b/>
        <i val="0"/>
        <strike val="0"/>
        <condense val="0"/>
        <extend val="0"/>
        <outline val="0"/>
        <shadow val="0"/>
        <u val="none"/>
        <vertAlign val="baseline"/>
        <sz val="10"/>
        <color auto="1"/>
        <name val="Calibri"/>
        <scheme val="minor"/>
      </font>
      <fill>
        <patternFill patternType="solid">
          <fgColor indexed="64"/>
          <bgColor rgb="FFFAF0F0"/>
        </patternFill>
      </fill>
      <alignment horizontal="center" vertical="bottom" textRotation="0" wrapText="0" relative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2060"/>
        <name val="Arial"/>
        <scheme val="none"/>
      </font>
      <fill>
        <patternFill patternType="none">
          <fgColor indexed="64"/>
          <bgColor indexed="65"/>
        </patternFill>
      </fill>
      <alignment horizontal="center" vertical="center" textRotation="0" wrapText="1" relativeIndent="0" justifyLastLine="0" shrinkToFit="0" readingOrder="0"/>
      <border diagonalUp="0" diagonalDown="0" outline="0">
        <left/>
        <right style="thin">
          <color indexed="64"/>
        </right>
        <top style="thin">
          <color indexed="64"/>
        </top>
        <bottom style="thin">
          <color indexed="64"/>
        </bottom>
      </border>
    </dxf>
    <dxf>
      <font>
        <b val="0"/>
        <i val="0"/>
        <strike val="0"/>
        <condense val="0"/>
        <extend val="0"/>
        <outline val="0"/>
        <shadow val="0"/>
        <u val="none"/>
        <vertAlign val="baseline"/>
        <sz val="10"/>
        <color rgb="FF002060"/>
        <name val="Arial"/>
        <scheme val="none"/>
      </font>
      <numFmt numFmtId="20" formatCode="dd\-mmm\-yy"/>
      <fill>
        <patternFill patternType="none">
          <fgColor indexed="64"/>
          <bgColor indexed="65"/>
        </patternFill>
      </fill>
      <alignment horizontal="center" vertical="center" textRotation="0" wrapText="1" relativeIndent="0" justifyLastLine="0" shrinkToFit="0" readingOrder="0"/>
      <border diagonalUp="0" diagonalDown="0" outline="0">
        <left/>
        <right/>
        <top style="thin">
          <color indexed="64"/>
        </top>
        <bottom style="thin">
          <color indexed="64"/>
        </bottom>
      </border>
    </dxf>
    <dxf>
      <font>
        <b val="0"/>
        <i val="0"/>
        <strike val="0"/>
        <condense val="0"/>
        <extend val="0"/>
        <outline val="0"/>
        <shadow val="0"/>
        <u val="none"/>
        <vertAlign val="baseline"/>
        <sz val="10"/>
        <color rgb="FF002060"/>
        <name val="Arial"/>
        <scheme val="none"/>
      </font>
      <numFmt numFmtId="20" formatCode="dd\-mmm\-yy"/>
      <fill>
        <patternFill patternType="none">
          <fgColor indexed="64"/>
          <bgColor indexed="65"/>
        </patternFill>
      </fill>
      <alignment horizontal="center" vertical="center" textRotation="0" wrapText="1" relativeIndent="0" justifyLastLine="0" shrinkToFit="0" readingOrder="0"/>
      <border diagonalUp="0" diagonalDown="0" outline="0">
        <left/>
        <right/>
        <top style="thin">
          <color indexed="64"/>
        </top>
        <bottom style="thin">
          <color indexed="64"/>
        </bottom>
      </border>
    </dxf>
    <dxf>
      <font>
        <b val="0"/>
        <i val="0"/>
        <strike val="0"/>
        <condense val="0"/>
        <extend val="0"/>
        <outline val="0"/>
        <shadow val="0"/>
        <u val="none"/>
        <vertAlign val="baseline"/>
        <sz val="10"/>
        <color rgb="FF002060"/>
        <name val="Arial"/>
        <scheme val="none"/>
      </font>
      <fill>
        <patternFill patternType="none">
          <fgColor indexed="64"/>
          <bgColor indexed="65"/>
        </patternFill>
      </fill>
      <alignment horizontal="center" vertical="center" textRotation="0" wrapText="1" relativeIndent="0" justifyLastLine="0" shrinkToFit="0" readingOrder="0"/>
      <border diagonalUp="0" diagonalDown="0" outline="0">
        <left/>
        <right/>
        <top style="thin">
          <color indexed="64"/>
        </top>
        <bottom style="thin">
          <color indexed="64"/>
        </bottom>
      </border>
    </dxf>
    <dxf>
      <font>
        <b val="0"/>
        <i val="0"/>
        <strike val="0"/>
        <condense val="0"/>
        <extend val="0"/>
        <outline val="0"/>
        <shadow val="0"/>
        <u val="none"/>
        <vertAlign val="baseline"/>
        <sz val="10"/>
        <color rgb="FF002060"/>
        <name val="Arial"/>
        <scheme val="none"/>
      </font>
      <fill>
        <patternFill patternType="none">
          <fgColor indexed="64"/>
          <bgColor indexed="65"/>
        </patternFill>
      </fill>
      <alignment horizontal="center" vertical="center" textRotation="0" wrapText="1" relativeIndent="0" justifyLastLine="0" shrinkToFit="0" readingOrder="0"/>
      <border diagonalUp="0" diagonalDown="0" outline="0">
        <left style="thin">
          <color indexed="64"/>
        </left>
        <right/>
        <top style="thin">
          <color indexed="64"/>
        </top>
        <bottom style="thin">
          <color indexed="64"/>
        </bottom>
      </border>
    </dxf>
    <dxf>
      <font>
        <b/>
        <i val="0"/>
        <strike val="0"/>
        <condense val="0"/>
        <extend val="0"/>
        <outline val="0"/>
        <shadow val="0"/>
        <u val="none"/>
        <vertAlign val="baseline"/>
        <sz val="10"/>
        <color rgb="FF002060"/>
        <name val="Arial"/>
        <scheme val="none"/>
      </font>
      <fill>
        <patternFill patternType="none">
          <fgColor indexed="64"/>
          <bgColor indexed="65"/>
        </patternFill>
      </fill>
      <alignment horizontal="center" vertical="center" textRotation="0" wrapText="1" relativeIndent="0" justifyLastLine="0" shrinkToFit="0" readingOrder="0"/>
      <border diagonalUp="0" diagonalDown="0" outline="0">
        <left style="thin">
          <color indexed="64"/>
        </left>
        <right/>
        <top style="thin">
          <color indexed="64"/>
        </top>
        <bottom style="thin">
          <color indexed="64"/>
        </bottom>
      </border>
    </dxf>
    <dxf>
      <border outline="0">
        <top style="thin">
          <color indexed="8"/>
        </top>
        <bottom style="thin">
          <color indexed="22"/>
        </bottom>
      </border>
    </dxf>
    <dxf>
      <font>
        <b val="0"/>
        <i val="0"/>
        <strike val="0"/>
        <condense val="0"/>
        <extend val="0"/>
        <outline val="0"/>
        <shadow val="0"/>
        <u val="none"/>
        <vertAlign val="baseline"/>
        <sz val="11"/>
        <color theme="3"/>
        <name val="Calibri"/>
        <scheme val="none"/>
      </font>
      <fill>
        <patternFill patternType="none">
          <fgColor indexed="64"/>
          <bgColor indexed="65"/>
        </patternFill>
      </fill>
      <alignment horizontal="general" vertical="bottom" textRotation="0" wrapText="1" relativeIndent="0" justifyLastLine="0" shrinkToFit="0" readingOrder="0"/>
    </dxf>
    <dxf>
      <border outline="0">
        <bottom style="thin">
          <color indexed="8"/>
        </bottom>
      </border>
    </dxf>
    <dxf>
      <font>
        <b val="0"/>
        <i val="0"/>
        <strike val="0"/>
        <condense val="0"/>
        <extend val="0"/>
        <outline val="0"/>
        <shadow val="0"/>
        <u val="none"/>
        <vertAlign val="baseline"/>
        <sz val="11"/>
        <color indexed="8"/>
        <name val="Calibri"/>
        <scheme val="none"/>
      </font>
      <fill>
        <patternFill patternType="solid">
          <fgColor indexed="0"/>
          <bgColor indexed="22"/>
        </patternFill>
      </fill>
      <alignment horizontal="center" vertical="bottom" textRotation="0" wrapText="0" relativeIndent="0" justifyLastLine="0" shrinkToFit="0" readingOrder="0"/>
      <border diagonalUp="0" diagonalDown="0" outline="0">
        <left style="thin">
          <color indexed="8"/>
        </left>
        <right style="thin">
          <color indexed="8"/>
        </right>
        <top/>
        <bottom/>
      </border>
    </dxf>
    <dxf>
      <font>
        <b/>
        <i val="0"/>
        <strike val="0"/>
        <condense val="0"/>
        <extend val="0"/>
        <outline val="0"/>
        <shadow val="0"/>
        <u val="none"/>
        <vertAlign val="baseline"/>
        <sz val="10"/>
        <color rgb="FF002060"/>
        <name val="Arial"/>
        <scheme val="none"/>
      </font>
      <alignment horizontal="center" vertical="center" textRotation="0" wrapText="1" relativeIndent="0" justifyLastLine="0" shrinkToFit="0" readingOrder="0"/>
      <border diagonalUp="0" diagonalDown="0">
        <left style="thin">
          <color auto="1"/>
        </left>
        <right style="thin">
          <color auto="1"/>
        </right>
        <top style="thin">
          <color auto="1"/>
        </top>
        <bottom style="thin">
          <color auto="1"/>
        </bottom>
        <vertical/>
        <horizontal/>
      </border>
    </dxf>
    <dxf>
      <font>
        <b/>
        <i val="0"/>
        <strike val="0"/>
        <condense val="0"/>
        <extend val="0"/>
        <outline val="0"/>
        <shadow val="0"/>
        <u val="none"/>
        <vertAlign val="baseline"/>
        <sz val="10"/>
        <color rgb="FF002060"/>
        <name val="Arial"/>
        <scheme val="none"/>
      </font>
      <alignment horizontal="center" vertical="center" textRotation="0" wrapText="1" relativeIndent="0" justifyLastLine="0" shrinkToFit="0" readingOrder="0"/>
      <border diagonalUp="0" diagonalDown="0">
        <left style="thin">
          <color auto="1"/>
        </left>
        <right/>
        <top style="thin">
          <color auto="1"/>
        </top>
        <bottom style="thin">
          <color auto="1"/>
        </bottom>
        <vertical/>
        <horizontal/>
      </border>
    </dxf>
    <dxf>
      <font>
        <b/>
        <i val="0"/>
        <strike val="0"/>
        <condense val="0"/>
        <extend val="0"/>
        <outline val="0"/>
        <shadow val="0"/>
        <u val="none"/>
        <vertAlign val="baseline"/>
        <sz val="10"/>
        <color rgb="FF002060"/>
        <name val="Arial"/>
        <scheme val="none"/>
      </font>
      <alignment horizontal="center" vertical="center" textRotation="0" wrapText="1" relativeIndent="0" justifyLastLine="0" shrinkToFit="0" readingOrder="0"/>
      <border diagonalUp="0" diagonalDown="0">
        <left style="thin">
          <color auto="1"/>
        </left>
        <right style="thin">
          <color auto="1"/>
        </right>
        <top style="thin">
          <color auto="1"/>
        </top>
        <bottom style="thin">
          <color auto="1"/>
        </bottom>
        <vertical/>
        <horizontal/>
      </border>
    </dxf>
    <dxf>
      <font>
        <b/>
        <i val="0"/>
        <strike val="0"/>
        <condense val="0"/>
        <extend val="0"/>
        <outline val="0"/>
        <shadow val="0"/>
        <u val="none"/>
        <vertAlign val="baseline"/>
        <sz val="10"/>
        <color rgb="FF002060"/>
        <name val="Arial"/>
        <scheme val="none"/>
      </font>
      <alignment horizontal="center" vertical="center" textRotation="0" wrapText="1" relativeIndent="0" justifyLastLine="0" shrinkToFit="0" readingOrder="0"/>
      <border diagonalUp="0" diagonalDown="0">
        <left style="thin">
          <color auto="1"/>
        </left>
        <right style="thin">
          <color auto="1"/>
        </right>
        <top style="thin">
          <color auto="1"/>
        </top>
        <bottom style="thin">
          <color auto="1"/>
        </bottom>
        <vertical/>
        <horizontal/>
      </border>
    </dxf>
    <dxf>
      <font>
        <b/>
        <i val="0"/>
        <strike val="0"/>
        <condense val="0"/>
        <extend val="0"/>
        <outline val="0"/>
        <shadow val="0"/>
        <u val="none"/>
        <vertAlign val="baseline"/>
        <sz val="10"/>
        <color rgb="FF002060"/>
        <name val="Arial"/>
        <scheme val="none"/>
      </font>
      <alignment horizontal="center" vertical="center" textRotation="0" wrapText="1" relativeIndent="0" justifyLastLine="0" shrinkToFit="0" readingOrder="0"/>
      <border diagonalUp="0" diagonalDown="0">
        <left style="thin">
          <color auto="1"/>
        </left>
        <right style="thin">
          <color auto="1"/>
        </right>
        <top style="thin">
          <color auto="1"/>
        </top>
        <bottom style="thin">
          <color auto="1"/>
        </bottom>
        <vertical/>
        <horizontal/>
      </border>
    </dxf>
    <dxf>
      <font>
        <b/>
        <i val="0"/>
        <strike val="0"/>
        <condense val="0"/>
        <extend val="0"/>
        <outline val="0"/>
        <shadow val="0"/>
        <u val="none"/>
        <vertAlign val="baseline"/>
        <sz val="10"/>
        <color rgb="FF002060"/>
        <name val="Arial"/>
        <scheme val="none"/>
      </font>
      <alignment horizontal="center" vertical="center" textRotation="0" wrapText="1" relativeIndent="0" justifyLastLine="0" shrinkToFit="0" readingOrder="0"/>
      <border diagonalUp="0" diagonalDown="0">
        <left style="thin">
          <color auto="1"/>
        </left>
        <right style="thin">
          <color auto="1"/>
        </right>
        <top style="thin">
          <color auto="1"/>
        </top>
        <bottom style="thin">
          <color auto="1"/>
        </bottom>
        <vertical/>
        <horizontal/>
      </border>
    </dxf>
    <dxf>
      <font>
        <b/>
        <i val="0"/>
        <strike val="0"/>
        <condense val="0"/>
        <extend val="0"/>
        <outline val="0"/>
        <shadow val="0"/>
        <u val="none"/>
        <vertAlign val="baseline"/>
        <sz val="10"/>
        <color rgb="FF002060"/>
        <name val="Arial"/>
        <scheme val="none"/>
      </font>
      <alignment horizontal="center" vertical="center" textRotation="0" wrapText="1" relativeIndent="0" justifyLastLine="0" shrinkToFit="0" readingOrder="0"/>
      <border diagonalUp="0" diagonalDown="0">
        <left style="thin">
          <color auto="1"/>
        </left>
        <right style="thin">
          <color auto="1"/>
        </right>
        <top style="thin">
          <color auto="1"/>
        </top>
        <bottom style="thin">
          <color auto="1"/>
        </bottom>
        <vertical/>
        <horizontal/>
      </border>
    </dxf>
    <dxf>
      <font>
        <b/>
        <i val="0"/>
        <strike val="0"/>
        <condense val="0"/>
        <extend val="0"/>
        <outline val="0"/>
        <shadow val="0"/>
        <u val="none"/>
        <vertAlign val="baseline"/>
        <sz val="10"/>
        <color rgb="FF002060"/>
        <name val="Arial"/>
        <scheme val="none"/>
      </font>
      <numFmt numFmtId="22" formatCode="mmm\-yy"/>
      <alignment horizontal="center" vertical="center" textRotation="0" wrapText="1" relativeIndent="0" justifyLastLine="0" shrinkToFit="0" readingOrder="0"/>
      <border diagonalUp="0" diagonalDown="0">
        <left style="thin">
          <color auto="1"/>
        </left>
        <right style="thin">
          <color auto="1"/>
        </right>
        <top style="thin">
          <color auto="1"/>
        </top>
        <bottom style="thin">
          <color auto="1"/>
        </bottom>
        <vertical/>
        <horizontal/>
      </border>
    </dxf>
    <dxf>
      <font>
        <b/>
        <i val="0"/>
        <strike val="0"/>
        <condense val="0"/>
        <extend val="0"/>
        <outline val="0"/>
        <shadow val="0"/>
        <u val="none"/>
        <vertAlign val="baseline"/>
        <sz val="10"/>
        <color rgb="FF002060"/>
        <name val="Arial"/>
        <scheme val="none"/>
      </font>
      <alignment horizontal="center" vertical="center" textRotation="0" wrapText="1" relativeIndent="0" justifyLastLine="0" shrinkToFit="0" readingOrder="0"/>
      <border diagonalUp="0" diagonalDown="0">
        <left/>
        <right/>
        <top style="thin">
          <color indexed="64"/>
        </top>
        <bottom style="thin">
          <color indexed="64"/>
        </bottom>
        <vertical/>
        <horizontal/>
      </border>
    </dxf>
    <dxf>
      <font>
        <b/>
        <i val="0"/>
        <strike val="0"/>
        <condense val="0"/>
        <extend val="0"/>
        <outline val="0"/>
        <shadow val="0"/>
        <u val="none"/>
        <vertAlign val="baseline"/>
        <sz val="10"/>
        <color rgb="FF002060"/>
        <name val="Arial"/>
        <scheme val="none"/>
      </font>
      <alignment horizontal="center" vertical="center" textRotation="0" wrapText="1" relative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0"/>
        <color rgb="FF002060"/>
        <name val="Arial"/>
        <scheme val="none"/>
      </font>
      <alignment horizontal="center" vertical="center" textRotation="0" wrapText="1" relative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0"/>
        <color rgb="FF002060"/>
        <name val="Arial"/>
        <scheme val="none"/>
      </font>
      <alignment horizontal="center" vertical="center" textRotation="0" wrapText="1" relative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0"/>
        <color rgb="FF002060"/>
        <name val="Arial"/>
        <scheme val="none"/>
      </font>
      <fill>
        <patternFill patternType="none">
          <fgColor indexed="64"/>
          <bgColor indexed="65"/>
        </patternFill>
      </fill>
      <alignment horizontal="center" vertical="center" textRotation="0" wrapText="1" relativeIndent="0" justifyLastLine="0" shrinkToFit="0" readingOrder="0"/>
      <border diagonalUp="0" diagonalDown="0">
        <left/>
        <right/>
        <top style="thin">
          <color auto="1"/>
        </top>
        <bottom/>
        <vertical/>
        <horizontal/>
      </border>
    </dxf>
    <dxf>
      <font>
        <b/>
        <i val="0"/>
        <strike val="0"/>
        <condense val="0"/>
        <extend val="0"/>
        <outline val="0"/>
        <shadow val="0"/>
        <u val="none"/>
        <vertAlign val="baseline"/>
        <sz val="10"/>
        <color rgb="FF002060"/>
        <name val="Arial"/>
        <scheme val="none"/>
      </font>
      <alignment horizontal="center" vertical="center" textRotation="0" wrapText="1" relativeIndent="0" justifyLastLine="0" shrinkToFit="0" readingOrder="0"/>
      <border diagonalUp="0" diagonalDown="0">
        <left style="thin">
          <color auto="1"/>
        </left>
        <right style="thin">
          <color auto="1"/>
        </right>
        <top style="thin">
          <color auto="1"/>
        </top>
        <bottom style="thin">
          <color auto="1"/>
        </bottom>
        <vertical/>
        <horizontal/>
      </border>
    </dxf>
    <dxf>
      <border outline="0">
        <top style="thin">
          <color auto="1"/>
        </top>
      </border>
    </dxf>
    <dxf>
      <border outline="0">
        <left style="thin">
          <color auto="1"/>
        </left>
        <right style="thin">
          <color auto="1"/>
        </right>
        <top style="thin">
          <color auto="1"/>
        </top>
        <bottom style="thin">
          <color auto="1"/>
        </bottom>
      </border>
    </dxf>
    <dxf>
      <font>
        <b/>
        <i val="0"/>
        <strike val="0"/>
        <condense val="0"/>
        <extend val="0"/>
        <outline val="0"/>
        <shadow val="0"/>
        <u val="none"/>
        <vertAlign val="baseline"/>
        <sz val="10"/>
        <color rgb="FF002060"/>
        <name val="Arial"/>
        <scheme val="none"/>
      </font>
      <alignment horizontal="center" vertical="center" textRotation="0" wrapText="1" relativeIndent="0" justifyLastLine="0" shrinkToFit="0" readingOrder="0"/>
    </dxf>
    <dxf>
      <border outline="0">
        <bottom style="thin">
          <color indexed="64"/>
        </bottom>
      </border>
    </dxf>
    <dxf>
      <font>
        <b/>
        <i val="0"/>
        <strike val="0"/>
        <condense val="0"/>
        <extend val="0"/>
        <outline val="0"/>
        <shadow val="0"/>
        <u val="none"/>
        <vertAlign val="baseline"/>
        <sz val="10"/>
        <color auto="1"/>
        <name val="Arial"/>
        <scheme val="none"/>
      </font>
      <fill>
        <patternFill patternType="solid">
          <fgColor indexed="64"/>
          <bgColor rgb="FFFAF0F0"/>
        </patternFill>
      </fill>
      <alignment horizontal="center" vertical="bottom" textRotation="0" wrapText="0" relativeIndent="0" justifyLastLine="0" shrinkToFit="0" readingOrder="0"/>
      <border diagonalUp="0" diagonalDown="0" outline="0">
        <left style="thin">
          <color indexed="64"/>
        </left>
        <right style="thin">
          <color indexed="64"/>
        </right>
        <top/>
        <bottom/>
      </border>
    </dxf>
    <dxf>
      <alignment vertical="top" textRotation="0" wrapText="1" indent="0" justifyLastLine="0" shrinkToFit="0" readingOrder="0"/>
      <border diagonalUp="0" diagonalDown="0" outline="0">
        <left style="thin">
          <color auto="1"/>
        </left>
        <right/>
        <top style="thin">
          <color auto="1"/>
        </top>
        <bottom style="thin">
          <color auto="1"/>
        </bottom>
      </border>
    </dxf>
    <dxf>
      <font>
        <b val="0"/>
        <i val="0"/>
        <strike val="0"/>
        <condense val="0"/>
        <extend val="0"/>
        <outline val="0"/>
        <shadow val="0"/>
        <u val="none"/>
        <vertAlign val="baseline"/>
        <sz val="10"/>
        <color theme="1"/>
        <name val="Calibri"/>
        <scheme val="minor"/>
      </font>
      <alignment horizontal="center" vertical="bottom" textRotation="0" wrapText="0" relative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alignment horizontal="center" vertical="bottom" textRotation="0" wrapText="0" relative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alignment horizontal="center" vertical="bottom" textRotation="0" wrapText="0" relative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alignment horizontal="center" vertical="bottom" textRotation="0" wrapText="0" relative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numFmt numFmtId="19" formatCode="dd/mm/yyyy"/>
      <alignment horizontal="center" vertical="bottom" textRotation="0" wrapText="0" relative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alignment horizontal="center" vertical="bottom" textRotation="0" wrapText="0" relative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bottom" textRotation="0" wrapText="1" relativeIndent="0" justifyLastLine="0" shrinkToFit="0" readingOrder="0"/>
      <border diagonalUp="0" diagonalDown="0" outline="0">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alignment horizontal="center" vertical="bottom" textRotation="0" wrapText="0" relativeIndent="0" justifyLastLine="0" shrinkToFit="0" readingOrder="0"/>
      <border diagonalUp="0" diagonalDown="0" outline="0">
        <left style="thin">
          <color auto="1"/>
        </left>
        <right style="thin">
          <color auto="1"/>
        </right>
        <top style="thin">
          <color auto="1"/>
        </top>
        <bottom/>
      </border>
    </dxf>
    <dxf>
      <font>
        <b/>
        <i val="0"/>
        <strike val="0"/>
        <condense val="0"/>
        <extend val="0"/>
        <outline val="0"/>
        <shadow val="0"/>
        <u val="none"/>
        <vertAlign val="baseline"/>
        <sz val="10"/>
        <color theme="1"/>
        <name val="Calibri"/>
        <scheme val="minor"/>
      </font>
      <alignment horizontal="center" vertical="bottom" textRotation="0" wrapText="0" relativeIndent="0" justifyLastLine="0" shrinkToFit="0" readingOrder="0"/>
      <border diagonalUp="0" diagonalDown="0" outline="0">
        <left/>
        <right/>
        <top style="thin">
          <color auto="1"/>
        </top>
        <bottom style="thin">
          <color auto="1"/>
        </bottom>
      </border>
    </dxf>
    <dxf>
      <border outline="0">
        <left style="thin">
          <color indexed="64"/>
        </left>
        <right style="thin">
          <color indexed="64"/>
        </right>
        <top style="thin">
          <color auto="1"/>
        </top>
        <bottom style="thin">
          <color auto="1"/>
        </bottom>
      </border>
    </dxf>
    <dxf>
      <font>
        <b val="0"/>
        <i val="0"/>
        <strike val="0"/>
        <condense val="0"/>
        <extend val="0"/>
        <outline val="0"/>
        <shadow val="0"/>
        <u val="none"/>
        <vertAlign val="baseline"/>
        <sz val="10"/>
        <color theme="1"/>
        <name val="Calibri"/>
        <scheme val="minor"/>
      </font>
      <alignment horizontal="center" vertical="bottom" textRotation="0" wrapText="0" relativeIndent="0" justifyLastLine="0" shrinkToFit="0" readingOrder="0"/>
    </dxf>
    <dxf>
      <border outline="0">
        <bottom style="thin">
          <color indexed="64"/>
        </bottom>
      </border>
    </dxf>
    <dxf>
      <font>
        <b/>
        <i val="0"/>
        <strike val="0"/>
        <condense val="0"/>
        <extend val="0"/>
        <outline val="0"/>
        <shadow val="0"/>
        <u val="none"/>
        <vertAlign val="baseline"/>
        <sz val="11"/>
        <color theme="1"/>
        <name val="Calibri"/>
        <scheme val="minor"/>
      </font>
      <fill>
        <patternFill patternType="solid">
          <fgColor indexed="64"/>
          <bgColor rgb="FFECF1F8"/>
        </patternFill>
      </fill>
      <alignment horizontal="general" vertical="center" textRotation="0" wrapText="1" indent="0" justifyLastLine="0" shrinkToFit="0" readingOrder="0"/>
      <border diagonalUp="0" diagonalDown="0" outline="0">
        <left style="thin">
          <color indexed="64"/>
        </left>
        <right style="thin">
          <color indexed="64"/>
        </right>
        <top/>
        <bottom/>
      </border>
    </dxf>
    <dxf>
      <alignment horizontal="center" vertical="center" textRotation="0" wrapText="0" indent="0" justifyLastLine="0" shrinkToFit="0" readingOrder="0"/>
      <border diagonalUp="0" diagonalDown="0">
        <left style="thin">
          <color rgb="FF000000"/>
        </left>
        <right/>
        <top style="thin">
          <color rgb="FF000000"/>
        </top>
        <bottom style="thin">
          <color rgb="FF000000"/>
        </bottom>
      </border>
    </dxf>
    <dxf>
      <alignment horizontal="center"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border>
    </dxf>
    <dxf>
      <alignment horizontal="center"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border>
    </dxf>
    <dxf>
      <alignment horizontal="center"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border>
    </dxf>
    <dxf>
      <numFmt numFmtId="0" formatCode="General"/>
      <alignment horizontal="center" vertical="center"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dxf>
    <dxf>
      <alignment horizontal="center"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border>
    </dxf>
    <dxf>
      <numFmt numFmtId="0" formatCode="General"/>
      <alignment horizontal="center"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2"/>
        <color theme="1"/>
        <name val="Calibri"/>
        <scheme val="minor"/>
      </font>
      <alignment horizontal="general" vertical="top" textRotation="0" wrapText="1" relativeIndent="0" justifyLastLine="0" shrinkToFit="0" readingOrder="0"/>
      <border diagonalUp="0" diagonalDown="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2"/>
        <color theme="1"/>
        <name val="Calibri"/>
        <scheme val="minor"/>
      </font>
      <alignment horizontal="general" vertical="top" textRotation="0" wrapText="1" relative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0"/>
        <color rgb="FFFF0000"/>
        <name val="Calibri"/>
        <scheme val="minor"/>
      </font>
      <alignment horizontal="general" vertical="top" textRotation="0" wrapText="1" relative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0"/>
        <color rgb="FFFF0000"/>
        <name val="Calibri"/>
        <scheme val="minor"/>
      </font>
      <alignment horizontal="center" vertical="top" textRotation="0" wrapText="1" relative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0"/>
        <color rgb="FF984806"/>
        <name val="Calibri"/>
        <scheme val="minor"/>
      </font>
      <alignment horizontal="center" vertical="top" textRotation="0" wrapText="1" relative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0"/>
        <color rgb="FF984806"/>
        <name val="Calibri"/>
        <scheme val="minor"/>
      </font>
      <alignment horizontal="center" vertical="top" textRotation="0" wrapText="1" relative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0"/>
        <color rgb="FF984806"/>
        <name val="Calibri"/>
        <scheme val="minor"/>
      </font>
      <alignment horizontal="center" vertical="top" textRotation="0" wrapText="1" relative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0"/>
        <color rgb="FF984806"/>
        <name val="Calibri"/>
        <scheme val="minor"/>
      </font>
      <alignment horizontal="center" vertical="top" textRotation="0" wrapText="1" relativeIndent="0" justifyLastLine="0" shrinkToFit="0" readingOrder="0"/>
      <border diagonalUp="0" diagonalDown="0">
        <left/>
        <right style="thin">
          <color rgb="FF000000"/>
        </right>
        <top style="thin">
          <color rgb="FF000000"/>
        </top>
        <bottom style="thin">
          <color rgb="FF000000"/>
        </bottom>
        <vertical/>
        <horizontal/>
      </border>
    </dxf>
    <dxf>
      <border>
        <top style="thin">
          <color rgb="FF000000"/>
        </top>
        <vertical/>
        <horizontal/>
      </border>
    </dxf>
    <dxf>
      <border diagonalUp="0" diagonalDown="0">
        <left style="medium">
          <color rgb="FF000000"/>
        </left>
        <right style="medium">
          <color rgb="FF000000"/>
        </right>
        <top style="medium">
          <color rgb="FF000000"/>
        </top>
        <bottom style="medium">
          <color rgb="FF000000"/>
        </bottom>
      </border>
    </dxf>
    <dxf>
      <border>
        <bottom style="medium">
          <color rgb="FF000000"/>
        </bottom>
        <vertical/>
        <horizontal/>
      </border>
    </dxf>
    <dxf>
      <font>
        <b val="0"/>
        <i val="0"/>
        <strike val="0"/>
        <condense val="0"/>
        <extend val="0"/>
        <outline val="0"/>
        <shadow val="0"/>
        <u val="none"/>
        <vertAlign val="baseline"/>
        <sz val="10"/>
        <color theme="1"/>
        <name val="Calibri"/>
        <scheme val="minor"/>
      </font>
      <fill>
        <patternFill patternType="solid">
          <fgColor indexed="64"/>
          <bgColor rgb="FFF2F2F2"/>
        </patternFill>
      </fill>
      <alignment horizontal="center" vertical="top" textRotation="0" wrapText="1" relativeIndent="0" justifyLastLine="0" shrinkToFit="0" readingOrder="0"/>
      <border diagonalUp="0" diagonalDown="0">
        <left style="medium">
          <color rgb="FF000000"/>
        </left>
        <right style="medium">
          <color rgb="FF000000"/>
        </right>
        <top/>
        <bottom/>
      </border>
    </dxf>
    <dxf>
      <font>
        <b val="0"/>
        <i val="0"/>
        <strike val="0"/>
        <condense val="0"/>
        <extend val="0"/>
        <outline val="0"/>
        <shadow val="0"/>
        <u val="none"/>
        <vertAlign val="baseline"/>
        <sz val="10"/>
        <color auto="1"/>
        <name val="Arial"/>
        <scheme val="none"/>
      </font>
      <numFmt numFmtId="1" formatCode="0"/>
      <fill>
        <patternFill patternType="none">
          <fgColor indexed="64"/>
          <bgColor indexed="65"/>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border>
      <protection locked="1" hidden="0"/>
    </dxf>
    <dxf>
      <font>
        <b val="0"/>
        <i val="0"/>
        <strike val="0"/>
        <condense val="0"/>
        <extend val="0"/>
        <outline val="0"/>
        <shadow val="0"/>
        <u val="none"/>
        <vertAlign val="baseline"/>
        <sz val="10"/>
        <color auto="1"/>
        <name val="Calibri"/>
        <scheme val="minor"/>
      </font>
      <numFmt numFmtId="1" formatCode="0"/>
      <alignment horizontal="center" vertical="center" textRotation="0" wrapText="1" relative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numFmt numFmtId="0" formatCode="General"/>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border>
      <protection locked="1" hidden="0"/>
    </dxf>
    <dxf>
      <font>
        <b/>
        <i val="0"/>
        <strike val="0"/>
        <condense val="0"/>
        <extend val="0"/>
        <outline val="0"/>
        <shadow val="0"/>
        <u val="none"/>
        <vertAlign val="baseline"/>
        <sz val="10"/>
        <color indexed="61"/>
        <name val="Calibri"/>
        <scheme val="minor"/>
      </font>
      <numFmt numFmtId="19" formatCode="dd/mm/yyyy"/>
      <alignment horizontal="center" vertical="center" textRotation="0" wrapText="1" relative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numFmt numFmtId="2" formatCode="0.00"/>
      <fill>
        <patternFill patternType="none">
          <fgColor indexed="64"/>
          <bgColor indexed="65"/>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border>
      <protection locked="1" hidden="0"/>
    </dxf>
    <dxf>
      <font>
        <strike val="0"/>
        <outline val="0"/>
        <shadow val="0"/>
        <u val="none"/>
        <vertAlign val="baseline"/>
        <name val="Calibri"/>
        <scheme val="minor"/>
      </font>
      <numFmt numFmtId="1" formatCode="0"/>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fill>
        <patternFill patternType="none">
          <fgColor indexed="64"/>
          <bgColor indexed="65"/>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border>
      <protection locked="1" hidden="0"/>
    </dxf>
    <dxf>
      <font>
        <strike val="0"/>
        <outline val="0"/>
        <shadow val="0"/>
        <u val="none"/>
        <vertAlign val="baseline"/>
        <name val="Calibri"/>
        <scheme val="minor"/>
      </font>
      <numFmt numFmtId="19" formatCode="dd/mm/yyyy"/>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fill>
        <patternFill patternType="none">
          <fgColor indexed="64"/>
          <bgColor indexed="65"/>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border>
      <protection locked="1" hidden="0"/>
    </dxf>
    <dxf>
      <font>
        <strike val="0"/>
        <outline val="0"/>
        <shadow val="0"/>
        <u val="none"/>
        <vertAlign val="baseline"/>
        <name val="Calibri"/>
        <scheme val="minor"/>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numFmt numFmtId="0" formatCode="General"/>
      <fill>
        <patternFill patternType="solid">
          <fgColor indexed="64"/>
          <bgColor theme="0"/>
        </patternFill>
      </fill>
      <alignment horizontal="center" vertical="center" textRotation="0" wrapText="1" relativeIndent="0" justifyLastLine="0" shrinkToFit="0" readingOrder="0"/>
      <border diagonalUp="0" diagonalDown="0" outline="0">
        <left/>
        <right style="thin">
          <color auto="1"/>
        </right>
        <top style="thin">
          <color auto="1"/>
        </top>
        <bottom/>
      </border>
      <protection locked="1" hidden="0"/>
    </dxf>
    <dxf>
      <font>
        <b val="0"/>
        <i val="0"/>
        <strike val="0"/>
        <condense val="0"/>
        <extend val="0"/>
        <outline val="0"/>
        <shadow val="0"/>
        <u val="none"/>
        <vertAlign val="baseline"/>
        <sz val="10"/>
        <color rgb="FF00B050"/>
        <name val="Calibri"/>
        <scheme val="minor"/>
      </font>
      <fill>
        <patternFill patternType="none">
          <fgColor indexed="64"/>
          <bgColor indexed="65"/>
        </patternFill>
      </fill>
      <alignment horizontal="center" vertical="center" textRotation="0" wrapText="1" relative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Arial"/>
        <scheme val="none"/>
      </font>
      <numFmt numFmtId="0" formatCode="General"/>
      <fill>
        <patternFill patternType="solid">
          <fgColor indexed="64"/>
          <bgColor theme="0"/>
        </patternFill>
      </fill>
      <alignment horizontal="center" vertical="center" textRotation="0" wrapText="1" relativeIndent="0" justifyLastLine="0" shrinkToFit="0" readingOrder="0"/>
      <border diagonalUp="0" diagonalDown="0" outline="0">
        <left/>
        <right style="thin">
          <color auto="1"/>
        </right>
        <top style="thin">
          <color auto="1"/>
        </top>
        <bottom/>
      </border>
      <protection locked="1" hidden="0"/>
    </dxf>
    <dxf>
      <font>
        <strike val="0"/>
        <outline val="0"/>
        <shadow val="0"/>
        <u val="none"/>
        <vertAlign val="baseline"/>
        <name val="Calibri"/>
        <scheme val="minor"/>
      </font>
      <fill>
        <patternFill patternType="solid">
          <fgColor indexed="64"/>
          <bgColor indexed="5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font>
        <b/>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border>
      <protection locked="1" hidden="0"/>
    </dxf>
    <dxf>
      <font>
        <b/>
        <strike val="0"/>
        <outline val="0"/>
        <shadow val="0"/>
        <u val="none"/>
        <vertAlign val="baseline"/>
        <name val="Calibri"/>
        <scheme val="minor"/>
      </font>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Calibri"/>
        <scheme val="minor"/>
      </font>
      <numFmt numFmtId="0" formatCode="General"/>
      <fill>
        <patternFill patternType="none">
          <fgColor indexed="64"/>
          <bgColor indexed="65"/>
        </patternFill>
      </fill>
      <alignment horizontal="center" vertical="center" textRotation="0" wrapText="1" relativeIndent="0" justifyLastLine="0" shrinkToFit="0" readingOrder="0"/>
      <border diagonalUp="0" diagonalDown="0" outline="0">
        <left style="thin">
          <color auto="1"/>
        </left>
        <right style="thin">
          <color auto="1"/>
        </right>
        <top style="thin">
          <color auto="1"/>
        </top>
        <bottom style="thin">
          <color auto="1"/>
        </bottom>
      </border>
      <protection locked="1" hidden="0"/>
    </dxf>
    <dxf>
      <font>
        <b val="0"/>
        <i val="0"/>
        <strike val="0"/>
        <condense val="0"/>
        <extend val="0"/>
        <outline val="0"/>
        <shadow val="0"/>
        <u val="none"/>
        <vertAlign val="baseline"/>
        <sz val="10"/>
        <color auto="1"/>
        <name val="Calibri"/>
        <scheme val="minor"/>
      </font>
      <alignment horizontal="center" vertical="center" textRotation="0" wrapText="1" relativeIndent="0" justifyLastLine="0" shrinkToFit="0" readingOrder="0"/>
      <border diagonalUp="0" diagonalDown="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theme="3" tint="-0.249977111117893"/>
        <name val="Arial"/>
        <scheme val="none"/>
      </font>
      <numFmt numFmtId="0" formatCode="General"/>
      <fill>
        <patternFill patternType="none">
          <fgColor indexed="64"/>
          <bgColor indexed="65"/>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border>
      <protection locked="1" hidden="0"/>
    </dxf>
    <dxf>
      <font>
        <b/>
        <strike val="0"/>
        <outline val="0"/>
        <shadow val="0"/>
        <u val="none"/>
        <vertAlign val="baseline"/>
        <color theme="3" tint="-0.249977111117893"/>
        <name val="Calibri"/>
        <scheme val="minor"/>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patternType="none">
          <fgColor indexed="64"/>
          <bgColor indexed="65"/>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border>
      <protection locked="1" hidden="0"/>
    </dxf>
    <dxf>
      <font>
        <b/>
        <strike val="0"/>
        <outline val="0"/>
        <shadow val="0"/>
        <u val="none"/>
        <vertAlign val="baseline"/>
        <color theme="3" tint="-0.249977111117893"/>
        <name val="Calibri"/>
        <scheme val="minor"/>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patternType="none">
          <fgColor indexed="64"/>
          <bgColor indexed="65"/>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border>
      <protection locked="1" hidden="0"/>
    </dxf>
    <dxf>
      <font>
        <b val="0"/>
        <i val="0"/>
        <strike val="0"/>
        <condense val="0"/>
        <extend val="0"/>
        <outline val="0"/>
        <shadow val="0"/>
        <u val="none"/>
        <vertAlign val="baseline"/>
        <sz val="10"/>
        <color auto="1"/>
        <name val="Calibri"/>
        <scheme val="minor"/>
      </font>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patternType="none">
          <fgColor indexed="64"/>
          <bgColor indexed="65"/>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border>
      <protection locked="1" hidden="0"/>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border>
      <protection locked="1" hidden="0"/>
    </dxf>
    <dxf>
      <font>
        <b/>
        <i val="0"/>
        <strike val="0"/>
        <condense val="0"/>
        <extend val="0"/>
        <outline val="0"/>
        <shadow val="0"/>
        <u val="none"/>
        <vertAlign val="baseline"/>
        <sz val="10"/>
        <color auto="1"/>
        <name val="Arial"/>
        <scheme val="none"/>
      </font>
      <numFmt numFmtId="1" formatCode="0"/>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border>
      <protection locked="1" hidden="0"/>
    </dxf>
    <dxf>
      <font>
        <b val="0"/>
        <i val="0"/>
        <strike val="0"/>
        <condense val="0"/>
        <extend val="0"/>
        <outline val="0"/>
        <shadow val="0"/>
        <u val="none"/>
        <vertAlign val="baseline"/>
        <sz val="10"/>
        <color auto="1"/>
        <name val="Arial"/>
        <scheme val="none"/>
      </font>
      <numFmt numFmtId="1" formatCode="0"/>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scheme val="none"/>
      </font>
      <numFmt numFmtId="2" formatCode="0.00"/>
      <fill>
        <patternFill patternType="none">
          <fgColor indexed="64"/>
          <bgColor indexed="65"/>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border>
      <protection locked="1" hidden="0"/>
    </dxf>
    <dxf>
      <font>
        <b/>
        <i val="0"/>
        <strike val="0"/>
        <condense val="0"/>
        <extend val="0"/>
        <outline val="0"/>
        <shadow val="0"/>
        <u val="none"/>
        <vertAlign val="baseline"/>
        <sz val="10"/>
        <color auto="1"/>
        <name val="Arial"/>
        <scheme val="none"/>
      </font>
      <numFmt numFmtId="2" formatCode="0.00"/>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border outline="0">
        <top style="medium">
          <color rgb="FF000000"/>
        </top>
      </border>
    </dxf>
    <dxf>
      <alignment textRotation="0" wrapText="1" indent="0" justifyLastLine="0" shrinkToFit="0" readingOrder="0"/>
      <border diagonalUp="0" diagonalDown="0" outline="0"/>
    </dxf>
    <dxf>
      <border>
        <bottom style="thin">
          <color rgb="FF000000"/>
        </bottom>
        <vertical/>
        <horizontal/>
      </border>
    </dxf>
    <dxf>
      <alignment horizontal="center" vertical="center" textRotation="0" wrapText="1" indent="0" justifyLastLine="0" shrinkToFit="0" readingOrder="0"/>
      <border diagonalUp="0" diagonalDown="0" outline="0">
        <left style="thin">
          <color auto="1"/>
        </left>
        <right style="thin">
          <color auto="1"/>
        </right>
        <top/>
        <bottom/>
      </border>
    </dxf>
    <dxf>
      <font>
        <b/>
        <i val="0"/>
        <strike val="0"/>
        <condense val="0"/>
        <extend val="0"/>
        <outline val="0"/>
        <shadow val="0"/>
        <u val="none"/>
        <vertAlign val="baseline"/>
        <sz val="10"/>
        <color rgb="FF993366"/>
        <name val="Calibri"/>
        <scheme val="minor"/>
      </font>
      <numFmt numFmtId="19" formatCode="dd/mm/yyyy"/>
      <alignment horizontal="center" vertical="center" textRotation="0" wrapText="1" relativeIndent="0" justifyLastLine="0" shrinkToFit="0" readingOrder="0"/>
      <border diagonalUp="0" diagonalDown="0">
        <left style="thin">
          <color indexed="64"/>
        </left>
        <right style="thin">
          <color indexed="64"/>
        </right>
        <top style="thin">
          <color indexed="64"/>
        </top>
        <bottom style="thin">
          <color indexed="64"/>
        </bottom>
      </border>
    </dxf>
    <dxf>
      <border diagonalUp="0" diagonalDown="0">
        <left style="thin">
          <color indexed="64"/>
        </left>
        <right style="thin">
          <color indexed="64"/>
        </right>
        <top style="thin">
          <color indexed="64"/>
        </top>
        <bottom style="thin">
          <color indexed="64"/>
        </bottom>
        <vertical style="thin">
          <color auto="1"/>
        </vertical>
        <horizontal style="thin">
          <color auto="1"/>
        </horizontal>
      </border>
    </dxf>
    <dxf>
      <border diagonalUp="0" diagonalDown="0">
        <left style="thin">
          <color indexed="64"/>
        </left>
        <right style="thin">
          <color indexed="64"/>
        </right>
        <top style="thin">
          <color indexed="64"/>
        </top>
        <bottom style="thin">
          <color indexed="64"/>
        </bottom>
        <vertical style="thin">
          <color auto="1"/>
        </vertical>
        <horizontal style="thin">
          <color auto="1"/>
        </horizontal>
      </border>
    </dxf>
    <dxf>
      <border diagonalUp="0" diagonalDown="0">
        <left style="thin">
          <color indexed="64"/>
        </left>
        <right style="thin">
          <color indexed="64"/>
        </right>
        <top style="thin">
          <color indexed="64"/>
        </top>
        <bottom style="thin">
          <color indexed="64"/>
        </bottom>
        <vertical style="thin">
          <color auto="1"/>
        </vertical>
        <horizontal style="thin">
          <color auto="1"/>
        </horizontal>
      </border>
    </dxf>
    <dxf>
      <border diagonalUp="0" diagonalDown="0">
        <left style="thin">
          <color indexed="64"/>
        </left>
        <right style="thin">
          <color indexed="64"/>
        </right>
        <top style="thin">
          <color indexed="64"/>
        </top>
        <bottom style="thin">
          <color indexed="64"/>
        </bottom>
        <vertical style="thin">
          <color auto="1"/>
        </vertical>
        <horizontal style="thin">
          <color auto="1"/>
        </horizontal>
      </border>
    </dxf>
    <dxf>
      <border diagonalUp="0" diagonalDown="0">
        <left style="thin">
          <color indexed="64"/>
        </left>
        <right style="thin">
          <color indexed="64"/>
        </right>
        <top style="thin">
          <color indexed="64"/>
        </top>
        <bottom style="thin">
          <color indexed="64"/>
        </bottom>
        <vertical style="thin">
          <color auto="1"/>
        </vertical>
        <horizontal style="thin">
          <color auto="1"/>
        </horizontal>
      </border>
    </dxf>
    <dxf>
      <border diagonalUp="0" diagonalDown="0">
        <left style="thin">
          <color indexed="64"/>
        </left>
        <right style="thin">
          <color indexed="64"/>
        </right>
        <top style="thin">
          <color indexed="64"/>
        </top>
        <bottom style="thin">
          <color indexed="64"/>
        </bottom>
        <vertical style="thin">
          <color auto="1"/>
        </vertical>
        <horizontal style="thin">
          <color auto="1"/>
        </horizontal>
      </border>
    </dxf>
    <dxf>
      <border diagonalUp="0" diagonalDown="0">
        <left style="thin">
          <color indexed="64"/>
        </left>
        <right style="thin">
          <color indexed="64"/>
        </right>
        <top style="thin">
          <color indexed="64"/>
        </top>
        <bottom style="thin">
          <color indexed="64"/>
        </bottom>
        <vertical style="thin">
          <color auto="1"/>
        </vertical>
        <horizontal style="thin">
          <color auto="1"/>
        </horizontal>
      </border>
    </dxf>
    <dxf>
      <border diagonalUp="0" diagonalDown="0">
        <left style="thin">
          <color indexed="64"/>
        </left>
        <right style="thin">
          <color indexed="64"/>
        </right>
        <top style="thin">
          <color indexed="64"/>
        </top>
        <bottom style="thin">
          <color indexed="64"/>
        </bottom>
        <vertical style="thin">
          <color auto="1"/>
        </vertical>
        <horizontal style="thin">
          <color auto="1"/>
        </horizontal>
      </border>
    </dxf>
    <dxf>
      <border diagonalUp="0" diagonalDown="0">
        <left style="thin">
          <color indexed="64"/>
        </left>
        <right style="thin">
          <color indexed="64"/>
        </right>
        <top style="thin">
          <color indexed="64"/>
        </top>
        <bottom style="thin">
          <color indexed="64"/>
        </bottom>
        <vertical style="thin">
          <color auto="1"/>
        </vertical>
        <horizontal style="thin">
          <color auto="1"/>
        </horizontal>
      </border>
    </dxf>
    <dxf>
      <border diagonalUp="0" diagonalDown="0">
        <left style="thin">
          <color indexed="64"/>
        </left>
        <right style="thin">
          <color indexed="64"/>
        </right>
        <top style="thin">
          <color indexed="64"/>
        </top>
        <bottom style="thin">
          <color indexed="64"/>
        </bottom>
        <vertical style="thin">
          <color auto="1"/>
        </vertical>
        <horizontal style="thin">
          <color auto="1"/>
        </horizontal>
      </border>
    </dxf>
    <dxf>
      <border diagonalUp="0" diagonalDown="0">
        <left style="thin">
          <color indexed="64"/>
        </left>
        <right style="thin">
          <color indexed="64"/>
        </right>
        <top style="thin">
          <color indexed="64"/>
        </top>
        <bottom style="thin">
          <color indexed="64"/>
        </bottom>
        <vertical style="thin">
          <color auto="1"/>
        </vertical>
        <horizontal style="thin">
          <color auto="1"/>
        </horizontal>
      </border>
    </dxf>
    <dxf>
      <border diagonalUp="0" diagonalDown="0">
        <left style="thin">
          <color indexed="64"/>
        </left>
        <right style="thin">
          <color indexed="64"/>
        </right>
        <top style="thin">
          <color indexed="64"/>
        </top>
        <bottom style="thin">
          <color indexed="64"/>
        </bottom>
        <vertical style="thin">
          <color auto="1"/>
        </vertical>
        <horizontal style="thin">
          <color auto="1"/>
        </horizontal>
      </border>
    </dxf>
    <dxf>
      <border diagonalUp="0" diagonalDown="0">
        <left style="thin">
          <color indexed="64"/>
        </left>
        <right style="thin">
          <color indexed="64"/>
        </right>
        <top style="thin">
          <color indexed="64"/>
        </top>
        <bottom style="thin">
          <color indexed="64"/>
        </bottom>
        <vertical style="thin">
          <color auto="1"/>
        </vertical>
        <horizontal style="thin">
          <color auto="1"/>
        </horizontal>
      </border>
    </dxf>
    <dxf>
      <border diagonalUp="0" diagonalDown="0">
        <left style="thin">
          <color indexed="64"/>
        </left>
        <right style="thin">
          <color indexed="64"/>
        </right>
        <top style="thin">
          <color indexed="64"/>
        </top>
        <bottom style="thin">
          <color indexed="64"/>
        </bottom>
        <vertical style="thin">
          <color auto="1"/>
        </vertical>
        <horizontal style="thin">
          <color auto="1"/>
        </horizontal>
      </border>
    </dxf>
    <dxf>
      <border diagonalUp="0" diagonalDown="0">
        <left style="thin">
          <color indexed="64"/>
        </left>
        <right style="thin">
          <color indexed="64"/>
        </right>
        <top style="thin">
          <color indexed="64"/>
        </top>
        <bottom style="thin">
          <color indexed="64"/>
        </bottom>
        <vertical style="thin">
          <color auto="1"/>
        </vertical>
        <horizontal style="thin">
          <color auto="1"/>
        </horizontal>
      </border>
    </dxf>
    <dxf>
      <border diagonalUp="0" diagonalDown="0">
        <left style="thin">
          <color indexed="64"/>
        </left>
        <right style="thin">
          <color indexed="64"/>
        </right>
        <top style="thin">
          <color indexed="64"/>
        </top>
        <bottom style="thin">
          <color indexed="64"/>
        </bottom>
        <vertical style="thin">
          <color auto="1"/>
        </vertical>
        <horizontal style="thin">
          <color auto="1"/>
        </horizontal>
      </border>
    </dxf>
    <dxf>
      <border diagonalUp="0" diagonalDown="0">
        <left style="thin">
          <color indexed="64"/>
        </left>
        <right style="thin">
          <color indexed="64"/>
        </right>
        <top style="thin">
          <color indexed="64"/>
        </top>
        <bottom style="thin">
          <color indexed="64"/>
        </bottom>
        <vertical style="thin">
          <color auto="1"/>
        </vertical>
        <horizontal style="thin">
          <color auto="1"/>
        </horizontal>
      </border>
    </dxf>
    <dxf>
      <border diagonalUp="0" diagonalDown="0">
        <left style="thin">
          <color indexed="64"/>
        </left>
        <right style="thin">
          <color indexed="64"/>
        </right>
        <top style="thin">
          <color indexed="64"/>
        </top>
        <bottom style="thin">
          <color indexed="64"/>
        </bottom>
        <vertical style="thin">
          <color auto="1"/>
        </vertical>
        <horizontal style="thin">
          <color auto="1"/>
        </horizontal>
      </border>
    </dxf>
    <dxf>
      <border diagonalUp="0" diagonalDown="0">
        <left style="thin">
          <color indexed="64"/>
        </left>
        <right style="thin">
          <color indexed="64"/>
        </right>
        <top style="thin">
          <color indexed="64"/>
        </top>
        <bottom style="thin">
          <color indexed="64"/>
        </bottom>
        <vertical style="thin">
          <color auto="1"/>
        </vertical>
        <horizontal style="thin">
          <color auto="1"/>
        </horizontal>
      </border>
    </dxf>
    <dxf>
      <border diagonalUp="0" diagonalDown="0">
        <left style="thin">
          <color indexed="64"/>
        </left>
        <right style="thin">
          <color indexed="64"/>
        </right>
        <top style="thin">
          <color indexed="64"/>
        </top>
        <bottom style="thin">
          <color indexed="64"/>
        </bottom>
        <vertical style="thin">
          <color auto="1"/>
        </vertical>
        <horizontal style="thin">
          <color auto="1"/>
        </horizontal>
      </border>
    </dxf>
    <dxf>
      <border diagonalUp="0" diagonalDown="0">
        <left style="thin">
          <color indexed="64"/>
        </left>
        <right style="thin">
          <color indexed="64"/>
        </right>
        <top style="thin">
          <color indexed="64"/>
        </top>
        <bottom style="thin">
          <color indexed="64"/>
        </bottom>
        <vertical style="thin">
          <color auto="1"/>
        </vertical>
        <horizontal style="thin">
          <color auto="1"/>
        </horizontal>
      </border>
    </dxf>
    <dxf>
      <border diagonalUp="0" diagonalDown="0">
        <left style="thin">
          <color indexed="64"/>
        </left>
        <right style="thin">
          <color indexed="64"/>
        </right>
        <top style="thin">
          <color indexed="64"/>
        </top>
        <bottom style="thin">
          <color indexed="64"/>
        </bottom>
        <vertical style="thin">
          <color auto="1"/>
        </vertical>
        <horizontal style="thin">
          <color auto="1"/>
        </horizontal>
      </border>
    </dxf>
    <dxf>
      <border diagonalUp="0" diagonalDown="0">
        <left style="thin">
          <color indexed="64"/>
        </left>
        <right style="thin">
          <color indexed="64"/>
        </right>
        <top style="thin">
          <color indexed="64"/>
        </top>
        <bottom style="thin">
          <color indexed="64"/>
        </bottom>
        <vertical style="thin">
          <color auto="1"/>
        </vertical>
        <horizontal style="thin">
          <color auto="1"/>
        </horizontal>
      </border>
    </dxf>
    <dxf>
      <border diagonalUp="0" diagonalDown="0">
        <left style="thin">
          <color indexed="64"/>
        </left>
        <right style="thin">
          <color indexed="64"/>
        </right>
        <top style="thin">
          <color indexed="64"/>
        </top>
        <bottom style="thin">
          <color indexed="64"/>
        </bottom>
        <vertical style="thin">
          <color auto="1"/>
        </vertical>
        <horizontal style="thin">
          <color auto="1"/>
        </horizontal>
      </border>
    </dxf>
    <dxf>
      <border diagonalUp="0" diagonalDown="0">
        <left style="thin">
          <color indexed="64"/>
        </left>
        <right style="thin">
          <color indexed="64"/>
        </right>
        <top style="thin">
          <color indexed="64"/>
        </top>
        <bottom style="thin">
          <color indexed="64"/>
        </bottom>
        <vertical/>
        <horizontal style="thin">
          <color auto="1"/>
        </horizontal>
      </border>
    </dxf>
    <dxf>
      <border diagonalUp="0" diagonalDown="0">
        <left style="thin">
          <color indexed="64"/>
        </left>
        <right style="thin">
          <color indexed="64"/>
        </right>
        <top style="thin">
          <color indexed="64"/>
        </top>
        <bottom style="thin">
          <color indexed="64"/>
        </bottom>
        <vertical style="thin">
          <color auto="1"/>
        </vertical>
        <horizontal style="thin">
          <color auto="1"/>
        </horizontal>
      </border>
    </dxf>
    <dxf>
      <border diagonalUp="0" diagonalDown="0" outline="0">
        <left/>
        <right style="thin">
          <color indexed="64"/>
        </right>
        <top style="thin">
          <color indexed="64"/>
        </top>
        <bottom style="thin">
          <color indexed="64"/>
        </bottom>
      </border>
    </dxf>
    <dxf>
      <font>
        <b/>
        <i val="0"/>
        <strike val="0"/>
        <condense val="0"/>
        <extend val="0"/>
        <outline val="0"/>
        <shadow val="0"/>
        <u val="none"/>
        <vertAlign val="baseline"/>
        <sz val="10"/>
        <color rgb="FF4D4D4D"/>
        <name val="Calibri"/>
        <scheme val="minor"/>
      </font>
      <alignment horizontal="center" vertical="center" textRotation="0" wrapText="1" relativeIndent="0" justifyLastLine="0" shrinkToFit="0" readingOrder="0"/>
    </dxf>
    <dxf>
      <font>
        <b/>
        <i val="0"/>
        <strike val="0"/>
        <condense val="0"/>
        <extend val="0"/>
        <outline val="0"/>
        <shadow val="0"/>
        <u val="none"/>
        <vertAlign val="baseline"/>
        <sz val="10"/>
        <color rgb="FF4D4D4D"/>
        <name val="Calibri"/>
        <scheme val="minor"/>
      </font>
      <alignment horizontal="left" vertical="center" textRotation="0" wrapText="1" relativeIndent="0" justifyLastLine="0" shrinkToFit="0" readingOrder="0"/>
      <border diagonalUp="0" diagonalDown="0" outline="0">
        <left/>
        <right/>
        <top style="thin">
          <color auto="1"/>
        </top>
        <bottom/>
      </border>
    </dxf>
    <dxf>
      <font>
        <b/>
        <i val="0"/>
        <strike val="0"/>
        <condense val="0"/>
        <extend val="0"/>
        <outline val="0"/>
        <shadow val="0"/>
        <u val="none"/>
        <vertAlign val="baseline"/>
        <sz val="10"/>
        <color rgb="FF4D4D4D"/>
        <name val="Calibri"/>
        <scheme val="minor"/>
      </font>
      <alignment horizontal="center" vertical="center" textRotation="0" wrapText="1" relativeIndent="0" justifyLastLine="0" shrinkToFit="0" readingOrder="0"/>
      <border diagonalUp="0" diagonalDown="0" outline="0">
        <left/>
        <right/>
        <top style="thin">
          <color indexed="64"/>
        </top>
        <bottom style="thin">
          <color indexed="64"/>
        </bottom>
      </border>
    </dxf>
    <dxf>
      <font>
        <b/>
        <i val="0"/>
        <strike val="0"/>
        <condense val="0"/>
        <extend val="0"/>
        <outline val="0"/>
        <shadow val="0"/>
        <u val="none"/>
        <vertAlign val="baseline"/>
        <sz val="10"/>
        <color rgb="FF4D4D4D"/>
        <name val="Calibri"/>
        <scheme val="minor"/>
      </font>
      <alignment horizontal="center" vertical="center" textRotation="0" wrapText="0" relativeIndent="0" justifyLastLine="0" shrinkToFit="0" readingOrder="0"/>
      <border diagonalUp="0" diagonalDown="0" outline="0">
        <left/>
        <right/>
        <top style="thin">
          <color indexed="64"/>
        </top>
        <bottom style="thin">
          <color indexed="64"/>
        </bottom>
      </border>
    </dxf>
    <dxf>
      <font>
        <b/>
        <i val="0"/>
        <strike val="0"/>
        <condense val="0"/>
        <extend val="0"/>
        <outline val="0"/>
        <shadow val="0"/>
        <u val="none"/>
        <vertAlign val="baseline"/>
        <sz val="10"/>
        <color rgb="FF4D4D4D"/>
        <name val="Calibri"/>
        <scheme val="minor"/>
      </font>
      <fill>
        <patternFill patternType="none">
          <fgColor indexed="64"/>
          <bgColor indexed="65"/>
        </patternFill>
      </fill>
      <alignment horizontal="center" vertical="center" textRotation="0" wrapText="0" relativeIndent="0" justifyLastLine="0" shrinkToFit="0" readingOrder="0"/>
      <border diagonalUp="0" diagonalDown="0" outline="0">
        <left/>
        <right/>
        <top style="thin">
          <color indexed="64"/>
        </top>
        <bottom style="thin">
          <color indexed="64"/>
        </bottom>
      </border>
    </dxf>
    <dxf>
      <font>
        <b/>
        <i val="0"/>
        <strike val="0"/>
        <condense val="0"/>
        <extend val="0"/>
        <outline val="0"/>
        <shadow val="0"/>
        <u val="none"/>
        <vertAlign val="baseline"/>
        <sz val="10"/>
        <color rgb="FF4D4D4D"/>
        <name val="Calibri"/>
        <scheme val="minor"/>
      </font>
      <alignment horizontal="center" vertical="center" textRotation="0" wrapText="1" relativeIndent="0" justifyLastLine="0" shrinkToFit="0" readingOrder="0"/>
      <border diagonalUp="0" diagonalDown="0" outline="0">
        <left style="thin">
          <color indexed="64"/>
        </left>
        <right/>
        <top style="thin">
          <color indexed="64"/>
        </top>
        <bottom style="thin">
          <color indexed="64"/>
        </bottom>
      </border>
    </dxf>
    <dxf>
      <font>
        <b val="0"/>
        <strike val="0"/>
        <outline val="0"/>
        <shadow val="0"/>
        <vertAlign val="baseline"/>
        <name val="Calibri"/>
        <scheme val="minor"/>
      </font>
      <alignment horizontal="center" vertical="center" textRotation="0" wrapText="1" indent="0" justifyLastLine="0" shrinkToFit="0" readingOrder="0"/>
      <border diagonalUp="0" diagonalDown="0" outline="0">
        <left/>
        <right/>
        <top style="thin">
          <color auto="1"/>
        </top>
        <bottom style="thin">
          <color auto="1"/>
        </bottom>
      </border>
      <protection locked="1" hidden="0"/>
    </dxf>
    <dxf>
      <border outline="0">
        <left style="thin">
          <color rgb="FF000000"/>
        </left>
        <top style="medium">
          <color rgb="FF000000"/>
        </top>
        <bottom style="thin">
          <color rgb="FF000000"/>
        </bottom>
      </border>
    </dxf>
    <dxf>
      <border>
        <bottom style="thin">
          <color rgb="FF000000"/>
        </bottom>
        <vertical/>
        <horizontal/>
      </border>
    </dxf>
    <dxf>
      <font>
        <strike val="0"/>
        <outline val="0"/>
        <shadow val="0"/>
        <u val="none"/>
        <vertAlign val="baseline"/>
        <color auto="1"/>
        <name val="Calibri"/>
        <scheme val="minor"/>
      </font>
      <fill>
        <patternFill patternType="solid">
          <fgColor indexed="64"/>
          <bgColor rgb="FFFAF0F0"/>
        </patternFill>
      </fill>
      <border diagonalUp="0" diagonalDown="0" outline="0">
        <left style="thin">
          <color indexed="64"/>
        </left>
        <right style="thin">
          <color indexed="64"/>
        </right>
        <top/>
        <bottom/>
      </border>
    </dxf>
    <dxf>
      <font>
        <b/>
        <i/>
        <strike val="0"/>
        <outline val="0"/>
        <shadow val="0"/>
        <u val="none"/>
        <vertAlign val="baseline"/>
        <color rgb="FF4D4D4D"/>
        <name val="Cambria"/>
        <scheme val="major"/>
      </font>
      <alignment horizontal="center" vertical="center" textRotation="0" indent="0" justifyLastLine="0" shrinkToFit="0" readingOrder="0"/>
    </dxf>
    <dxf>
      <font>
        <b/>
        <i/>
        <strike val="0"/>
        <condense val="0"/>
        <extend val="0"/>
        <outline val="0"/>
        <shadow val="0"/>
        <u val="none"/>
        <vertAlign val="baseline"/>
        <sz val="9"/>
        <color rgb="FF4D4D4D"/>
        <name val="Cambria"/>
        <scheme val="major"/>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strike val="0"/>
        <outline val="0"/>
        <shadow val="0"/>
        <u val="none"/>
        <vertAlign val="baseline"/>
        <color rgb="FF4D4D4D"/>
        <name val="Cambria"/>
        <scheme val="major"/>
      </font>
      <alignment horizontal="center" vertical="center" textRotation="0" indent="0" justifyLastLine="0" shrinkToFit="0" readingOrder="0"/>
    </dxf>
    <dxf>
      <font>
        <b/>
        <i/>
        <strike val="0"/>
        <condense val="0"/>
        <extend val="0"/>
        <outline val="0"/>
        <shadow val="0"/>
        <u val="none"/>
        <vertAlign val="baseline"/>
        <sz val="10"/>
        <color rgb="FF4D4D4D"/>
        <name val="Cambria"/>
        <scheme val="major"/>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strike val="0"/>
        <condense val="0"/>
        <extend val="0"/>
        <outline val="0"/>
        <shadow val="0"/>
        <u val="none"/>
        <vertAlign val="baseline"/>
        <sz val="10"/>
        <color rgb="FF4D4D4D"/>
        <name val="Cambria"/>
        <scheme val="major"/>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strike val="0"/>
        <condense val="0"/>
        <extend val="0"/>
        <outline val="0"/>
        <shadow val="0"/>
        <u val="none"/>
        <vertAlign val="baseline"/>
        <sz val="10"/>
        <color rgb="FF4D4D4D"/>
        <name val="Cambria"/>
        <scheme val="major"/>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i/>
        <strike val="0"/>
        <condense val="0"/>
        <extend val="0"/>
        <outline val="0"/>
        <shadow val="0"/>
        <u val="none"/>
        <vertAlign val="baseline"/>
        <sz val="10"/>
        <color rgb="FF4D4D4D"/>
        <name val="Cambria"/>
        <scheme val="major"/>
      </font>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i/>
        <strike val="0"/>
        <condense val="0"/>
        <extend val="0"/>
        <outline val="0"/>
        <shadow val="0"/>
        <u val="none"/>
        <vertAlign val="baseline"/>
        <sz val="10"/>
        <color rgb="FF4D4D4D"/>
        <name val="Cambria"/>
        <scheme val="major"/>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strike val="0"/>
        <outline val="0"/>
        <shadow val="0"/>
        <vertAlign val="baseline"/>
        <name val="Cambria"/>
        <scheme val="major"/>
      </font>
      <fill>
        <patternFill patternType="none">
          <fgColor indexed="64"/>
          <bgColor indexed="65"/>
        </patternFill>
      </fill>
      <alignment horizontal="center" vertical="center" textRotation="0" wrapText="1" indent="0" justifyLastLine="0" shrinkToFit="0" readingOrder="0"/>
      <border diagonalUp="0" diagonalDown="0" outline="0">
        <left/>
        <right style="thin">
          <color auto="1"/>
        </right>
        <top style="thin">
          <color auto="1"/>
        </top>
        <bottom style="thin">
          <color auto="1"/>
        </bottom>
      </border>
      <protection locked="1" hidden="0"/>
    </dxf>
    <dxf>
      <border outline="0">
        <left style="thin">
          <color rgb="FF000000"/>
        </left>
        <top style="medium">
          <color rgb="FF000000"/>
        </top>
        <bottom style="thin">
          <color rgb="FF000000"/>
        </bottom>
      </border>
    </dxf>
    <dxf>
      <font>
        <b/>
        <i/>
        <strike val="0"/>
        <outline val="0"/>
        <shadow val="0"/>
        <vertAlign val="baseline"/>
        <name val="Cambria"/>
        <scheme val="major"/>
      </font>
      <alignment horizontal="center" vertical="center" textRotation="0" indent="0" justifyLastLine="0" shrinkToFit="0" readingOrder="0"/>
    </dxf>
    <dxf>
      <border>
        <bottom style="thin">
          <color rgb="FF000000"/>
        </bottom>
        <vertical/>
        <horizontal/>
      </border>
    </dxf>
    <dxf>
      <font>
        <b/>
        <i/>
        <strike val="0"/>
        <outline val="0"/>
        <shadow val="0"/>
        <vertAlign val="baseline"/>
        <name val="Cambria"/>
        <scheme val="major"/>
      </font>
      <fill>
        <patternFill patternType="solid">
          <fgColor indexed="64"/>
          <bgColor theme="9" tint="0.79998168889431442"/>
        </patternFill>
      </fill>
      <alignment horizontal="center" vertical="center" textRotation="0" indent="0" justifyLastLine="0" shrinkToFit="0" readingOrder="0"/>
      <border diagonalUp="0" diagonalDown="0" outline="0">
        <left style="thin">
          <color indexed="64"/>
        </left>
        <right style="thin">
          <color indexed="64"/>
        </right>
        <top/>
        <bottom/>
      </border>
    </dxf>
    <dxf>
      <font>
        <strike val="0"/>
        <outline val="0"/>
        <shadow val="0"/>
        <u val="none"/>
        <vertAlign val="baseline"/>
        <name val="Calibri"/>
        <scheme val="minor"/>
      </font>
      <fill>
        <patternFill patternType="solid">
          <fgColor indexed="64"/>
          <bgColor indexed="5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font>
        <b/>
        <strike val="0"/>
        <outline val="0"/>
        <shadow val="0"/>
        <u val="none"/>
        <vertAlign val="baseline"/>
        <name val="Calibri"/>
        <scheme val="minor"/>
      </font>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name val="Calibri"/>
        <scheme val="minor"/>
      </font>
      <alignment horizontal="center" vertical="center" textRotation="0" wrapText="1" indent="0" justifyLastLine="0" shrinkToFit="0" readingOrder="0"/>
      <border diagonalUp="0" diagonalDown="0" outline="0">
        <left style="thin">
          <color indexed="64"/>
        </left>
        <right/>
        <top style="thin">
          <color indexed="64"/>
        </top>
        <bottom style="thin">
          <color indexed="64"/>
        </bottom>
      </border>
    </dxf>
    <dxf>
      <font>
        <b/>
        <strike val="0"/>
        <outline val="0"/>
        <shadow val="0"/>
        <u val="none"/>
        <vertAlign val="baseline"/>
        <color theme="3" tint="-0.249977111117893"/>
        <name val="Calibri"/>
        <scheme val="minor"/>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strike val="0"/>
        <outline val="0"/>
        <shadow val="0"/>
        <u val="none"/>
        <vertAlign val="baseline"/>
        <color theme="3" tint="-0.249977111117893"/>
        <name val="Calibri"/>
        <scheme val="minor"/>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Calibri"/>
        <scheme val="minor"/>
      </font>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scheme val="none"/>
      </font>
      <numFmt numFmtId="1" formatCode="0"/>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numFmt numFmtId="1" formatCode="0"/>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scheme val="none"/>
      </font>
      <numFmt numFmtId="2" formatCode="0.00"/>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border outline="0">
        <top style="medium">
          <color indexed="64"/>
        </top>
      </border>
    </dxf>
    <dxf>
      <alignment textRotation="0" wrapText="1" indent="0" justifyLastLine="0" shrinkToFit="0" readingOrder="0"/>
      <border diagonalUp="0" diagonalDown="0" outline="0"/>
    </dxf>
    <dxf>
      <border>
        <bottom style="thin">
          <color indexed="64"/>
        </bottom>
        <vertical/>
        <horizontal/>
      </border>
    </dxf>
    <dxf>
      <alignment horizontal="center" vertical="center" textRotation="0" wrapText="1" indent="0" justifyLastLine="0" shrinkToFit="0" readingOrder="0"/>
      <border diagonalUp="0" diagonalDown="0" outline="0">
        <left style="thin">
          <color auto="1"/>
        </left>
        <right style="thin">
          <color auto="1"/>
        </right>
        <top/>
        <bottom/>
      </border>
    </dxf>
    <dxf>
      <fill>
        <patternFill patternType="solid">
          <bgColor rgb="FFF7F9FB"/>
        </patternFill>
      </fill>
    </dxf>
    <dxf>
      <border>
        <top style="thin">
          <color theme="4"/>
        </top>
        <bottom style="thin">
          <color theme="4"/>
        </bottom>
        <horizontal style="thin">
          <color theme="4"/>
        </horizontal>
      </border>
    </dxf>
    <dxf>
      <fill>
        <patternFill patternType="none">
          <bgColor auto="1"/>
        </patternFill>
      </fill>
    </dxf>
    <dxf>
      <fill>
        <patternFill>
          <bgColor rgb="FFE9EFF7"/>
        </patternFill>
      </fill>
    </dxf>
    <dxf>
      <fill>
        <patternFill>
          <bgColor rgb="FFF7F9FB"/>
        </patternFill>
      </fill>
      <border>
        <top style="thin">
          <color auto="1"/>
        </top>
        <bottom style="thin">
          <color auto="1"/>
        </bottom>
      </border>
    </dxf>
  </dxfs>
  <tableStyles count="5" defaultTableStyle="TableStyleMedium9" defaultPivotStyle="PivotStyleLight16">
    <tableStyle name="Style de tableau 1" pivot="0" count="0"/>
    <tableStyle name="Style de tableau 2" pivot="0" count="0"/>
    <tableStyle name="Style de tableau 3" pivot="0" count="0"/>
    <tableStyle name="Style de tableau 4" pivot="0" count="3">
      <tableStyleElement type="wholeTable" dxfId="270"/>
      <tableStyleElement type="firstRowStripe" dxfId="269"/>
      <tableStyleElement type="secondRowStripe" dxfId="268"/>
    </tableStyle>
    <tableStyle name="Style de tableau 5" pivot="0" count="2">
      <tableStyleElement type="wholeTable" dxfId="267"/>
      <tableStyleElement type="firstRowStripe" dxfId="266"/>
    </tableStyle>
  </tableStyles>
  <colors>
    <mruColors>
      <color rgb="FF993366"/>
      <color rgb="FFFAF0F0"/>
      <color rgb="FFE9EFF7"/>
      <color rgb="FFFFFFBD"/>
      <color rgb="FFF7F9FB"/>
      <color rgb="FFF1F5F9"/>
      <color rgb="FFE7F3FF"/>
      <color rgb="FFEFF7FF"/>
      <color rgb="FFD60093"/>
      <color rgb="FFCC33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onnections" Target="connection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powerPivotData" Target="model/item.data"/><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 Id="rId30" Type="http://schemas.openxmlformats.org/officeDocument/2006/relationships/calcChain" Target="calcChain.xml"/></Relationships>
</file>

<file path=xl/drawings/_rels/drawing10.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3.xml.rels><?xml version="1.0" encoding="UTF-8" standalone="yes"?>
<Relationships xmlns="http://schemas.openxmlformats.org/package/2006/relationships"><Relationship Id="rId1" Type="http://schemas.openxmlformats.org/officeDocument/2006/relationships/hyperlink" Target="#Menu!A1"/></Relationships>
</file>

<file path=xl/drawings/_rels/drawing14.xml.rels><?xml version="1.0" encoding="UTF-8" standalone="yes"?>
<Relationships xmlns="http://schemas.openxmlformats.org/package/2006/relationships"><Relationship Id="rId1" Type="http://schemas.openxmlformats.org/officeDocument/2006/relationships/image" Target="../media/image3.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1" Type="http://schemas.openxmlformats.org/officeDocument/2006/relationships/image" Target="../media/image2.jpeg"/></Relationships>
</file>

<file path=xl/drawings/_rels/drawing9.xml.rels><?xml version="1.0" encoding="UTF-8" standalone="yes"?>
<Relationships xmlns="http://schemas.openxmlformats.org/package/2006/relationships"><Relationship Id="rId1" Type="http://schemas.openxmlformats.org/officeDocument/2006/relationships/image" Target="../media/image3.jpeg"/></Relationships>
</file>

<file path=xl/drawings/drawing1.xml><?xml version="1.0" encoding="utf-8"?>
<xdr:wsDr xmlns:xdr="http://schemas.openxmlformats.org/drawingml/2006/spreadsheetDrawing" xmlns:a="http://schemas.openxmlformats.org/drawingml/2006/main">
  <xdr:oneCellAnchor>
    <xdr:from>
      <xdr:col>3</xdr:col>
      <xdr:colOff>62803</xdr:colOff>
      <xdr:row>0</xdr:row>
      <xdr:rowOff>136071</xdr:rowOff>
    </xdr:from>
    <xdr:ext cx="8049148" cy="280205"/>
    <xdr:sp macro="" textlink="">
      <xdr:nvSpPr>
        <xdr:cNvPr id="2" name="ZoneTexte 1"/>
        <xdr:cNvSpPr txBox="1"/>
      </xdr:nvSpPr>
      <xdr:spPr>
        <a:xfrm>
          <a:off x="2348803" y="136071"/>
          <a:ext cx="8049148" cy="280205"/>
        </a:xfrm>
        <a:prstGeom prst="rect">
          <a:avLst/>
        </a:prstGeom>
        <a:solidFill>
          <a:schemeClr val="accent2">
            <a:lumMod val="20000"/>
            <a:lumOff val="80000"/>
          </a:schemeClr>
        </a:solidFill>
      </xdr:spPr>
      <xdr:style>
        <a:lnRef idx="2">
          <a:schemeClr val="accent1"/>
        </a:lnRef>
        <a:fillRef idx="1">
          <a:schemeClr val="lt1"/>
        </a:fillRef>
        <a:effectRef idx="0">
          <a:schemeClr val="accent1"/>
        </a:effectRef>
        <a:fontRef idx="minor">
          <a:schemeClr val="dk1"/>
        </a:fontRef>
      </xdr:style>
      <xdr:txBody>
        <a:bodyPr wrap="square" rtlCol="0" anchor="t">
          <a:spAutoFit/>
        </a:bodyPr>
        <a:lstStyle/>
        <a:p>
          <a:r>
            <a:rPr lang="fr-FR" sz="1100"/>
            <a:t>                                                        </a:t>
          </a:r>
          <a:r>
            <a:rPr lang="fr-FR" sz="1200" b="1"/>
            <a:t>LISTE DES EQUIPEMENTS SUIVI PAR LE SERVICE INTRUMENTATION</a:t>
          </a:r>
        </a:p>
      </xdr:txBody>
    </xdr:sp>
    <xdr:clientData/>
  </xdr:oneCellAnchor>
</xdr:wsDr>
</file>

<file path=xl/drawings/drawing10.xml><?xml version="1.0" encoding="utf-8"?>
<xdr:wsDr xmlns:xdr="http://schemas.openxmlformats.org/drawingml/2006/spreadsheetDrawing" xmlns:a="http://schemas.openxmlformats.org/drawingml/2006/main">
  <xdr:twoCellAnchor>
    <xdr:from>
      <xdr:col>0</xdr:col>
      <xdr:colOff>114299</xdr:colOff>
      <xdr:row>0</xdr:row>
      <xdr:rowOff>57151</xdr:rowOff>
    </xdr:from>
    <xdr:to>
      <xdr:col>8</xdr:col>
      <xdr:colOff>447675</xdr:colOff>
      <xdr:row>7</xdr:row>
      <xdr:rowOff>28575</xdr:rowOff>
    </xdr:to>
    <xdr:grpSp>
      <xdr:nvGrpSpPr>
        <xdr:cNvPr id="3" name="Groupe 2"/>
        <xdr:cNvGrpSpPr/>
      </xdr:nvGrpSpPr>
      <xdr:grpSpPr>
        <a:xfrm>
          <a:off x="114299" y="57151"/>
          <a:ext cx="9382126" cy="1104899"/>
          <a:chOff x="47625" y="23933"/>
          <a:chExt cx="9067800" cy="814267"/>
        </a:xfrm>
      </xdr:grpSpPr>
      <xdr:grpSp>
        <xdr:nvGrpSpPr>
          <xdr:cNvPr id="4" name="Groupe 77"/>
          <xdr:cNvGrpSpPr/>
        </xdr:nvGrpSpPr>
        <xdr:grpSpPr>
          <a:xfrm>
            <a:off x="47625" y="23933"/>
            <a:ext cx="9067800" cy="814267"/>
            <a:chOff x="3743325" y="100133"/>
            <a:chExt cx="9067800" cy="814267"/>
          </a:xfrm>
        </xdr:grpSpPr>
        <xdr:sp macro="" textlink="">
          <xdr:nvSpPr>
            <xdr:cNvPr id="6" name="Rectangle 5"/>
            <xdr:cNvSpPr/>
          </xdr:nvSpPr>
          <xdr:spPr>
            <a:xfrm>
              <a:off x="3743325" y="104775"/>
              <a:ext cx="9067800" cy="809625"/>
            </a:xfrm>
            <a:prstGeom prst="rect">
              <a:avLst/>
            </a:prstGeom>
            <a:ln>
              <a:solidFill>
                <a:schemeClr val="tx2"/>
              </a:solidFill>
            </a:ln>
          </xdr:spPr>
          <xdr:style>
            <a:lnRef idx="2">
              <a:schemeClr val="accent6"/>
            </a:lnRef>
            <a:fillRef idx="1">
              <a:schemeClr val="lt1"/>
            </a:fillRef>
            <a:effectRef idx="0">
              <a:schemeClr val="accent6"/>
            </a:effectRef>
            <a:fontRef idx="minor">
              <a:schemeClr val="dk1"/>
            </a:fontRef>
          </xdr:style>
          <xdr:txBody>
            <a:bodyPr rtlCol="0" anchor="ctr"/>
            <a:lstStyle/>
            <a:p>
              <a:pPr algn="ctr"/>
              <a:endParaRPr lang="fr-FR" sz="1600" b="1">
                <a:solidFill>
                  <a:sysClr val="windowText" lastClr="000000"/>
                </a:solidFill>
                <a:latin typeface="Arial" pitchFamily="34" charset="0"/>
                <a:cs typeface="Arial" pitchFamily="34" charset="0"/>
              </a:endParaRPr>
            </a:p>
            <a:p>
              <a:pPr algn="ctr"/>
              <a:r>
                <a:rPr lang="fr-FR" sz="1600" b="1">
                  <a:solidFill>
                    <a:sysClr val="windowText" lastClr="000000"/>
                  </a:solidFill>
                  <a:latin typeface="Arial" pitchFamily="34" charset="0"/>
                  <a:cs typeface="Arial" pitchFamily="34" charset="0"/>
                </a:rPr>
                <a:t> LISTE DES EQUIPEMENTS MIS AU REBUT  </a:t>
              </a:r>
            </a:p>
          </xdr:txBody>
        </xdr:sp>
        <xdr:pic>
          <xdr:nvPicPr>
            <xdr:cNvPr id="7" name="Picture 60" descr="LEM"/>
            <xdr:cNvPicPr>
              <a:picLocks noChangeAspect="1" noChangeArrowheads="1"/>
            </xdr:cNvPicPr>
          </xdr:nvPicPr>
          <xdr:blipFill>
            <a:blip xmlns:r="http://schemas.openxmlformats.org/officeDocument/2006/relationships" r:embed="rId1" cstate="print"/>
            <a:srcRect/>
            <a:stretch>
              <a:fillRect/>
            </a:stretch>
          </xdr:blipFill>
          <xdr:spPr bwMode="auto">
            <a:xfrm>
              <a:off x="3752849" y="100133"/>
              <a:ext cx="1159495" cy="797201"/>
            </a:xfrm>
            <a:prstGeom prst="rect">
              <a:avLst/>
            </a:prstGeom>
            <a:noFill/>
            <a:ln w="9525">
              <a:solidFill>
                <a:schemeClr val="tx2"/>
              </a:solidFill>
              <a:miter lim="800000"/>
              <a:headEnd/>
              <a:tailEnd/>
            </a:ln>
          </xdr:spPr>
        </xdr:pic>
      </xdr:grpSp>
      <xdr:sp macro="" textlink="">
        <xdr:nvSpPr>
          <xdr:cNvPr id="5" name="ZoneTexte 4"/>
          <xdr:cNvSpPr txBox="1"/>
        </xdr:nvSpPr>
        <xdr:spPr>
          <a:xfrm>
            <a:off x="7867650" y="38099"/>
            <a:ext cx="1238251" cy="718402"/>
          </a:xfrm>
          <a:prstGeom prst="rect">
            <a:avLst/>
          </a:prstGeom>
          <a:noFill/>
          <a:ln>
            <a:solidFill>
              <a:schemeClr val="tx2"/>
            </a:solidFill>
          </a:ln>
        </xdr:spPr>
        <xdr:style>
          <a:lnRef idx="0">
            <a:scrgbClr r="0" g="0" b="0"/>
          </a:lnRef>
          <a:fillRef idx="0">
            <a:scrgbClr r="0" g="0" b="0"/>
          </a:fillRef>
          <a:effectRef idx="0">
            <a:scrgbClr r="0" g="0" b="0"/>
          </a:effectRef>
          <a:fontRef idx="minor">
            <a:schemeClr val="tx1"/>
          </a:fontRef>
        </xdr:style>
        <xdr:txBody>
          <a:bodyPr wrap="square" rtlCol="0" anchor="t">
            <a:spAutoFit/>
          </a:bodyPr>
          <a:lstStyle/>
          <a:p>
            <a:r>
              <a:rPr lang="fr-FR" sz="1000" b="0" i="0" u="none" strike="noStrike">
                <a:solidFill>
                  <a:schemeClr val="tx1"/>
                </a:solidFill>
                <a:latin typeface="+mn-lt"/>
                <a:ea typeface="+mn-ea"/>
                <a:cs typeface="+mn-cs"/>
              </a:rPr>
              <a:t>PC-CM-FOR-17</a:t>
            </a:r>
            <a:r>
              <a:rPr lang="fr-FR" sz="1000"/>
              <a:t> </a:t>
            </a:r>
            <a:r>
              <a:rPr lang="fr-FR" sz="1000" b="0" i="0" u="none" strike="noStrike">
                <a:solidFill>
                  <a:schemeClr val="tx1"/>
                </a:solidFill>
                <a:latin typeface="+mn-lt"/>
                <a:ea typeface="+mn-ea"/>
                <a:cs typeface="+mn-cs"/>
              </a:rPr>
              <a:t>Révisiion :  03</a:t>
            </a:r>
          </a:p>
          <a:p>
            <a:r>
              <a:rPr lang="fr-FR" sz="1000"/>
              <a:t> </a:t>
            </a:r>
            <a:r>
              <a:rPr lang="fr-FR" sz="1000" b="0" i="0" u="none" strike="noStrike">
                <a:solidFill>
                  <a:schemeClr val="tx1"/>
                </a:solidFill>
                <a:latin typeface="+mn-lt"/>
                <a:ea typeface="+mn-ea"/>
                <a:cs typeface="+mn-cs"/>
              </a:rPr>
              <a:t>Date : 21/12/2017</a:t>
            </a:r>
            <a:r>
              <a:rPr lang="fr-FR" sz="1000"/>
              <a:t> </a:t>
            </a:r>
          </a:p>
          <a:p>
            <a:r>
              <a:rPr lang="fr-FR" sz="1000"/>
              <a:t>Page 1/1</a:t>
            </a:r>
          </a:p>
        </xdr:txBody>
      </xdr:sp>
    </xdr:grpSp>
    <xdr:clientData/>
  </xdr:twoCellAnchor>
  <xdr:oneCellAnchor>
    <xdr:from>
      <xdr:col>2</xdr:col>
      <xdr:colOff>923925</xdr:colOff>
      <xdr:row>47</xdr:row>
      <xdr:rowOff>9524</xdr:rowOff>
    </xdr:from>
    <xdr:ext cx="5267325" cy="264560"/>
    <xdr:sp macro="" textlink="">
      <xdr:nvSpPr>
        <xdr:cNvPr id="8" name="ZoneTexte 7"/>
        <xdr:cNvSpPr txBox="1"/>
      </xdr:nvSpPr>
      <xdr:spPr>
        <a:xfrm>
          <a:off x="2324100" y="4781549"/>
          <a:ext cx="5267325" cy="264560"/>
        </a:xfrm>
        <a:prstGeom prst="rect">
          <a:avLst/>
        </a:prstGeom>
        <a:noFill/>
      </xdr:spPr>
      <xdr:style>
        <a:lnRef idx="0">
          <a:scrgbClr r="0" g="0" b="0"/>
        </a:lnRef>
        <a:fillRef idx="0">
          <a:scrgbClr r="0" g="0" b="0"/>
        </a:fillRef>
        <a:effectRef idx="0">
          <a:scrgbClr r="0" g="0" b="0"/>
        </a:effectRef>
        <a:fontRef idx="minor">
          <a:schemeClr val="tx1"/>
        </a:fontRef>
      </xdr:style>
      <xdr:txBody>
        <a:bodyPr wrap="square" rtlCol="0" anchor="t">
          <a:spAutoFit/>
        </a:bodyPr>
        <a:lstStyle/>
        <a:p>
          <a:endParaRPr lang="fr-FR" sz="1100"/>
        </a:p>
      </xdr:txBody>
    </xdr:sp>
    <xdr:clientData/>
  </xdr:oneCellAnchor>
  <xdr:twoCellAnchor editAs="oneCell">
    <xdr:from>
      <xdr:col>4</xdr:col>
      <xdr:colOff>485775</xdr:colOff>
      <xdr:row>44</xdr:row>
      <xdr:rowOff>38100</xdr:rowOff>
    </xdr:from>
    <xdr:to>
      <xdr:col>4</xdr:col>
      <xdr:colOff>836376</xdr:colOff>
      <xdr:row>45</xdr:row>
      <xdr:rowOff>0</xdr:rowOff>
    </xdr:to>
    <xdr:pic>
      <xdr:nvPicPr>
        <xdr:cNvPr id="9" name="Image 8" descr="C:\Users\mohamed amine benyou\Desktop\Capture2.JPG"/>
        <xdr:cNvPicPr/>
      </xdr:nvPicPr>
      <xdr:blipFill>
        <a:blip xmlns:r="http://schemas.openxmlformats.org/officeDocument/2006/relationships" r:embed="rId2" cstate="print"/>
        <a:srcRect/>
        <a:stretch>
          <a:fillRect/>
        </a:stretch>
      </xdr:blipFill>
      <xdr:spPr bwMode="auto">
        <a:xfrm>
          <a:off x="4610100" y="4152900"/>
          <a:ext cx="350601" cy="257175"/>
        </a:xfrm>
        <a:prstGeom prst="rect">
          <a:avLst/>
        </a:prstGeom>
        <a:noFill/>
        <a:ln w="9525">
          <a:noFill/>
          <a:miter lim="800000"/>
          <a:headEnd/>
          <a:tailEnd/>
        </a:ln>
      </xdr:spPr>
    </xdr:pic>
    <xdr:clientData/>
  </xdr:twoCellAnchor>
</xdr:wsDr>
</file>

<file path=xl/drawings/drawing11.xml><?xml version="1.0" encoding="utf-8"?>
<xdr:wsDr xmlns:xdr="http://schemas.openxmlformats.org/drawingml/2006/spreadsheetDrawing" xmlns:a="http://schemas.openxmlformats.org/drawingml/2006/main">
  <xdr:twoCellAnchor>
    <xdr:from>
      <xdr:col>1</xdr:col>
      <xdr:colOff>361950</xdr:colOff>
      <xdr:row>0</xdr:row>
      <xdr:rowOff>176363</xdr:rowOff>
    </xdr:from>
    <xdr:to>
      <xdr:col>1</xdr:col>
      <xdr:colOff>752475</xdr:colOff>
      <xdr:row>1</xdr:row>
      <xdr:rowOff>358896</xdr:rowOff>
    </xdr:to>
    <xdr:pic>
      <xdr:nvPicPr>
        <xdr:cNvPr id="2" name="Picture 60" descr="LEM"/>
        <xdr:cNvPicPr>
          <a:picLocks noChangeAspect="1" noChangeArrowheads="1"/>
        </xdr:cNvPicPr>
      </xdr:nvPicPr>
      <xdr:blipFill>
        <a:blip xmlns:r="http://schemas.openxmlformats.org/officeDocument/2006/relationships" r:embed="rId1" cstate="print"/>
        <a:srcRect/>
        <a:stretch>
          <a:fillRect/>
        </a:stretch>
      </xdr:blipFill>
      <xdr:spPr bwMode="auto">
        <a:xfrm>
          <a:off x="1590675" y="176363"/>
          <a:ext cx="390525" cy="363508"/>
        </a:xfrm>
        <a:prstGeom prst="rect">
          <a:avLst/>
        </a:prstGeom>
        <a:noFill/>
        <a:ln w="9525">
          <a:solidFill>
            <a:schemeClr val="tx2"/>
          </a:solidFill>
          <a:miter lim="800000"/>
          <a:headEnd/>
          <a:tailEnd/>
        </a:ln>
      </xdr:spPr>
    </xdr:pic>
    <xdr:clientData/>
  </xdr:twoCellAnchor>
</xdr:wsDr>
</file>

<file path=xl/drawings/drawing12.xml><?xml version="1.0" encoding="utf-8"?>
<xdr:wsDr xmlns:xdr="http://schemas.openxmlformats.org/drawingml/2006/spreadsheetDrawing" xmlns:a="http://schemas.openxmlformats.org/drawingml/2006/main">
  <xdr:twoCellAnchor>
    <xdr:from>
      <xdr:col>2</xdr:col>
      <xdr:colOff>228600</xdr:colOff>
      <xdr:row>0</xdr:row>
      <xdr:rowOff>38100</xdr:rowOff>
    </xdr:from>
    <xdr:to>
      <xdr:col>3</xdr:col>
      <xdr:colOff>2228850</xdr:colOff>
      <xdr:row>0</xdr:row>
      <xdr:rowOff>247650</xdr:rowOff>
    </xdr:to>
    <xdr:sp macro="" textlink="">
      <xdr:nvSpPr>
        <xdr:cNvPr id="2" name="ZoneTexte 1"/>
        <xdr:cNvSpPr txBox="1"/>
      </xdr:nvSpPr>
      <xdr:spPr>
        <a:xfrm>
          <a:off x="2695575" y="38100"/>
          <a:ext cx="3076575" cy="209550"/>
        </a:xfrm>
        <a:prstGeom prst="rect">
          <a:avLst/>
        </a:prstGeom>
        <a:solidFill>
          <a:schemeClr val="accent2">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fr-FR" sz="1100"/>
            <a:t>             Liste des Accessoire  Instrumentation</a:t>
          </a:r>
          <a:r>
            <a:rPr lang="fr-FR" sz="1100" baseline="0"/>
            <a:t> </a:t>
          </a:r>
          <a:endParaRPr lang="fr-FR" sz="1100"/>
        </a:p>
      </xdr:txBody>
    </xdr:sp>
    <xdr:clientData/>
  </xdr:twoCellAnchor>
</xdr:wsDr>
</file>

<file path=xl/drawings/drawing13.xml><?xml version="1.0" encoding="utf-8"?>
<xdr:wsDr xmlns:xdr="http://schemas.openxmlformats.org/drawingml/2006/spreadsheetDrawing" xmlns:a="http://schemas.openxmlformats.org/drawingml/2006/main">
  <xdr:oneCellAnchor>
    <xdr:from>
      <xdr:col>5</xdr:col>
      <xdr:colOff>457200</xdr:colOff>
      <xdr:row>2</xdr:row>
      <xdr:rowOff>0</xdr:rowOff>
    </xdr:from>
    <xdr:ext cx="5457825" cy="311496"/>
    <xdr:sp macro="" textlink="">
      <xdr:nvSpPr>
        <xdr:cNvPr id="2" name="ZoneTexte 1"/>
        <xdr:cNvSpPr txBox="1"/>
      </xdr:nvSpPr>
      <xdr:spPr>
        <a:xfrm>
          <a:off x="3267075" y="200025"/>
          <a:ext cx="5457825" cy="311496"/>
        </a:xfrm>
        <a:prstGeom prst="rect">
          <a:avLst/>
        </a:prstGeom>
        <a:solidFill>
          <a:schemeClr val="accent6">
            <a:lumMod val="20000"/>
            <a:lumOff val="80000"/>
          </a:schemeClr>
        </a:solidFill>
      </xdr:spPr>
      <xdr:style>
        <a:lnRef idx="0">
          <a:scrgbClr r="0" g="0" b="0"/>
        </a:lnRef>
        <a:fillRef idx="0">
          <a:scrgbClr r="0" g="0" b="0"/>
        </a:fillRef>
        <a:effectRef idx="0">
          <a:scrgbClr r="0" g="0" b="0"/>
        </a:effectRef>
        <a:fontRef idx="minor">
          <a:schemeClr val="tx1"/>
        </a:fontRef>
      </xdr:style>
      <xdr:txBody>
        <a:bodyPr wrap="square" rtlCol="0" anchor="t">
          <a:spAutoFit/>
        </a:bodyPr>
        <a:lstStyle/>
        <a:p>
          <a:pPr algn="ctr"/>
          <a:r>
            <a:rPr lang="fr-FR" sz="1400" b="1"/>
            <a:t>INVESTISSEMENTS</a:t>
          </a:r>
          <a:r>
            <a:rPr lang="fr-FR" sz="1400" b="1" baseline="0"/>
            <a:t>  2020</a:t>
          </a:r>
          <a:endParaRPr lang="fr-FR" sz="1400" b="1"/>
        </a:p>
      </xdr:txBody>
    </xdr:sp>
    <xdr:clientData/>
  </xdr:oneCellAnchor>
  <xdr:oneCellAnchor>
    <xdr:from>
      <xdr:col>8</xdr:col>
      <xdr:colOff>323850</xdr:colOff>
      <xdr:row>2</xdr:row>
      <xdr:rowOff>0</xdr:rowOff>
    </xdr:from>
    <xdr:ext cx="1559529" cy="311496"/>
    <xdr:sp macro="" textlink="">
      <xdr:nvSpPr>
        <xdr:cNvPr id="3" name="ZoneTexte 2"/>
        <xdr:cNvSpPr txBox="1"/>
      </xdr:nvSpPr>
      <xdr:spPr>
        <a:xfrm>
          <a:off x="4924425" y="590550"/>
          <a:ext cx="1559529" cy="311496"/>
        </a:xfrm>
        <a:prstGeom prst="rect">
          <a:avLst/>
        </a:prstGeom>
        <a:solidFill>
          <a:schemeClr val="accent6">
            <a:lumMod val="20000"/>
            <a:lumOff val="80000"/>
          </a:schemeClr>
        </a:solidFill>
      </xdr:spPr>
      <xdr:style>
        <a:lnRef idx="0">
          <a:scrgbClr r="0" g="0" b="0"/>
        </a:lnRef>
        <a:fillRef idx="0">
          <a:scrgbClr r="0" g="0" b="0"/>
        </a:fillRef>
        <a:effectRef idx="0">
          <a:scrgbClr r="0" g="0" b="0"/>
        </a:effectRef>
        <a:fontRef idx="minor">
          <a:schemeClr val="tx1"/>
        </a:fontRef>
      </xdr:style>
      <xdr:txBody>
        <a:bodyPr wrap="none" rtlCol="0" anchor="t">
          <a:spAutoFit/>
        </a:bodyPr>
        <a:lstStyle/>
        <a:p>
          <a:r>
            <a:rPr lang="fr-FR" sz="1400" b="1">
              <a:solidFill>
                <a:schemeClr val="tx1"/>
              </a:solidFill>
              <a:latin typeface="+mn-lt"/>
              <a:ea typeface="+mn-ea"/>
              <a:cs typeface="+mn-cs"/>
            </a:rPr>
            <a:t>STRUCTURE   </a:t>
          </a:r>
          <a:r>
            <a:rPr lang="fr-FR" sz="1400" b="1"/>
            <a:t>CEM</a:t>
          </a:r>
          <a:r>
            <a:rPr lang="fr-FR" sz="1100"/>
            <a:t> </a:t>
          </a:r>
        </a:p>
      </xdr:txBody>
    </xdr:sp>
    <xdr:clientData/>
  </xdr:oneCellAnchor>
  <xdr:oneCellAnchor>
    <xdr:from>
      <xdr:col>8</xdr:col>
      <xdr:colOff>0</xdr:colOff>
      <xdr:row>2</xdr:row>
      <xdr:rowOff>0</xdr:rowOff>
    </xdr:from>
    <xdr:ext cx="3221459" cy="311496"/>
    <xdr:sp macro="" textlink="">
      <xdr:nvSpPr>
        <xdr:cNvPr id="4" name="ZoneTexte 3"/>
        <xdr:cNvSpPr txBox="1"/>
      </xdr:nvSpPr>
      <xdr:spPr>
        <a:xfrm>
          <a:off x="4600575" y="3390900"/>
          <a:ext cx="3221459" cy="311496"/>
        </a:xfrm>
        <a:prstGeom prst="rect">
          <a:avLst/>
        </a:prstGeom>
        <a:solidFill>
          <a:schemeClr val="accent6">
            <a:lumMod val="20000"/>
            <a:lumOff val="80000"/>
          </a:schemeClr>
        </a:solidFill>
      </xdr:spPr>
      <xdr:style>
        <a:lnRef idx="0">
          <a:scrgbClr r="0" g="0" b="0"/>
        </a:lnRef>
        <a:fillRef idx="0">
          <a:scrgbClr r="0" g="0" b="0"/>
        </a:fillRef>
        <a:effectRef idx="0">
          <a:scrgbClr r="0" g="0" b="0"/>
        </a:effectRef>
        <a:fontRef idx="minor">
          <a:schemeClr val="tx1"/>
        </a:fontRef>
      </xdr:style>
      <xdr:txBody>
        <a:bodyPr wrap="none" rtlCol="0" anchor="t">
          <a:spAutoFit/>
        </a:bodyPr>
        <a:lstStyle/>
        <a:p>
          <a:r>
            <a:rPr lang="fr-FR" sz="1400" b="1">
              <a:solidFill>
                <a:schemeClr val="tx1"/>
              </a:solidFill>
              <a:latin typeface="+mn-lt"/>
              <a:ea typeface="+mn-ea"/>
              <a:cs typeface="+mn-cs"/>
            </a:rPr>
            <a:t>STRUCTURE   </a:t>
          </a:r>
          <a:r>
            <a:rPr lang="fr-FR" sz="1400" b="1"/>
            <a:t>CEM &amp;INSTRUMENTATION</a:t>
          </a:r>
          <a:r>
            <a:rPr lang="fr-FR" sz="1100"/>
            <a:t> </a:t>
          </a:r>
        </a:p>
      </xdr:txBody>
    </xdr:sp>
    <xdr:clientData/>
  </xdr:oneCellAnchor>
  <xdr:twoCellAnchor>
    <xdr:from>
      <xdr:col>1</xdr:col>
      <xdr:colOff>0</xdr:colOff>
      <xdr:row>9</xdr:row>
      <xdr:rowOff>0</xdr:rowOff>
    </xdr:from>
    <xdr:to>
      <xdr:col>1</xdr:col>
      <xdr:colOff>731520</xdr:colOff>
      <xdr:row>10</xdr:row>
      <xdr:rowOff>57150</xdr:rowOff>
    </xdr:to>
    <xdr:sp macro="" textlink="">
      <xdr:nvSpPr>
        <xdr:cNvPr id="5" name="Flèche courbée vers la gauche 4">
          <a:hlinkClick xmlns:r="http://schemas.openxmlformats.org/officeDocument/2006/relationships" r:id="rId1"/>
          <a:extLst>
            <a:ext uri="{FF2B5EF4-FFF2-40B4-BE49-F238E27FC236}">
              <a16:creationId xmlns:a16="http://schemas.microsoft.com/office/drawing/2014/main" xmlns="" id="{00000000-0008-0000-1B00-000002000000}"/>
            </a:ext>
          </a:extLst>
        </xdr:cNvPr>
        <xdr:cNvSpPr/>
      </xdr:nvSpPr>
      <xdr:spPr>
        <a:xfrm>
          <a:off x="0" y="571500"/>
          <a:ext cx="731520" cy="247650"/>
        </a:xfrm>
        <a:prstGeom prst="curved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solidFill>
              <a:schemeClr val="tx1"/>
            </a:solidFill>
          </a:endParaRPr>
        </a:p>
      </xdr:txBody>
    </xdr:sp>
    <xdr:clientData/>
  </xdr:twoCellAnchor>
  <xdr:twoCellAnchor>
    <xdr:from>
      <xdr:col>1</xdr:col>
      <xdr:colOff>0</xdr:colOff>
      <xdr:row>9</xdr:row>
      <xdr:rowOff>0</xdr:rowOff>
    </xdr:from>
    <xdr:to>
      <xdr:col>1</xdr:col>
      <xdr:colOff>731520</xdr:colOff>
      <xdr:row>10</xdr:row>
      <xdr:rowOff>57150</xdr:rowOff>
    </xdr:to>
    <xdr:sp macro="" textlink="">
      <xdr:nvSpPr>
        <xdr:cNvPr id="6" name="Flèche courbée vers la gauche 1">
          <a:hlinkClick xmlns:r="http://schemas.openxmlformats.org/officeDocument/2006/relationships" r:id="rId1"/>
          <a:extLst>
            <a:ext uri="{FF2B5EF4-FFF2-40B4-BE49-F238E27FC236}">
              <a16:creationId xmlns:a16="http://schemas.microsoft.com/office/drawing/2014/main" xmlns="" id="{BE36A27C-D0B8-4E32-94E1-DC30F8CCC80D}"/>
            </a:ext>
          </a:extLst>
        </xdr:cNvPr>
        <xdr:cNvSpPr/>
      </xdr:nvSpPr>
      <xdr:spPr>
        <a:xfrm>
          <a:off x="0" y="571500"/>
          <a:ext cx="731520" cy="247650"/>
        </a:xfrm>
        <a:prstGeom prst="curved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solidFill>
              <a:schemeClr val="tx1"/>
            </a:solidFill>
          </a:endParaRP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1</xdr:col>
      <xdr:colOff>95250</xdr:colOff>
      <xdr:row>1</xdr:row>
      <xdr:rowOff>43013</xdr:rowOff>
    </xdr:from>
    <xdr:to>
      <xdr:col>1</xdr:col>
      <xdr:colOff>485775</xdr:colOff>
      <xdr:row>1</xdr:row>
      <xdr:rowOff>349371</xdr:rowOff>
    </xdr:to>
    <xdr:pic>
      <xdr:nvPicPr>
        <xdr:cNvPr id="2" name="Picture 60" descr="LEM"/>
        <xdr:cNvPicPr>
          <a:picLocks noChangeAspect="1" noChangeArrowheads="1"/>
        </xdr:cNvPicPr>
      </xdr:nvPicPr>
      <xdr:blipFill>
        <a:blip xmlns:r="http://schemas.openxmlformats.org/officeDocument/2006/relationships" r:embed="rId1" cstate="print"/>
        <a:srcRect/>
        <a:stretch>
          <a:fillRect/>
        </a:stretch>
      </xdr:blipFill>
      <xdr:spPr bwMode="auto">
        <a:xfrm>
          <a:off x="857250" y="204938"/>
          <a:ext cx="390525" cy="306358"/>
        </a:xfrm>
        <a:prstGeom prst="rect">
          <a:avLst/>
        </a:prstGeom>
        <a:noFill/>
        <a:ln w="9525">
          <a:solidFill>
            <a:schemeClr val="tx2"/>
          </a:solid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28575</xdr:colOff>
      <xdr:row>0</xdr:row>
      <xdr:rowOff>33458</xdr:rowOff>
    </xdr:from>
    <xdr:to>
      <xdr:col>9</xdr:col>
      <xdr:colOff>0</xdr:colOff>
      <xdr:row>5</xdr:row>
      <xdr:rowOff>0</xdr:rowOff>
    </xdr:to>
    <xdr:grpSp>
      <xdr:nvGrpSpPr>
        <xdr:cNvPr id="2" name="Groupe 1"/>
        <xdr:cNvGrpSpPr/>
      </xdr:nvGrpSpPr>
      <xdr:grpSpPr>
        <a:xfrm>
          <a:off x="28575" y="33458"/>
          <a:ext cx="9765366" cy="795777"/>
          <a:chOff x="47625" y="23933"/>
          <a:chExt cx="9067800" cy="814267"/>
        </a:xfrm>
      </xdr:grpSpPr>
      <xdr:grpSp>
        <xdr:nvGrpSpPr>
          <xdr:cNvPr id="3" name="Groupe 77"/>
          <xdr:cNvGrpSpPr/>
        </xdr:nvGrpSpPr>
        <xdr:grpSpPr>
          <a:xfrm>
            <a:off x="47625" y="23933"/>
            <a:ext cx="9067800" cy="814267"/>
            <a:chOff x="3743325" y="100133"/>
            <a:chExt cx="9067800" cy="814267"/>
          </a:xfrm>
        </xdr:grpSpPr>
        <xdr:sp macro="" textlink="">
          <xdr:nvSpPr>
            <xdr:cNvPr id="5" name="Rectangle 4"/>
            <xdr:cNvSpPr/>
          </xdr:nvSpPr>
          <xdr:spPr>
            <a:xfrm>
              <a:off x="3743325" y="104775"/>
              <a:ext cx="9067800" cy="809625"/>
            </a:xfrm>
            <a:prstGeom prst="rect">
              <a:avLst/>
            </a:prstGeom>
            <a:ln>
              <a:solidFill>
                <a:schemeClr val="tx2"/>
              </a:solidFill>
            </a:ln>
          </xdr:spPr>
          <xdr:style>
            <a:lnRef idx="2">
              <a:schemeClr val="accent6"/>
            </a:lnRef>
            <a:fillRef idx="1">
              <a:schemeClr val="lt1"/>
            </a:fillRef>
            <a:effectRef idx="0">
              <a:schemeClr val="accent6"/>
            </a:effectRef>
            <a:fontRef idx="minor">
              <a:schemeClr val="dk1"/>
            </a:fontRef>
          </xdr:style>
          <xdr:txBody>
            <a:bodyPr rtlCol="0" anchor="ctr"/>
            <a:lstStyle/>
            <a:p>
              <a:pPr algn="ctr"/>
              <a:endParaRPr lang="fr-FR" sz="1600" b="1">
                <a:solidFill>
                  <a:sysClr val="windowText" lastClr="000000"/>
                </a:solidFill>
                <a:latin typeface="Arial" pitchFamily="34" charset="0"/>
                <a:cs typeface="Arial" pitchFamily="34" charset="0"/>
              </a:endParaRPr>
            </a:p>
            <a:p>
              <a:pPr algn="ctr"/>
              <a:r>
                <a:rPr lang="fr-FR" sz="1600" b="1">
                  <a:solidFill>
                    <a:sysClr val="windowText" lastClr="000000"/>
                  </a:solidFill>
                  <a:latin typeface="Arial" pitchFamily="34" charset="0"/>
                  <a:cs typeface="Arial" pitchFamily="34" charset="0"/>
                </a:rPr>
                <a:t>LISTE DES EQUIPEMENTS DE MESURE INFLUENTS               </a:t>
              </a:r>
            </a:p>
            <a:p>
              <a:pPr algn="ctr"/>
              <a:r>
                <a:rPr lang="fr-FR" sz="1600" b="1">
                  <a:solidFill>
                    <a:sysClr val="windowText" lastClr="000000"/>
                  </a:solidFill>
                  <a:latin typeface="Arial" pitchFamily="34" charset="0"/>
                  <a:cs typeface="Arial" pitchFamily="34" charset="0"/>
                </a:rPr>
                <a:t>SUR LA QUALITE DES ETUDES</a:t>
              </a:r>
            </a:p>
            <a:p>
              <a:pPr algn="ctr"/>
              <a:endParaRPr lang="fr-FR" sz="1600" b="1">
                <a:solidFill>
                  <a:sysClr val="windowText" lastClr="000000"/>
                </a:solidFill>
                <a:latin typeface="Arial" pitchFamily="34" charset="0"/>
                <a:cs typeface="Arial" pitchFamily="34" charset="0"/>
              </a:endParaRPr>
            </a:p>
          </xdr:txBody>
        </xdr:sp>
        <xdr:pic>
          <xdr:nvPicPr>
            <xdr:cNvPr id="6" name="Picture 60" descr="LEM"/>
            <xdr:cNvPicPr>
              <a:picLocks noChangeAspect="1" noChangeArrowheads="1"/>
            </xdr:cNvPicPr>
          </xdr:nvPicPr>
          <xdr:blipFill>
            <a:blip xmlns:r="http://schemas.openxmlformats.org/officeDocument/2006/relationships" r:embed="rId1" cstate="print"/>
            <a:srcRect/>
            <a:stretch>
              <a:fillRect/>
            </a:stretch>
          </xdr:blipFill>
          <xdr:spPr bwMode="auto">
            <a:xfrm>
              <a:off x="3752850" y="100133"/>
              <a:ext cx="914400" cy="797201"/>
            </a:xfrm>
            <a:prstGeom prst="rect">
              <a:avLst/>
            </a:prstGeom>
            <a:noFill/>
            <a:ln w="9525">
              <a:solidFill>
                <a:schemeClr val="tx2"/>
              </a:solidFill>
              <a:miter lim="800000"/>
              <a:headEnd/>
              <a:tailEnd/>
            </a:ln>
          </xdr:spPr>
        </xdr:pic>
      </xdr:grpSp>
      <xdr:sp macro="" textlink="">
        <xdr:nvSpPr>
          <xdr:cNvPr id="4" name="ZoneTexte 3"/>
          <xdr:cNvSpPr txBox="1"/>
        </xdr:nvSpPr>
        <xdr:spPr>
          <a:xfrm>
            <a:off x="7867650" y="38099"/>
            <a:ext cx="1238251" cy="718402"/>
          </a:xfrm>
          <a:prstGeom prst="rect">
            <a:avLst/>
          </a:prstGeom>
          <a:noFill/>
          <a:ln>
            <a:solidFill>
              <a:schemeClr val="tx2"/>
            </a:solidFill>
          </a:ln>
        </xdr:spPr>
        <xdr:style>
          <a:lnRef idx="0">
            <a:scrgbClr r="0" g="0" b="0"/>
          </a:lnRef>
          <a:fillRef idx="0">
            <a:scrgbClr r="0" g="0" b="0"/>
          </a:fillRef>
          <a:effectRef idx="0">
            <a:scrgbClr r="0" g="0" b="0"/>
          </a:effectRef>
          <a:fontRef idx="minor">
            <a:schemeClr val="tx1"/>
          </a:fontRef>
        </xdr:style>
        <xdr:txBody>
          <a:bodyPr wrap="square" rtlCol="0" anchor="t">
            <a:spAutoFit/>
          </a:bodyPr>
          <a:lstStyle/>
          <a:p>
            <a:r>
              <a:rPr lang="fr-FR" sz="1000" b="0" i="0" u="none" strike="noStrike">
                <a:solidFill>
                  <a:schemeClr val="tx1"/>
                </a:solidFill>
                <a:latin typeface="+mn-lt"/>
                <a:ea typeface="+mn-ea"/>
                <a:cs typeface="+mn-cs"/>
              </a:rPr>
              <a:t>PC-CM-FOR-05</a:t>
            </a:r>
            <a:r>
              <a:rPr lang="fr-FR" sz="1000"/>
              <a:t> </a:t>
            </a:r>
            <a:r>
              <a:rPr lang="fr-FR" sz="1000" b="0" i="0" u="none" strike="noStrike">
                <a:solidFill>
                  <a:schemeClr val="tx1"/>
                </a:solidFill>
                <a:latin typeface="+mn-lt"/>
                <a:ea typeface="+mn-ea"/>
                <a:cs typeface="+mn-cs"/>
              </a:rPr>
              <a:t>Révisiion :  03</a:t>
            </a:r>
          </a:p>
          <a:p>
            <a:r>
              <a:rPr lang="fr-FR" sz="1000"/>
              <a:t> </a:t>
            </a:r>
            <a:r>
              <a:rPr lang="fr-FR" sz="1000" b="0" i="0" u="none" strike="noStrike">
                <a:solidFill>
                  <a:schemeClr val="tx1"/>
                </a:solidFill>
                <a:latin typeface="+mn-lt"/>
                <a:ea typeface="+mn-ea"/>
                <a:cs typeface="+mn-cs"/>
              </a:rPr>
              <a:t>Date : 21/12/2017</a:t>
            </a:r>
            <a:r>
              <a:rPr lang="fr-FR" sz="1000"/>
              <a:t> </a:t>
            </a:r>
          </a:p>
          <a:p>
            <a:r>
              <a:rPr lang="fr-FR" sz="1000"/>
              <a:t>Page 1/2</a:t>
            </a:r>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34</xdr:col>
      <xdr:colOff>19050</xdr:colOff>
      <xdr:row>6</xdr:row>
      <xdr:rowOff>0</xdr:rowOff>
    </xdr:to>
    <xdr:grpSp>
      <xdr:nvGrpSpPr>
        <xdr:cNvPr id="2" name="Groupe 1"/>
        <xdr:cNvGrpSpPr/>
      </xdr:nvGrpSpPr>
      <xdr:grpSpPr>
        <a:xfrm>
          <a:off x="0" y="0"/>
          <a:ext cx="14374586" cy="979714"/>
          <a:chOff x="47625" y="28575"/>
          <a:chExt cx="9067800" cy="809625"/>
        </a:xfrm>
      </xdr:grpSpPr>
      <xdr:grpSp>
        <xdr:nvGrpSpPr>
          <xdr:cNvPr id="3" name="Groupe 77"/>
          <xdr:cNvGrpSpPr/>
        </xdr:nvGrpSpPr>
        <xdr:grpSpPr>
          <a:xfrm>
            <a:off x="47625" y="28575"/>
            <a:ext cx="9067800" cy="809625"/>
            <a:chOff x="3743325" y="104775"/>
            <a:chExt cx="9067800" cy="809625"/>
          </a:xfrm>
        </xdr:grpSpPr>
        <xdr:sp macro="" textlink="">
          <xdr:nvSpPr>
            <xdr:cNvPr id="5" name="Rectangle 4"/>
            <xdr:cNvSpPr/>
          </xdr:nvSpPr>
          <xdr:spPr>
            <a:xfrm>
              <a:off x="3743325" y="104775"/>
              <a:ext cx="9067800" cy="809625"/>
            </a:xfrm>
            <a:prstGeom prst="rect">
              <a:avLst/>
            </a:prstGeom>
            <a:ln/>
          </xdr:spPr>
          <xdr:style>
            <a:lnRef idx="2">
              <a:schemeClr val="accent1"/>
            </a:lnRef>
            <a:fillRef idx="1">
              <a:schemeClr val="lt1"/>
            </a:fillRef>
            <a:effectRef idx="0">
              <a:schemeClr val="accent1"/>
            </a:effectRef>
            <a:fontRef idx="minor">
              <a:schemeClr val="dk1"/>
            </a:fontRef>
          </xdr:style>
          <xdr:txBody>
            <a:bodyPr rtlCol="0" anchor="ctr"/>
            <a:lstStyle/>
            <a:p>
              <a:pPr algn="ctr"/>
              <a:endParaRPr lang="fr-FR" sz="1600" b="1">
                <a:solidFill>
                  <a:sysClr val="windowText" lastClr="000000"/>
                </a:solidFill>
                <a:latin typeface="Arial" pitchFamily="34" charset="0"/>
                <a:cs typeface="Arial" pitchFamily="34" charset="0"/>
              </a:endParaRPr>
            </a:p>
            <a:p>
              <a:pPr algn="ctr"/>
              <a:endParaRPr lang="fr-FR" sz="1600" b="1">
                <a:solidFill>
                  <a:sysClr val="windowText" lastClr="000000"/>
                </a:solidFill>
                <a:latin typeface="Arial" pitchFamily="34" charset="0"/>
                <a:cs typeface="Arial" pitchFamily="34" charset="0"/>
              </a:endParaRPr>
            </a:p>
            <a:p>
              <a:pPr algn="ctr"/>
              <a:endParaRPr lang="fr-FR" sz="1600" b="1">
                <a:solidFill>
                  <a:sysClr val="windowText" lastClr="000000"/>
                </a:solidFill>
                <a:latin typeface="Arial" pitchFamily="34" charset="0"/>
                <a:cs typeface="Arial" pitchFamily="34" charset="0"/>
              </a:endParaRPr>
            </a:p>
            <a:p>
              <a:pPr algn="ctr"/>
              <a:r>
                <a:rPr lang="fr-FR" sz="1600" b="1">
                  <a:solidFill>
                    <a:sysClr val="windowText" lastClr="000000"/>
                  </a:solidFill>
                  <a:latin typeface="Arial" pitchFamily="34" charset="0"/>
                  <a:cs typeface="Arial" pitchFamily="34" charset="0"/>
                </a:rPr>
                <a:t>PLANNING DES CONTROLES METROLOGIQUES 2022</a:t>
              </a:r>
            </a:p>
            <a:p>
              <a:pPr algn="ctr"/>
              <a:endParaRPr lang="fr-FR" sz="1600" b="1">
                <a:solidFill>
                  <a:sysClr val="windowText" lastClr="000000"/>
                </a:solidFill>
                <a:latin typeface="Arial" pitchFamily="34" charset="0"/>
                <a:cs typeface="Arial" pitchFamily="34" charset="0"/>
              </a:endParaRPr>
            </a:p>
            <a:p>
              <a:pPr algn="ctr"/>
              <a:endParaRPr lang="fr-FR" sz="1600" b="1">
                <a:solidFill>
                  <a:sysClr val="windowText" lastClr="000000"/>
                </a:solidFill>
                <a:latin typeface="Arial" pitchFamily="34" charset="0"/>
                <a:cs typeface="Arial" pitchFamily="34" charset="0"/>
              </a:endParaRPr>
            </a:p>
            <a:p>
              <a:pPr algn="ctr"/>
              <a:endParaRPr lang="fr-FR" sz="1600" b="1">
                <a:solidFill>
                  <a:sysClr val="windowText" lastClr="000000"/>
                </a:solidFill>
                <a:latin typeface="Arial" pitchFamily="34" charset="0"/>
                <a:cs typeface="Arial" pitchFamily="34" charset="0"/>
              </a:endParaRPr>
            </a:p>
          </xdr:txBody>
        </xdr:sp>
        <xdr:pic>
          <xdr:nvPicPr>
            <xdr:cNvPr id="6" name="Picture 60" descr="LEM"/>
            <xdr:cNvPicPr>
              <a:picLocks noChangeAspect="1" noChangeArrowheads="1"/>
            </xdr:cNvPicPr>
          </xdr:nvPicPr>
          <xdr:blipFill>
            <a:blip xmlns:r="http://schemas.openxmlformats.org/officeDocument/2006/relationships" r:embed="rId1" cstate="print"/>
            <a:srcRect/>
            <a:stretch>
              <a:fillRect/>
            </a:stretch>
          </xdr:blipFill>
          <xdr:spPr bwMode="auto">
            <a:xfrm>
              <a:off x="3869230" y="223933"/>
              <a:ext cx="581923" cy="507337"/>
            </a:xfrm>
            <a:prstGeom prst="roundRect">
              <a:avLst>
                <a:gd name="adj" fmla="val 8594"/>
              </a:avLst>
            </a:prstGeom>
            <a:solidFill>
              <a:srgbClr val="FFFFFF">
                <a:shade val="85000"/>
              </a:srgbClr>
            </a:solidFill>
            <a:ln>
              <a:noFill/>
            </a:ln>
            <a:effectLst>
              <a:reflection blurRad="12700" stA="38000" endPos="28000" dist="5000" dir="5400000" sy="-100000" algn="bl" rotWithShape="0"/>
            </a:effectLst>
          </xdr:spPr>
        </xdr:pic>
      </xdr:grpSp>
      <xdr:sp macro="" textlink="">
        <xdr:nvSpPr>
          <xdr:cNvPr id="4" name="ZoneTexte 3"/>
          <xdr:cNvSpPr txBox="1"/>
        </xdr:nvSpPr>
        <xdr:spPr>
          <a:xfrm>
            <a:off x="7576566" y="38099"/>
            <a:ext cx="1529336" cy="780824"/>
          </a:xfrm>
          <a:prstGeom prst="rect">
            <a:avLst/>
          </a:prstGeom>
          <a:noFill/>
          <a:ln>
            <a:solidFill>
              <a:schemeClr val="tx2"/>
            </a:solidFill>
          </a:ln>
          <a:effectLst>
            <a:glow rad="63500">
              <a:schemeClr val="accent2">
                <a:satMod val="175000"/>
                <a:alpha val="40000"/>
              </a:schemeClr>
            </a:glow>
          </a:effectLst>
        </xdr:spPr>
        <xdr:style>
          <a:lnRef idx="0">
            <a:scrgbClr r="0" g="0" b="0"/>
          </a:lnRef>
          <a:fillRef idx="0">
            <a:scrgbClr r="0" g="0" b="0"/>
          </a:fillRef>
          <a:effectRef idx="0">
            <a:scrgbClr r="0" g="0" b="0"/>
          </a:effectRef>
          <a:fontRef idx="minor">
            <a:schemeClr val="tx1"/>
          </a:fontRef>
        </xdr:style>
        <xdr:txBody>
          <a:bodyPr wrap="square" rtlCol="0" anchor="ctr">
            <a:noAutofit/>
          </a:bodyPr>
          <a:lstStyle/>
          <a:p>
            <a:pPr algn="l"/>
            <a:r>
              <a:rPr lang="fr-FR" sz="1400" b="1" i="0" u="none" strike="noStrike">
                <a:solidFill>
                  <a:schemeClr val="tx1"/>
                </a:solidFill>
                <a:latin typeface="+mn-lt"/>
                <a:ea typeface="+mn-ea"/>
                <a:cs typeface="+mn-cs"/>
              </a:rPr>
              <a:t>PC-CM-FOR-06</a:t>
            </a:r>
            <a:r>
              <a:rPr lang="fr-FR" sz="1400" b="1"/>
              <a:t> </a:t>
            </a:r>
            <a:r>
              <a:rPr lang="fr-FR" sz="1400" b="1" i="0" u="none" strike="noStrike">
                <a:solidFill>
                  <a:schemeClr val="tx1"/>
                </a:solidFill>
                <a:latin typeface="+mn-lt"/>
                <a:ea typeface="+mn-ea"/>
                <a:cs typeface="+mn-cs"/>
              </a:rPr>
              <a:t>Révisiion :  03</a:t>
            </a:r>
          </a:p>
          <a:p>
            <a:pPr algn="l"/>
            <a:r>
              <a:rPr lang="fr-FR" sz="1400" b="1"/>
              <a:t> </a:t>
            </a:r>
            <a:r>
              <a:rPr lang="fr-FR" sz="1400" b="1" i="0" u="none" strike="noStrike">
                <a:solidFill>
                  <a:schemeClr val="tx1"/>
                </a:solidFill>
                <a:latin typeface="+mn-lt"/>
                <a:ea typeface="+mn-ea"/>
                <a:cs typeface="+mn-cs"/>
              </a:rPr>
              <a:t>Date : 21/12/2017</a:t>
            </a:r>
            <a:r>
              <a:rPr lang="fr-FR" sz="1400" b="1"/>
              <a:t> </a:t>
            </a:r>
          </a:p>
          <a:p>
            <a:pPr algn="l"/>
            <a:r>
              <a:rPr lang="fr-FR" sz="1400" b="1"/>
              <a:t>Page 1/2</a:t>
            </a:r>
          </a:p>
        </xdr:txBody>
      </xdr:sp>
    </xdr:grp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34</xdr:col>
      <xdr:colOff>19050</xdr:colOff>
      <xdr:row>6</xdr:row>
      <xdr:rowOff>0</xdr:rowOff>
    </xdr:to>
    <xdr:grpSp>
      <xdr:nvGrpSpPr>
        <xdr:cNvPr id="2" name="Groupe 1"/>
        <xdr:cNvGrpSpPr/>
      </xdr:nvGrpSpPr>
      <xdr:grpSpPr>
        <a:xfrm>
          <a:off x="0" y="0"/>
          <a:ext cx="12268200" cy="971550"/>
          <a:chOff x="47625" y="28575"/>
          <a:chExt cx="9067800" cy="809625"/>
        </a:xfrm>
      </xdr:grpSpPr>
      <xdr:grpSp>
        <xdr:nvGrpSpPr>
          <xdr:cNvPr id="3" name="Groupe 77"/>
          <xdr:cNvGrpSpPr/>
        </xdr:nvGrpSpPr>
        <xdr:grpSpPr>
          <a:xfrm>
            <a:off x="47625" y="28575"/>
            <a:ext cx="9067800" cy="809625"/>
            <a:chOff x="3743325" y="104775"/>
            <a:chExt cx="9067800" cy="809625"/>
          </a:xfrm>
        </xdr:grpSpPr>
        <xdr:sp macro="" textlink="">
          <xdr:nvSpPr>
            <xdr:cNvPr id="5" name="Rectangle 4"/>
            <xdr:cNvSpPr/>
          </xdr:nvSpPr>
          <xdr:spPr>
            <a:xfrm>
              <a:off x="3743325" y="104775"/>
              <a:ext cx="9067800" cy="809625"/>
            </a:xfrm>
            <a:prstGeom prst="rect">
              <a:avLst/>
            </a:prstGeom>
            <a:ln>
              <a:solidFill>
                <a:schemeClr val="tx2"/>
              </a:solidFill>
            </a:ln>
          </xdr:spPr>
          <xdr:style>
            <a:lnRef idx="2">
              <a:schemeClr val="accent6"/>
            </a:lnRef>
            <a:fillRef idx="1">
              <a:schemeClr val="lt1"/>
            </a:fillRef>
            <a:effectRef idx="0">
              <a:schemeClr val="accent6"/>
            </a:effectRef>
            <a:fontRef idx="minor">
              <a:schemeClr val="dk1"/>
            </a:fontRef>
          </xdr:style>
          <xdr:txBody>
            <a:bodyPr rtlCol="0" anchor="ctr"/>
            <a:lstStyle/>
            <a:p>
              <a:pPr algn="ctr"/>
              <a:endParaRPr lang="fr-FR" sz="1600" b="1">
                <a:solidFill>
                  <a:sysClr val="windowText" lastClr="000000"/>
                </a:solidFill>
                <a:latin typeface="Arial" pitchFamily="34" charset="0"/>
                <a:cs typeface="Arial" pitchFamily="34" charset="0"/>
              </a:endParaRPr>
            </a:p>
            <a:p>
              <a:pPr algn="ctr"/>
              <a:endParaRPr lang="fr-FR" sz="1600" b="1">
                <a:solidFill>
                  <a:sysClr val="windowText" lastClr="000000"/>
                </a:solidFill>
                <a:latin typeface="Arial" pitchFamily="34" charset="0"/>
                <a:cs typeface="Arial" pitchFamily="34" charset="0"/>
              </a:endParaRPr>
            </a:p>
            <a:p>
              <a:pPr algn="ctr"/>
              <a:endParaRPr lang="fr-FR" sz="1600" b="1">
                <a:solidFill>
                  <a:sysClr val="windowText" lastClr="000000"/>
                </a:solidFill>
                <a:latin typeface="Arial" pitchFamily="34" charset="0"/>
                <a:cs typeface="Arial" pitchFamily="34" charset="0"/>
              </a:endParaRPr>
            </a:p>
            <a:p>
              <a:pPr algn="ctr"/>
              <a:r>
                <a:rPr lang="fr-FR" sz="1600" b="1">
                  <a:solidFill>
                    <a:sysClr val="windowText" lastClr="000000"/>
                  </a:solidFill>
                  <a:latin typeface="Arial" pitchFamily="34" charset="0"/>
                  <a:cs typeface="Arial" pitchFamily="34" charset="0"/>
                </a:rPr>
                <a:t>PLANNING DES CONTROLES METROLOGIQUES 2025</a:t>
              </a:r>
            </a:p>
            <a:p>
              <a:pPr algn="ctr"/>
              <a:endParaRPr lang="fr-FR" sz="1600" b="1">
                <a:solidFill>
                  <a:sysClr val="windowText" lastClr="000000"/>
                </a:solidFill>
                <a:latin typeface="Arial" pitchFamily="34" charset="0"/>
                <a:cs typeface="Arial" pitchFamily="34" charset="0"/>
              </a:endParaRPr>
            </a:p>
            <a:p>
              <a:pPr algn="ctr"/>
              <a:endParaRPr lang="fr-FR" sz="1600" b="1">
                <a:solidFill>
                  <a:sysClr val="windowText" lastClr="000000"/>
                </a:solidFill>
                <a:latin typeface="Arial" pitchFamily="34" charset="0"/>
                <a:cs typeface="Arial" pitchFamily="34" charset="0"/>
              </a:endParaRPr>
            </a:p>
            <a:p>
              <a:pPr algn="ctr"/>
              <a:endParaRPr lang="fr-FR" sz="1600" b="1">
                <a:solidFill>
                  <a:sysClr val="windowText" lastClr="000000"/>
                </a:solidFill>
                <a:latin typeface="Arial" pitchFamily="34" charset="0"/>
                <a:cs typeface="Arial" pitchFamily="34" charset="0"/>
              </a:endParaRPr>
            </a:p>
          </xdr:txBody>
        </xdr:sp>
        <xdr:pic>
          <xdr:nvPicPr>
            <xdr:cNvPr id="6" name="Picture 60" descr="LEM"/>
            <xdr:cNvPicPr>
              <a:picLocks noChangeAspect="1" noChangeArrowheads="1"/>
            </xdr:cNvPicPr>
          </xdr:nvPicPr>
          <xdr:blipFill>
            <a:blip xmlns:r="http://schemas.openxmlformats.org/officeDocument/2006/relationships" r:embed="rId1" cstate="print"/>
            <a:srcRect/>
            <a:stretch>
              <a:fillRect/>
            </a:stretch>
          </xdr:blipFill>
          <xdr:spPr bwMode="auto">
            <a:xfrm>
              <a:off x="3869230" y="175742"/>
              <a:ext cx="798752" cy="696375"/>
            </a:xfrm>
            <a:prstGeom prst="rect">
              <a:avLst/>
            </a:prstGeom>
            <a:noFill/>
            <a:ln w="9525">
              <a:solidFill>
                <a:schemeClr val="tx2"/>
              </a:solidFill>
              <a:miter lim="800000"/>
              <a:headEnd/>
              <a:tailEnd/>
            </a:ln>
          </xdr:spPr>
        </xdr:pic>
      </xdr:grpSp>
      <xdr:sp macro="" textlink="">
        <xdr:nvSpPr>
          <xdr:cNvPr id="4" name="ZoneTexte 3"/>
          <xdr:cNvSpPr txBox="1"/>
        </xdr:nvSpPr>
        <xdr:spPr>
          <a:xfrm>
            <a:off x="7867650" y="38099"/>
            <a:ext cx="1238251" cy="718402"/>
          </a:xfrm>
          <a:prstGeom prst="rect">
            <a:avLst/>
          </a:prstGeom>
          <a:noFill/>
          <a:ln>
            <a:solidFill>
              <a:schemeClr val="tx2"/>
            </a:solidFill>
          </a:ln>
        </xdr:spPr>
        <xdr:style>
          <a:lnRef idx="0">
            <a:scrgbClr r="0" g="0" b="0"/>
          </a:lnRef>
          <a:fillRef idx="0">
            <a:scrgbClr r="0" g="0" b="0"/>
          </a:fillRef>
          <a:effectRef idx="0">
            <a:scrgbClr r="0" g="0" b="0"/>
          </a:effectRef>
          <a:fontRef idx="minor">
            <a:schemeClr val="tx1"/>
          </a:fontRef>
        </xdr:style>
        <xdr:txBody>
          <a:bodyPr wrap="square" rtlCol="0" anchor="t">
            <a:spAutoFit/>
          </a:bodyPr>
          <a:lstStyle/>
          <a:p>
            <a:r>
              <a:rPr lang="fr-FR" sz="1000" b="0" i="0" u="none" strike="noStrike">
                <a:solidFill>
                  <a:schemeClr val="tx1"/>
                </a:solidFill>
                <a:latin typeface="+mn-lt"/>
                <a:ea typeface="+mn-ea"/>
                <a:cs typeface="+mn-cs"/>
              </a:rPr>
              <a:t>PC-CM-FOR-06</a:t>
            </a:r>
            <a:r>
              <a:rPr lang="fr-FR" sz="1000"/>
              <a:t> </a:t>
            </a:r>
            <a:r>
              <a:rPr lang="fr-FR" sz="1000" b="0" i="0" u="none" strike="noStrike">
                <a:solidFill>
                  <a:schemeClr val="tx1"/>
                </a:solidFill>
                <a:latin typeface="+mn-lt"/>
                <a:ea typeface="+mn-ea"/>
                <a:cs typeface="+mn-cs"/>
              </a:rPr>
              <a:t>Révisiion :  03</a:t>
            </a:r>
          </a:p>
          <a:p>
            <a:r>
              <a:rPr lang="fr-FR" sz="1000"/>
              <a:t> </a:t>
            </a:r>
            <a:r>
              <a:rPr lang="fr-FR" sz="1000" b="0" i="0" u="none" strike="noStrike">
                <a:solidFill>
                  <a:schemeClr val="tx1"/>
                </a:solidFill>
                <a:latin typeface="+mn-lt"/>
                <a:ea typeface="+mn-ea"/>
                <a:cs typeface="+mn-cs"/>
              </a:rPr>
              <a:t>Date : 21/12/2017</a:t>
            </a:r>
            <a:r>
              <a:rPr lang="fr-FR" sz="1000"/>
              <a:t> </a:t>
            </a:r>
          </a:p>
          <a:p>
            <a:r>
              <a:rPr lang="fr-FR" sz="1000"/>
              <a:t>Page 1/2</a:t>
            </a:r>
          </a:p>
        </xdr:txBody>
      </xdr:sp>
    </xdr:grpSp>
    <xdr:clientData/>
  </xdr:twoCellAnchor>
</xdr:wsDr>
</file>

<file path=xl/drawings/drawing5.xml><?xml version="1.0" encoding="utf-8"?>
<xdr:wsDr xmlns:xdr="http://schemas.openxmlformats.org/drawingml/2006/spreadsheetDrawing" xmlns:a="http://schemas.openxmlformats.org/drawingml/2006/main">
  <xdr:oneCellAnchor>
    <xdr:from>
      <xdr:col>3</xdr:col>
      <xdr:colOff>764094</xdr:colOff>
      <xdr:row>1</xdr:row>
      <xdr:rowOff>20935</xdr:rowOff>
    </xdr:from>
    <xdr:ext cx="8049148" cy="280205"/>
    <xdr:sp macro="" textlink="">
      <xdr:nvSpPr>
        <xdr:cNvPr id="2" name="ZoneTexte 1"/>
        <xdr:cNvSpPr txBox="1"/>
      </xdr:nvSpPr>
      <xdr:spPr>
        <a:xfrm>
          <a:off x="2526219" y="182860"/>
          <a:ext cx="8049148" cy="280205"/>
        </a:xfrm>
        <a:prstGeom prst="rect">
          <a:avLst/>
        </a:prstGeom>
        <a:solidFill>
          <a:schemeClr val="accent2">
            <a:lumMod val="20000"/>
            <a:lumOff val="80000"/>
          </a:schemeClr>
        </a:solidFill>
      </xdr:spPr>
      <xdr:style>
        <a:lnRef idx="2">
          <a:schemeClr val="accent1"/>
        </a:lnRef>
        <a:fillRef idx="1">
          <a:schemeClr val="lt1"/>
        </a:fillRef>
        <a:effectRef idx="0">
          <a:schemeClr val="accent1"/>
        </a:effectRef>
        <a:fontRef idx="minor">
          <a:schemeClr val="dk1"/>
        </a:fontRef>
      </xdr:style>
      <xdr:txBody>
        <a:bodyPr wrap="square" rtlCol="0" anchor="t">
          <a:spAutoFit/>
        </a:bodyPr>
        <a:lstStyle/>
        <a:p>
          <a:r>
            <a:rPr lang="fr-FR" sz="1100"/>
            <a:t>                                                                                                </a:t>
          </a:r>
          <a:r>
            <a:rPr lang="fr-FR" sz="1200" b="1"/>
            <a:t>SUIVI  EMS</a:t>
          </a:r>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5</xdr:col>
      <xdr:colOff>451182</xdr:colOff>
      <xdr:row>1</xdr:row>
      <xdr:rowOff>150394</xdr:rowOff>
    </xdr:from>
    <xdr:ext cx="5434263" cy="436786"/>
    <xdr:sp macro="" textlink="">
      <xdr:nvSpPr>
        <xdr:cNvPr id="2" name="ZoneTexte 1"/>
        <xdr:cNvSpPr txBox="1"/>
      </xdr:nvSpPr>
      <xdr:spPr>
        <a:xfrm>
          <a:off x="3308682" y="16514344"/>
          <a:ext cx="5434263" cy="436786"/>
        </a:xfrm>
        <a:prstGeom prst="rect">
          <a:avLst/>
        </a:prstGeom>
        <a:solidFill>
          <a:schemeClr val="accent6">
            <a:lumMod val="20000"/>
            <a:lumOff val="80000"/>
          </a:schemeClr>
        </a:solidFill>
      </xdr:spPr>
      <xdr:style>
        <a:lnRef idx="2">
          <a:schemeClr val="accent1"/>
        </a:lnRef>
        <a:fillRef idx="1">
          <a:schemeClr val="lt1"/>
        </a:fillRef>
        <a:effectRef idx="0">
          <a:schemeClr val="accent1"/>
        </a:effectRef>
        <a:fontRef idx="minor">
          <a:schemeClr val="dk1"/>
        </a:fontRef>
      </xdr:style>
      <xdr:txBody>
        <a:bodyPr wrap="square" rtlCol="0" anchor="t">
          <a:spAutoFit/>
        </a:bodyPr>
        <a:lstStyle/>
        <a:p>
          <a:r>
            <a:rPr lang="fr-FR" sz="1100" b="1" i="0" u="none" strike="noStrike">
              <a:solidFill>
                <a:schemeClr val="tx1"/>
              </a:solidFill>
              <a:latin typeface="+mn-lt"/>
              <a:ea typeface="+mn-ea"/>
              <a:cs typeface="+mn-cs"/>
            </a:rPr>
            <a:t>                   Taux d'indisponibilité   =   ∑ </a:t>
          </a:r>
          <a:r>
            <a:rPr lang="fr-FR" sz="1100" b="1" i="0" u="sng" strike="noStrike">
              <a:solidFill>
                <a:schemeClr val="tx1"/>
              </a:solidFill>
              <a:latin typeface="+mn-lt"/>
              <a:ea typeface="+mn-ea"/>
              <a:cs typeface="+mn-cs"/>
            </a:rPr>
            <a:t>Nbre de jours d'indisponibilité des ESM           *100</a:t>
          </a:r>
          <a:r>
            <a:rPr lang="fr-FR" sz="1100" b="1" i="0" u="none" strike="noStrike">
              <a:solidFill>
                <a:schemeClr val="tx1"/>
              </a:solidFill>
              <a:latin typeface="+mn-lt"/>
              <a:ea typeface="+mn-ea"/>
              <a:cs typeface="+mn-cs"/>
            </a:rPr>
            <a:t>       </a:t>
          </a:r>
          <a:br>
            <a:rPr lang="fr-FR" sz="1100" b="1" i="0" u="none" strike="noStrike">
              <a:solidFill>
                <a:schemeClr val="tx1"/>
              </a:solidFill>
              <a:latin typeface="+mn-lt"/>
              <a:ea typeface="+mn-ea"/>
              <a:cs typeface="+mn-cs"/>
            </a:rPr>
          </a:br>
          <a:r>
            <a:rPr lang="fr-FR" sz="1100" b="1" i="0" u="none" strike="noStrike">
              <a:solidFill>
                <a:schemeClr val="tx1"/>
              </a:solidFill>
              <a:latin typeface="+mn-lt"/>
              <a:ea typeface="+mn-ea"/>
              <a:cs typeface="+mn-cs"/>
            </a:rPr>
            <a:t>                     des moyens de mesure        Nbre de jours ouvrables par mois × Nbre de projets         </a:t>
          </a:r>
          <a:endParaRPr lang="fr-FR" sz="1100"/>
        </a:p>
      </xdr:txBody>
    </xdr:sp>
    <xdr:clientData/>
  </xdr:oneCellAnchor>
  <xdr:oneCellAnchor>
    <xdr:from>
      <xdr:col>6</xdr:col>
      <xdr:colOff>180474</xdr:colOff>
      <xdr:row>22</xdr:row>
      <xdr:rowOff>40105</xdr:rowOff>
    </xdr:from>
    <xdr:ext cx="6276474" cy="311496"/>
    <xdr:sp macro="" textlink="">
      <xdr:nvSpPr>
        <xdr:cNvPr id="3" name="ZoneTexte 2"/>
        <xdr:cNvSpPr txBox="1"/>
      </xdr:nvSpPr>
      <xdr:spPr>
        <a:xfrm>
          <a:off x="3037974" y="40105"/>
          <a:ext cx="6276474" cy="311496"/>
        </a:xfrm>
        <a:prstGeom prst="rect">
          <a:avLst/>
        </a:prstGeom>
        <a:solidFill>
          <a:schemeClr val="accent2">
            <a:lumMod val="20000"/>
            <a:lumOff val="80000"/>
          </a:schemeClr>
        </a:solidFill>
      </xdr:spPr>
      <xdr:style>
        <a:lnRef idx="2">
          <a:schemeClr val="accent1"/>
        </a:lnRef>
        <a:fillRef idx="1">
          <a:schemeClr val="lt1"/>
        </a:fillRef>
        <a:effectRef idx="0">
          <a:schemeClr val="accent1"/>
        </a:effectRef>
        <a:fontRef idx="minor">
          <a:schemeClr val="dk1"/>
        </a:fontRef>
      </xdr:style>
      <xdr:txBody>
        <a:bodyPr wrap="square" rtlCol="0" anchor="ctr">
          <a:spAutoFit/>
        </a:bodyPr>
        <a:lstStyle/>
        <a:p>
          <a:pPr algn="ctr"/>
          <a:r>
            <a:rPr lang="fr-FR" sz="1400" b="1"/>
            <a:t>RESPECT</a:t>
          </a:r>
          <a:r>
            <a:rPr lang="fr-FR" sz="1400" b="1" baseline="0"/>
            <a:t> DES DELAIS</a:t>
          </a:r>
          <a:endParaRPr lang="fr-FR" sz="1400" b="1"/>
        </a:p>
      </xdr:txBody>
    </xdr:sp>
    <xdr:clientData/>
  </xdr:oneCellAnchor>
</xdr:wsDr>
</file>

<file path=xl/drawings/drawing7.xml><?xml version="1.0" encoding="utf-8"?>
<xdr:wsDr xmlns:xdr="http://schemas.openxmlformats.org/drawingml/2006/spreadsheetDrawing" xmlns:a="http://schemas.openxmlformats.org/drawingml/2006/main">
  <xdr:oneCellAnchor>
    <xdr:from>
      <xdr:col>4</xdr:col>
      <xdr:colOff>190499</xdr:colOff>
      <xdr:row>0</xdr:row>
      <xdr:rowOff>0</xdr:rowOff>
    </xdr:from>
    <xdr:ext cx="6276474" cy="311496"/>
    <xdr:sp macro="" textlink="">
      <xdr:nvSpPr>
        <xdr:cNvPr id="3" name="ZoneTexte 2"/>
        <xdr:cNvSpPr txBox="1"/>
      </xdr:nvSpPr>
      <xdr:spPr>
        <a:xfrm>
          <a:off x="3078078" y="2265947"/>
          <a:ext cx="6276474" cy="311496"/>
        </a:xfrm>
        <a:prstGeom prst="rect">
          <a:avLst/>
        </a:prstGeom>
        <a:solidFill>
          <a:schemeClr val="accent2">
            <a:lumMod val="20000"/>
            <a:lumOff val="80000"/>
          </a:schemeClr>
        </a:solidFill>
      </xdr:spPr>
      <xdr:style>
        <a:lnRef idx="2">
          <a:schemeClr val="accent1"/>
        </a:lnRef>
        <a:fillRef idx="1">
          <a:schemeClr val="lt1"/>
        </a:fillRef>
        <a:effectRef idx="0">
          <a:schemeClr val="accent1"/>
        </a:effectRef>
        <a:fontRef idx="minor">
          <a:schemeClr val="dk1"/>
        </a:fontRef>
      </xdr:style>
      <xdr:txBody>
        <a:bodyPr wrap="square" rtlCol="0" anchor="ctr">
          <a:spAutoFit/>
        </a:bodyPr>
        <a:lstStyle/>
        <a:p>
          <a:pPr algn="ctr"/>
          <a:r>
            <a:rPr lang="fr-FR" sz="1400" b="1"/>
            <a:t>Suivi</a:t>
          </a:r>
          <a:r>
            <a:rPr lang="fr-FR" sz="1400" b="1" baseline="0"/>
            <a:t> des Etalonnages  Externes CTS-DSC-INT- 2021</a:t>
          </a:r>
          <a:endParaRPr lang="fr-FR" sz="1400" b="1"/>
        </a:p>
      </xdr:txBody>
    </xdr:sp>
    <xdr:clientData/>
  </xdr:oneCellAnchor>
</xdr:wsDr>
</file>

<file path=xl/drawings/drawing8.xml><?xml version="1.0" encoding="utf-8"?>
<xdr:wsDr xmlns:xdr="http://schemas.openxmlformats.org/drawingml/2006/spreadsheetDrawing" xmlns:a="http://schemas.openxmlformats.org/drawingml/2006/main">
  <xdr:twoCellAnchor>
    <xdr:from>
      <xdr:col>1</xdr:col>
      <xdr:colOff>228601</xdr:colOff>
      <xdr:row>2</xdr:row>
      <xdr:rowOff>47624</xdr:rowOff>
    </xdr:from>
    <xdr:to>
      <xdr:col>1</xdr:col>
      <xdr:colOff>625519</xdr:colOff>
      <xdr:row>2</xdr:row>
      <xdr:rowOff>358895</xdr:rowOff>
    </xdr:to>
    <xdr:pic>
      <xdr:nvPicPr>
        <xdr:cNvPr id="2" name="Picture 60" descr="LEM"/>
        <xdr:cNvPicPr>
          <a:picLocks noChangeAspect="1" noChangeArrowheads="1"/>
        </xdr:cNvPicPr>
      </xdr:nvPicPr>
      <xdr:blipFill>
        <a:blip xmlns:r="http://schemas.openxmlformats.org/officeDocument/2006/relationships" r:embed="rId1" cstate="print"/>
        <a:srcRect/>
        <a:stretch>
          <a:fillRect/>
        </a:stretch>
      </xdr:blipFill>
      <xdr:spPr bwMode="auto">
        <a:xfrm>
          <a:off x="1162051" y="295274"/>
          <a:ext cx="396918" cy="311271"/>
        </a:xfrm>
        <a:prstGeom prst="rect">
          <a:avLst/>
        </a:prstGeom>
        <a:noFill/>
        <a:ln w="9525">
          <a:solidFill>
            <a:schemeClr val="tx2"/>
          </a:solidFill>
          <a:miter lim="800000"/>
          <a:headEnd/>
          <a:tailEnd/>
        </a:ln>
      </xdr:spPr>
    </xdr:pic>
    <xdr:clientData/>
  </xdr:twoCellAnchor>
</xdr:wsDr>
</file>

<file path=xl/drawings/drawing9.xml><?xml version="1.0" encoding="utf-8"?>
<xdr:wsDr xmlns:xdr="http://schemas.openxmlformats.org/drawingml/2006/spreadsheetDrawing" xmlns:a="http://schemas.openxmlformats.org/drawingml/2006/main">
  <xdr:twoCellAnchor>
    <xdr:from>
      <xdr:col>1</xdr:col>
      <xdr:colOff>114300</xdr:colOff>
      <xdr:row>1</xdr:row>
      <xdr:rowOff>157313</xdr:rowOff>
    </xdr:from>
    <xdr:to>
      <xdr:col>1</xdr:col>
      <xdr:colOff>504825</xdr:colOff>
      <xdr:row>2</xdr:row>
      <xdr:rowOff>301746</xdr:rowOff>
    </xdr:to>
    <xdr:pic>
      <xdr:nvPicPr>
        <xdr:cNvPr id="2" name="Picture 60" descr="LEM"/>
        <xdr:cNvPicPr>
          <a:picLocks noChangeAspect="1" noChangeArrowheads="1"/>
        </xdr:cNvPicPr>
      </xdr:nvPicPr>
      <xdr:blipFill>
        <a:blip xmlns:r="http://schemas.openxmlformats.org/officeDocument/2006/relationships" r:embed="rId1" cstate="print"/>
        <a:srcRect/>
        <a:stretch>
          <a:fillRect/>
        </a:stretch>
      </xdr:blipFill>
      <xdr:spPr bwMode="auto">
        <a:xfrm>
          <a:off x="285750" y="319238"/>
          <a:ext cx="390525" cy="306358"/>
        </a:xfrm>
        <a:prstGeom prst="rect">
          <a:avLst/>
        </a:prstGeom>
        <a:noFill/>
        <a:ln w="9525">
          <a:solidFill>
            <a:schemeClr val="tx2"/>
          </a:solidFill>
          <a:miter lim="800000"/>
          <a:headEnd/>
          <a:tailEnd/>
        </a:ln>
      </xdr:spPr>
    </xdr:pic>
    <xdr:clientData/>
  </xdr:twoCellAnchor>
</xdr:wsDr>
</file>

<file path=xl/tables/table1.xml><?xml version="1.0" encoding="utf-8"?>
<table xmlns="http://schemas.openxmlformats.org/spreadsheetml/2006/main" id="12" name="Tableau113" displayName="Tableau113" ref="A5:J168" totalsRowCount="1" headerRowDxfId="265" dataDxfId="263" headerRowBorderDxfId="264" tableBorderDxfId="262">
  <autoFilter ref="A5:J167">
    <filterColumn colId="1">
      <filters>
        <filter val="EMS"/>
        <filter val="EMS-EXT"/>
        <filter val="EMS-INT"/>
      </filters>
    </filterColumn>
    <filterColumn colId="9">
      <filters>
        <filter val="OK"/>
      </filters>
    </filterColumn>
  </autoFilter>
  <sortState ref="A6:J167">
    <sortCondition descending="1" ref="H5:H167"/>
  </sortState>
  <tableColumns count="10">
    <tableColumn id="1" name="Numéro" dataDxfId="261" totalsRowDxfId="63"/>
    <tableColumn id="14" name="Metrologie" dataDxfId="260" totalsRowDxfId="62"/>
    <tableColumn id="9" name="Année" dataDxfId="259" totalsRowDxfId="61"/>
    <tableColumn id="2" name="Description" dataDxfId="258" totalsRowDxfId="60"/>
    <tableColumn id="3" name="Marque &amp; Type" dataDxfId="257" totalsRowDxfId="59"/>
    <tableColumn id="4" name="S/N -Code INT" dataDxfId="256" totalsRowDxfId="58"/>
    <tableColumn id="5" name="N INV" dataDxfId="255" totalsRowDxfId="57"/>
    <tableColumn id="6" name="Utilisateur  " dataDxfId="254" totalsRowDxfId="56"/>
    <tableColumn id="8" name="Entreposage" dataDxfId="253" totalsRowDxfId="55"/>
    <tableColumn id="7" name="Etat" dataDxfId="252" totalsRowDxfId="54"/>
  </tableColumns>
  <tableStyleInfo name="Style de tableau 5" showFirstColumn="0" showLastColumn="0" showRowStripes="1" showColumnStripes="0"/>
</table>
</file>

<file path=xl/tables/table10.xml><?xml version="1.0" encoding="utf-8"?>
<table xmlns="http://schemas.openxmlformats.org/spreadsheetml/2006/main" id="14" name="Tableau14" displayName="Tableau14" ref="C8:F16" totalsRowShown="0">
  <autoFilter ref="C8:F16"/>
  <tableColumns count="4">
    <tableColumn id="1" name="INTITULE"/>
    <tableColumn id="2" name="DATE "/>
    <tableColumn id="3" name="DETAIL"/>
    <tableColumn id="4" name="OBSERVATION "/>
  </tableColumns>
  <tableStyleInfo name="TableStyleLight2" showFirstColumn="0" showLastColumn="0" showRowStripes="1" showColumnStripes="0"/>
</table>
</file>

<file path=xl/tables/table11.xml><?xml version="1.0" encoding="utf-8"?>
<table xmlns="http://schemas.openxmlformats.org/spreadsheetml/2006/main" id="7" name="Tableau98" displayName="Tableau98" ref="B6:J20" totalsRowShown="0" headerRowDxfId="102" headerRowBorderDxfId="101" tableBorderDxfId="100" totalsRowBorderDxfId="99">
  <autoFilter ref="B6:J20"/>
  <sortState ref="B7:J19">
    <sortCondition descending="1" ref="F6:F19"/>
  </sortState>
  <tableColumns count="9">
    <tableColumn id="1" name="Participant " dataDxfId="98"/>
    <tableColumn id="2" name="Type " dataDxfId="97"/>
    <tableColumn id="3" name="Intitulé  " dataDxfId="96"/>
    <tableColumn id="4" name=" Organisme-Lieu-Formateur" dataDxfId="95"/>
    <tableColumn id="5" name="Date" dataDxfId="94"/>
    <tableColumn id="6" name="Durée" dataDxfId="93"/>
    <tableColumn id="7" name="Observation " dataDxfId="92"/>
    <tableColumn id="8" name="Doc " dataDxfId="91"/>
    <tableColumn id="9" name="Rapports" dataDxfId="90"/>
  </tableColumns>
  <tableStyleInfo name="Style de tableau 5" showFirstColumn="0" showLastColumn="0" showRowStripes="1" showColumnStripes="0"/>
</table>
</file>

<file path=xl/tables/table12.xml><?xml version="1.0" encoding="utf-8"?>
<table xmlns="http://schemas.openxmlformats.org/spreadsheetml/2006/main" id="2" name="Tableau4" displayName="Tableau4" ref="B10:J38" totalsRowShown="0" headerRowDxfId="89" headerRowBorderDxfId="88" tableBorderDxfId="87" totalsRowBorderDxfId="86">
  <autoFilter ref="B10:J38"/>
  <sortState ref="B11:J37">
    <sortCondition descending="1" ref="G10:G37"/>
  </sortState>
  <tableColumns count="9">
    <tableColumn id="1" name="Désignation" dataDxfId="85"/>
    <tableColumn id="2" name="Marque / Type" dataDxfId="84"/>
    <tableColumn id="3" name="N° Série" dataDxfId="83"/>
    <tableColumn id="4" name="N° inventaire " dataDxfId="82"/>
    <tableColumn id="5" name="Affectation ultérieure" dataDxfId="81"/>
    <tableColumn id="6" name="Date" dataDxfId="80"/>
    <tableColumn id="7" name="Cause" dataDxfId="79"/>
    <tableColumn id="8" name="Entreposage" dataDxfId="78"/>
    <tableColumn id="9" name="Date Réforme " dataDxfId="77"/>
  </tableColumns>
  <tableStyleInfo name="Style de tableau 4" showFirstColumn="0" showLastColumn="0" showRowStripes="1" showColumnStripes="0"/>
</table>
</file>

<file path=xl/tables/table13.xml><?xml version="1.0" encoding="utf-8"?>
<table xmlns="http://schemas.openxmlformats.org/spreadsheetml/2006/main" id="13" name="Tableau13" displayName="Tableau13" ref="A7:E12" totalsRowShown="0" headerRowDxfId="76">
  <autoFilter ref="A7:E12"/>
  <tableColumns count="5">
    <tableColumn id="1" name="INTITULE"/>
    <tableColumn id="2" name="DATE"/>
    <tableColumn id="3" name="DESCRIPTION DU PROJET"/>
    <tableColumn id="5" name="lien " dataDxfId="75" dataCellStyle="Titre"/>
    <tableColumn id="4" name="ACTION"/>
  </tableColumns>
  <tableStyleInfo name="TableStyleLight5" showFirstColumn="0" showLastColumn="0" showRowStripes="1" showColumnStripes="0"/>
</table>
</file>

<file path=xl/tables/table14.xml><?xml version="1.0" encoding="utf-8"?>
<table xmlns="http://schemas.openxmlformats.org/spreadsheetml/2006/main" id="3" name="Tableau3" displayName="Tableau3" ref="B4:G10" totalsRowShown="0" headerRowDxfId="74" dataDxfId="72" headerRowBorderDxfId="73" tableBorderDxfId="71" totalsRowBorderDxfId="70">
  <autoFilter ref="B4:G10"/>
  <sortState ref="B5:F10">
    <sortCondition ref="F5"/>
  </sortState>
  <tableColumns count="6">
    <tableColumn id="1" name="Réference" dataDxfId="69"/>
    <tableColumn id="2" name="Matériel concerné" dataDxfId="68"/>
    <tableColumn id="3" name="Date de délivrance" dataDxfId="67"/>
    <tableColumn id="4" name="Date d'expiration" dataDxfId="66"/>
    <tableColumn id="5" name="Délai" dataDxfId="65">
      <calculatedColumnFormula>-(TODAY()-E5)</calculatedColumnFormula>
    </tableColumn>
    <tableColumn id="6" name="Observation " dataDxfId="64"/>
  </tableColumns>
  <tableStyleInfo name="Style de tableau 5" showFirstColumn="0" showLastColumn="0" showRowStripes="1" showColumnStripes="0"/>
</table>
</file>

<file path=xl/tables/table2.xml><?xml version="1.0" encoding="utf-8"?>
<table xmlns="http://schemas.openxmlformats.org/spreadsheetml/2006/main" id="16" name="Tableau217" displayName="Tableau217" ref="A7:I79" totalsRowShown="0" headerRowDxfId="251" dataDxfId="249" headerRowBorderDxfId="250" tableBorderDxfId="248">
  <autoFilter ref="A7:I79"/>
  <sortState ref="A8:I60">
    <sortCondition ref="G8:G60"/>
    <sortCondition descending="1" ref="A8:A60"/>
    <sortCondition descending="1" ref="B8:B60"/>
  </sortState>
  <tableColumns count="9">
    <tableColumn id="1" name="Description" dataDxfId="247" dataCellStyle="Normal 2"/>
    <tableColumn id="2" name="Marque &amp; Type" dataDxfId="246"/>
    <tableColumn id="3" name="S/N" dataDxfId="245"/>
    <tableColumn id="4" name="N INV" dataDxfId="244"/>
    <tableColumn id="5" name="Utilisateur  " dataDxfId="243"/>
    <tableColumn id="6" name="Entreposage" dataDxfId="242"/>
    <tableColumn id="7" name="EXT/INT" dataDxfId="241"/>
    <tableColumn id="8" name="Prestaire ou methode" dataDxfId="240"/>
    <tableColumn id="9" name="Periodicité" dataDxfId="239"/>
  </tableColumns>
  <tableStyleInfo name="Style de tableau 5" showFirstColumn="0" showLastColumn="0" showRowStripes="1" showColumnStripes="0"/>
</table>
</file>

<file path=xl/tables/table3.xml><?xml version="1.0" encoding="utf-8"?>
<table xmlns="http://schemas.openxmlformats.org/spreadsheetml/2006/main" id="18" name="Tableau281213161819" displayName="Tableau281213161819" ref="A7:AI75" totalsRowShown="0" headerRowDxfId="37" dataDxfId="36" headerRowBorderDxfId="35">
  <autoFilter ref="A7:AI75"/>
  <sortState ref="A9:AI62">
    <sortCondition ref="G9:G62"/>
    <sortCondition descending="1" ref="A9:A62"/>
    <sortCondition descending="1" ref="B9:B62"/>
  </sortState>
  <tableColumns count="35">
    <tableColumn id="1" name="Description" dataDxfId="34" dataCellStyle="Normal 2"/>
    <tableColumn id="2" name="Marque &amp; Type" dataDxfId="33"/>
    <tableColumn id="3" name="S/N" dataDxfId="32"/>
    <tableColumn id="4" name="N INV" dataDxfId="31"/>
    <tableColumn id="5" name="Utilisateur  " dataDxfId="30" dataCellStyle="Normal 3 2 2"/>
    <tableColumn id="6" name="Affectation" dataDxfId="29"/>
    <tableColumn id="20" name="EXT/INT" dataDxfId="28"/>
    <tableColumn id="12" name="Oct" dataDxfId="27"/>
    <tableColumn id="13" name="Nov" dataDxfId="26"/>
    <tableColumn id="14" name="DEC" dataDxfId="25"/>
    <tableColumn id="15" name="janv-01" dataDxfId="24"/>
    <tableColumn id="16" name="janv-02" dataDxfId="23"/>
    <tableColumn id="17" name="Fev1" dataDxfId="22"/>
    <tableColumn id="18" name="Fev2" dataDxfId="21"/>
    <tableColumn id="22" name="mars-01" dataDxfId="20"/>
    <tableColumn id="23" name="mars-02" dataDxfId="19"/>
    <tableColumn id="24" name="avr-01" dataDxfId="18"/>
    <tableColumn id="25" name="avr-02" dataDxfId="17"/>
    <tableColumn id="26" name="mai-01" dataDxfId="16"/>
    <tableColumn id="27" name="mai-02" dataDxfId="15"/>
    <tableColumn id="9" name="juin-01" dataDxfId="14"/>
    <tableColumn id="8" name="juin-02" dataDxfId="13"/>
    <tableColumn id="28" name="juil-01" dataDxfId="12"/>
    <tableColumn id="34" name="juillet2" dataDxfId="11"/>
    <tableColumn id="29" name="Aout1" dataDxfId="10"/>
    <tableColumn id="30" name="Aout2" dataDxfId="9"/>
    <tableColumn id="31" name="sept-01" dataDxfId="8"/>
    <tableColumn id="32" name="sept-02" dataDxfId="7"/>
    <tableColumn id="11" name="oct-01" dataDxfId="6"/>
    <tableColumn id="10" name="oct-02" dataDxfId="5"/>
    <tableColumn id="36" name="nov-01" dataDxfId="4"/>
    <tableColumn id="37" name="nov-02" dataDxfId="3"/>
    <tableColumn id="35" name="Dec1" dataDxfId="2"/>
    <tableColumn id="33" name="Dec2" dataDxfId="1"/>
    <tableColumn id="7" name="Date de verification" dataDxfId="0"/>
  </tableColumns>
  <tableStyleInfo name="TableStyleLight7" showFirstColumn="0" showLastColumn="0" showRowStripes="1" showColumnStripes="0"/>
</table>
</file>

<file path=xl/tables/table4.xml><?xml version="1.0" encoding="utf-8"?>
<table xmlns="http://schemas.openxmlformats.org/spreadsheetml/2006/main" id="1" name="Tableau2812131618192" displayName="Tableau2812131618192" ref="A8:AI78" totalsRowShown="0" headerRowDxfId="238" headerRowBorderDxfId="237" tableBorderDxfId="236">
  <autoFilter ref="A8:AI78"/>
  <sortState ref="A9:AH62">
    <sortCondition ref="G9:G62"/>
    <sortCondition descending="1" ref="A9:A62"/>
    <sortCondition descending="1" ref="B9:B62"/>
  </sortState>
  <tableColumns count="35">
    <tableColumn id="1" name="Description" dataDxfId="235" dataCellStyle="Normal 2"/>
    <tableColumn id="2" name="Marque &amp; Type" dataDxfId="234"/>
    <tableColumn id="3" name="S/N" dataDxfId="233"/>
    <tableColumn id="4" name="N INV" dataDxfId="232"/>
    <tableColumn id="5" name="Utilisateur  " dataDxfId="231"/>
    <tableColumn id="6" name="Affectation" dataDxfId="230"/>
    <tableColumn id="20" name="EXT/INT" dataDxfId="229"/>
    <tableColumn id="12" name="Oct" dataDxfId="228"/>
    <tableColumn id="13" name="Nov" dataDxfId="227"/>
    <tableColumn id="14" name="DEC" dataDxfId="226"/>
    <tableColumn id="15" name="janv-01" dataDxfId="225"/>
    <tableColumn id="16" name="janv-02" dataDxfId="224"/>
    <tableColumn id="17" name="Fev1" dataDxfId="223"/>
    <tableColumn id="18" name="Fev2" dataDxfId="222"/>
    <tableColumn id="22" name="mars-01" dataDxfId="221"/>
    <tableColumn id="23" name="mars-02" dataDxfId="220"/>
    <tableColumn id="24" name="avr-01" dataDxfId="219"/>
    <tableColumn id="25" name="avr-02" dataDxfId="218"/>
    <tableColumn id="26" name="mai-01" dataDxfId="217"/>
    <tableColumn id="27" name="mai-02" dataDxfId="216"/>
    <tableColumn id="9" name="juin-01" dataDxfId="215"/>
    <tableColumn id="8" name="juin-02" dataDxfId="214"/>
    <tableColumn id="28" name="juil-01" dataDxfId="213"/>
    <tableColumn id="34" name="juillet2" dataDxfId="212"/>
    <tableColumn id="29" name="Aout1" dataDxfId="211"/>
    <tableColumn id="30" name="Aout2" dataDxfId="210"/>
    <tableColumn id="31" name="sept-01" dataDxfId="209"/>
    <tableColumn id="32" name="sept-02" dataDxfId="208"/>
    <tableColumn id="11" name="oct-01" dataDxfId="207"/>
    <tableColumn id="10" name="oct-02" dataDxfId="206"/>
    <tableColumn id="36" name="nov-01" dataDxfId="205"/>
    <tableColumn id="37" name="nov-02" dataDxfId="204"/>
    <tableColumn id="35" name="Dec1" dataDxfId="203"/>
    <tableColumn id="33" name="Dec2" dataDxfId="202"/>
    <tableColumn id="7" name="Date de verification" dataDxfId="201"/>
  </tableColumns>
  <tableStyleInfo name="TableStyleLight8" showFirstColumn="0" showLastColumn="0" showRowStripes="1" showColumnStripes="0"/>
</table>
</file>

<file path=xl/tables/table5.xml><?xml version="1.0" encoding="utf-8"?>
<table xmlns="http://schemas.openxmlformats.org/spreadsheetml/2006/main" id="9" name="Tableau19" displayName="Tableau19" ref="A5:P156" totalsRowShown="0" headerRowDxfId="200" dataDxfId="198" headerRowBorderDxfId="199" tableBorderDxfId="197">
  <autoFilter ref="A5:P156">
    <filterColumn colId="9">
      <filters>
        <filter val="OK"/>
      </filters>
    </filterColumn>
  </autoFilter>
  <sortState ref="A7:P154">
    <sortCondition ref="N5:N154"/>
  </sortState>
  <tableColumns count="16">
    <tableColumn id="1" name="Numéro" dataDxfId="196" totalsRowDxfId="195"/>
    <tableColumn id="14" name="Metrologie" dataDxfId="194" totalsRowDxfId="193"/>
    <tableColumn id="9" name="Année" dataDxfId="192" totalsRowDxfId="191"/>
    <tableColumn id="2" name="Description" dataDxfId="190" totalsRowDxfId="189" dataCellStyle="Lien hypertexte"/>
    <tableColumn id="3" name="Marque &amp; Type" dataDxfId="188" totalsRowDxfId="187"/>
    <tableColumn id="4" name="S/N -Code INT" dataDxfId="186" totalsRowDxfId="185"/>
    <tableColumn id="5" name="N INV" dataDxfId="184" totalsRowDxfId="183"/>
    <tableColumn id="6" name="Utilisateur  " dataDxfId="182" totalsRowDxfId="181" dataCellStyle="Normal 3 2 2"/>
    <tableColumn id="8" name="Affectation" dataDxfId="180" totalsRowDxfId="179"/>
    <tableColumn id="7" name="Etat" dataDxfId="178" totalsRowDxfId="177"/>
    <tableColumn id="16" name="Date de reception" dataDxfId="176" totalsRowDxfId="175" dataCellStyle="Normal 3 2 2"/>
    <tableColumn id="10" name="Date Verification " dataDxfId="174" totalsRowDxfId="173"/>
    <tableColumn id="11" name=" Prochaine Verification" dataDxfId="172" totalsRowDxfId="171">
      <calculatedColumnFormula>Tableau19[[#This Row],[Date Verification ]]+365</calculatedColumnFormula>
    </tableColumn>
    <tableColumn id="12" name="Délai" dataDxfId="170" totalsRowDxfId="169">
      <calculatedColumnFormula>(TODAY()-Tableau19[[#This Row],[Date Verification ]])-182</calculatedColumnFormula>
    </tableColumn>
    <tableColumn id="19" name="N-1" dataDxfId="168" totalsRowDxfId="167"/>
    <tableColumn id="13" name="Ecart" dataDxfId="166" totalsRowDxfId="165"/>
  </tableColumns>
  <tableStyleInfo name="Style de tableau 5" showFirstColumn="0" showLastColumn="0" showRowStripes="1" showColumnStripes="0"/>
</table>
</file>

<file path=xl/tables/table6.xml><?xml version="1.0" encoding="utf-8"?>
<table xmlns="http://schemas.openxmlformats.org/spreadsheetml/2006/main" id="4" name="Tableau15" displayName="Tableau15" ref="B3:P50" totalsRowShown="0" headerRowDxfId="164" headerRowBorderDxfId="163" tableBorderDxfId="162" totalsRowBorderDxfId="161">
  <autoFilter ref="B3:P50"/>
  <tableColumns count="15">
    <tableColumn id="1" name="                        Station" dataDxfId="160"/>
    <tableColumn id="2" name="S/N :" dataDxfId="159"/>
    <tableColumn id="3" name="N° Inventaire" dataDxfId="158"/>
    <tableColumn id="4" name="UTILISATEUR" dataDxfId="157"/>
    <tableColumn id="5" name="Acheminement AU LEM" dataDxfId="156"/>
    <tableColumn id="6" name="Immobilisation Chez le fournisseur" dataDxfId="155"/>
    <tableColumn id="7" name="Retour de chez le fournisseur" dataDxfId="154"/>
    <tableColumn id="8" name="Retour chez l’utilisateur" dataDxfId="153"/>
    <tableColumn id="9" name="Total1" dataDxfId="152"/>
    <tableColumn id="10" name="Weck end" dataDxfId="151"/>
    <tableColumn id="11" name="Total-Wend" dataDxfId="150"/>
    <tableColumn id="12" name="Rep mois1" dataDxfId="149"/>
    <tableColumn id="14" name="Mois" dataDxfId="148"/>
    <tableColumn id="13" name="Rep Mois 2" dataDxfId="147"/>
    <tableColumn id="15" name="Mois2" dataDxfId="146"/>
  </tableColumns>
  <tableStyleInfo name="Style de tableau 5" showFirstColumn="0" showLastColumn="0" showRowStripes="1" showColumnStripes="0"/>
</table>
</file>

<file path=xl/tables/table7.xml><?xml version="1.0" encoding="utf-8"?>
<table xmlns="http://schemas.openxmlformats.org/spreadsheetml/2006/main" id="10" name="Tableau10" displayName="Tableau10" ref="B5:L59" totalsRowShown="0" headerRowDxfId="145" dataDxfId="143" headerRowBorderDxfId="144" tableBorderDxfId="142">
  <autoFilter ref="B5:L59"/>
  <sortState ref="B6:L42">
    <sortCondition descending="1" ref="I5:I42"/>
  </sortState>
  <tableColumns count="11">
    <tableColumn id="1" name="Code Projet " dataDxfId="141"/>
    <tableColumn id="11" name="Année " dataDxfId="140" dataCellStyle="Normal 7"/>
    <tableColumn id="2" name="INTITULE DU PROJET " dataDxfId="139"/>
    <tableColumn id="3" name="Chef de projet" dataDxfId="138"/>
    <tableColumn id="4" name="Date de début" dataDxfId="137"/>
    <tableColumn id="5" name="Fin du projet" dataDxfId="136"/>
    <tableColumn id="6" name="Lieu " dataDxfId="135"/>
    <tableColumn id="7" name="Date Intervention " dataDxfId="134"/>
    <tableColumn id="8" name="Intervenants"/>
    <tableColumn id="9" name="Vérification  " dataDxfId="133"/>
    <tableColumn id="10" name="Maintenance" dataDxfId="132"/>
  </tableColumns>
  <tableStyleInfo name="Style de tableau 5" showFirstColumn="0" showLastColumn="0" showRowStripes="1" showColumnStripes="0"/>
</table>
</file>

<file path=xl/tables/table8.xml><?xml version="1.0" encoding="utf-8"?>
<table xmlns="http://schemas.openxmlformats.org/spreadsheetml/2006/main" id="5" name="Tableau5" displayName="Tableau5" ref="B4:O70" totalsRowShown="0" headerRowDxfId="131" dataDxfId="129" headerRowBorderDxfId="130" tableBorderDxfId="128" totalsRowBorderDxfId="127" headerRowCellStyle="Titre" dataCellStyle="Titre">
  <autoFilter ref="B4:O70"/>
  <sortState ref="B5:O58">
    <sortCondition descending="1" ref="B4:B58"/>
  </sortState>
  <tableColumns count="14">
    <tableColumn id="1" name="INTITULE DU PROJET" dataDxfId="126" dataCellStyle="Titre"/>
    <tableColumn id="14" name="Année" dataDxfId="125" dataCellStyle="Titre"/>
    <tableColumn id="10" name="Code Projet " dataDxfId="124" dataCellStyle="Titre"/>
    <tableColumn id="11" name="Client-" dataDxfId="123" dataCellStyle="Titre"/>
    <tableColumn id="13" name="Partenaire" dataDxfId="122" dataCellStyle="Titre"/>
    <tableColumn id="2" name="LIEU" dataDxfId="121" dataCellStyle="Titre"/>
    <tableColumn id="3" name="DATE " dataDxfId="120" dataCellStyle="Titre"/>
    <tableColumn id="4" name="DUREE (J)" dataDxfId="119" dataCellStyle="Titre"/>
    <tableColumn id="5" name="OBJET DE L'INTERVENTION " dataDxfId="118" dataCellStyle="Titre"/>
    <tableColumn id="6" name="Intervenants " dataDxfId="117" dataCellStyle="Titre"/>
    <tableColumn id="7" name="Plan qualité " dataDxfId="116" dataCellStyle="Titre"/>
    <tableColumn id="8" name="Rapports " dataDxfId="115" dataCellStyle="Titre"/>
    <tableColumn id="9" name="DATA" dataDxfId="114" dataCellStyle="Titre"/>
    <tableColumn id="12" name="Observation" dataDxfId="113" dataCellStyle="Titre"/>
  </tableColumns>
  <tableStyleInfo name="Style de tableau 5" showFirstColumn="0" showLastColumn="0" showRowStripes="1" showColumnStripes="0"/>
</table>
</file>

<file path=xl/tables/table9.xml><?xml version="1.0" encoding="utf-8"?>
<table xmlns="http://schemas.openxmlformats.org/spreadsheetml/2006/main" id="6" name="Tableau6" displayName="Tableau6" ref="B77:G111" totalsRowShown="0" headerRowDxfId="112" dataDxfId="110" headerRowBorderDxfId="111" tableBorderDxfId="109" headerRowCellStyle="Normal_Sup Tech -CTS_1" dataCellStyle="Normal_Sup Tech -CTS_1">
  <autoFilter ref="B77:G111"/>
  <tableColumns count="6">
    <tableColumn id="2" name="NomProjet" dataDxfId="108" dataCellStyle="Normal 6"/>
    <tableColumn id="3" name="CodeProjet" dataDxfId="107" dataCellStyle="Normal 6"/>
    <tableColumn id="4" name="ChefdeMission" dataDxfId="106" dataCellStyle="Normal 6"/>
    <tableColumn id="5" name="DateDepart" dataDxfId="105" dataCellStyle="Normal 6"/>
    <tableColumn id="6" name="DateRetour" dataDxfId="104" dataCellStyle="Normal 6"/>
    <tableColumn id="7" name="INT" dataDxfId="103" dataCellStyle="Normal 6"/>
  </tableColumns>
  <tableStyleInfo name="TableStyleLight2" showFirstColumn="0" showLastColumn="0" showRowStripes="1" showColumnStripes="0"/>
</table>
</file>

<file path=xl/theme/theme1.xml><?xml version="1.0" encoding="utf-8"?>
<a:theme xmlns:a="http://schemas.openxmlformats.org/drawingml/2006/main" name="Thème Office">
  <a:themeElements>
    <a:clrScheme name="Jaune">
      <a:dk1>
        <a:sysClr val="windowText" lastClr="000000"/>
      </a:dk1>
      <a:lt1>
        <a:sysClr val="window" lastClr="FFFFFF"/>
      </a:lt1>
      <a:dk2>
        <a:srgbClr val="39302A"/>
      </a:dk2>
      <a:lt2>
        <a:srgbClr val="E5DEDB"/>
      </a:lt2>
      <a:accent1>
        <a:srgbClr val="FFCA08"/>
      </a:accent1>
      <a:accent2>
        <a:srgbClr val="F8931D"/>
      </a:accent2>
      <a:accent3>
        <a:srgbClr val="CE8D3E"/>
      </a:accent3>
      <a:accent4>
        <a:srgbClr val="EC7016"/>
      </a:accent4>
      <a:accent5>
        <a:srgbClr val="E64823"/>
      </a:accent5>
      <a:accent6>
        <a:srgbClr val="9C6A6A"/>
      </a:accent6>
      <a:hlink>
        <a:srgbClr val="2998E3"/>
      </a:hlink>
      <a:folHlink>
        <a:srgbClr val="7F723D"/>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CTS/Sokkia%20SET%20650X%20101778" TargetMode="External"/><Relationship Id="rId21" Type="http://schemas.openxmlformats.org/officeDocument/2006/relationships/hyperlink" Target="CTS/Modem%20Radio%209" TargetMode="External"/><Relationship Id="rId42" Type="http://schemas.openxmlformats.org/officeDocument/2006/relationships/hyperlink" Target="CEM/Niveau%20sokkia" TargetMode="External"/><Relationship Id="rId47" Type="http://schemas.openxmlformats.org/officeDocument/2006/relationships/hyperlink" Target="CTS/GPS%2049061665472" TargetMode="External"/><Relationship Id="rId63" Type="http://schemas.openxmlformats.org/officeDocument/2006/relationships/hyperlink" Target="CTS/Leica%20ViVa%20TS%2015" TargetMode="External"/><Relationship Id="rId68" Type="http://schemas.openxmlformats.org/officeDocument/2006/relationships/hyperlink" Target="CTS/Leica%201" TargetMode="External"/><Relationship Id="rId84" Type="http://schemas.openxmlformats.org/officeDocument/2006/relationships/hyperlink" Target="CEM/Niveau%20Leica" TargetMode="External"/><Relationship Id="rId16" Type="http://schemas.openxmlformats.org/officeDocument/2006/relationships/hyperlink" Target="CTS/GPS%20220311960" TargetMode="External"/><Relationship Id="rId11" Type="http://schemas.openxmlformats.org/officeDocument/2006/relationships/hyperlink" Target="CTS/Conductimetre%2001" TargetMode="External"/><Relationship Id="rId32" Type="http://schemas.openxmlformats.org/officeDocument/2006/relationships/hyperlink" Target="CEM/Amph%2014C8706" TargetMode="External"/><Relationship Id="rId37" Type="http://schemas.openxmlformats.org/officeDocument/2006/relationships/hyperlink" Target="CEM/Amph%203000-17-03-86" TargetMode="External"/><Relationship Id="rId53" Type="http://schemas.openxmlformats.org/officeDocument/2006/relationships/hyperlink" Target="CTS/Odom%2010758" TargetMode="External"/><Relationship Id="rId58" Type="http://schemas.openxmlformats.org/officeDocument/2006/relationships/hyperlink" Target="CTS/Leica%201103" TargetMode="External"/><Relationship Id="rId74" Type="http://schemas.openxmlformats.org/officeDocument/2006/relationships/hyperlink" Target="CEM/Balance%20BSL600" TargetMode="External"/><Relationship Id="rId79" Type="http://schemas.openxmlformats.org/officeDocument/2006/relationships/hyperlink" Target="CTS/Sokkia%20SET%20650X%20101751" TargetMode="External"/><Relationship Id="rId5" Type="http://schemas.openxmlformats.org/officeDocument/2006/relationships/hyperlink" Target="CTS/Modem%20radio%204" TargetMode="External"/><Relationship Id="rId19" Type="http://schemas.openxmlformats.org/officeDocument/2006/relationships/hyperlink" Target="CTS/Modem%20Radio%2007" TargetMode="External"/><Relationship Id="rId14" Type="http://schemas.openxmlformats.org/officeDocument/2006/relationships/hyperlink" Target="CTS/TW%2002" TargetMode="External"/><Relationship Id="rId22" Type="http://schemas.openxmlformats.org/officeDocument/2006/relationships/hyperlink" Target="CTS/Modem%20Radio%2010" TargetMode="External"/><Relationship Id="rId27" Type="http://schemas.openxmlformats.org/officeDocument/2006/relationships/hyperlink" Target="CTS/GPS%20de%20Poche%206" TargetMode="External"/><Relationship Id="rId30" Type="http://schemas.openxmlformats.org/officeDocument/2006/relationships/hyperlink" Target="CEM/Sonde%20de%20Houle" TargetMode="External"/><Relationship Id="rId35" Type="http://schemas.openxmlformats.org/officeDocument/2006/relationships/hyperlink" Target="CEM/Amph%203000-07-08-04-1" TargetMode="External"/><Relationship Id="rId43" Type="http://schemas.openxmlformats.org/officeDocument/2006/relationships/hyperlink" Target="CTS/CEE%20ECHO%2005" TargetMode="External"/><Relationship Id="rId48" Type="http://schemas.openxmlformats.org/officeDocument/2006/relationships/hyperlink" Target="CTS/GPS%204911166837" TargetMode="External"/><Relationship Id="rId56" Type="http://schemas.openxmlformats.org/officeDocument/2006/relationships/hyperlink" Target="CTS/Odom%20003279" TargetMode="External"/><Relationship Id="rId64" Type="http://schemas.openxmlformats.org/officeDocument/2006/relationships/hyperlink" Target="CTS/Sokkia%20SET%20CX%20107%20BM0353" TargetMode="External"/><Relationship Id="rId69" Type="http://schemas.openxmlformats.org/officeDocument/2006/relationships/hyperlink" Target="CTS/Leica%202" TargetMode="External"/><Relationship Id="rId77" Type="http://schemas.openxmlformats.org/officeDocument/2006/relationships/hyperlink" Target="CEM/metrix%20MX%2059HD" TargetMode="External"/><Relationship Id="rId8" Type="http://schemas.openxmlformats.org/officeDocument/2006/relationships/hyperlink" Target="CTS/GPS%20de%20poche%20NB" TargetMode="External"/><Relationship Id="rId51" Type="http://schemas.openxmlformats.org/officeDocument/2006/relationships/hyperlink" Target="CTS/Phmetre" TargetMode="External"/><Relationship Id="rId72" Type="http://schemas.openxmlformats.org/officeDocument/2006/relationships/hyperlink" Target="CEM/Balance%20de%20pr&#233;cision%20Mettler" TargetMode="External"/><Relationship Id="rId80" Type="http://schemas.openxmlformats.org/officeDocument/2006/relationships/hyperlink" Target="CTS/Sokkia%20SET%20650X%20101793" TargetMode="External"/><Relationship Id="rId85" Type="http://schemas.openxmlformats.org/officeDocument/2006/relationships/printerSettings" Target="../printerSettings/printerSettings1.bin"/><Relationship Id="rId3" Type="http://schemas.openxmlformats.org/officeDocument/2006/relationships/hyperlink" Target="CTS/Modem%20Radio%202" TargetMode="External"/><Relationship Id="rId12" Type="http://schemas.openxmlformats.org/officeDocument/2006/relationships/hyperlink" Target="CTS/Oxymetre" TargetMode="External"/><Relationship Id="rId17" Type="http://schemas.openxmlformats.org/officeDocument/2006/relationships/hyperlink" Target="CTS/TW%2004" TargetMode="External"/><Relationship Id="rId25" Type="http://schemas.openxmlformats.org/officeDocument/2006/relationships/hyperlink" Target="CTS/Multiparam&#232;tres" TargetMode="External"/><Relationship Id="rId33" Type="http://schemas.openxmlformats.org/officeDocument/2006/relationships/hyperlink" Target="CEM/Amph%203000-17-01-86" TargetMode="External"/><Relationship Id="rId38" Type="http://schemas.openxmlformats.org/officeDocument/2006/relationships/hyperlink" Target="CEM/Carte%20AD%203000-35-02-04(5)" TargetMode="External"/><Relationship Id="rId46" Type="http://schemas.openxmlformats.org/officeDocument/2006/relationships/hyperlink" Target="CTS/GPS%204906165476" TargetMode="External"/><Relationship Id="rId59" Type="http://schemas.openxmlformats.org/officeDocument/2006/relationships/hyperlink" Target="CTS/Leica%20703" TargetMode="External"/><Relationship Id="rId67" Type="http://schemas.openxmlformats.org/officeDocument/2006/relationships/hyperlink" Target="CTS/Leica%206" TargetMode="External"/><Relationship Id="rId20" Type="http://schemas.openxmlformats.org/officeDocument/2006/relationships/hyperlink" Target="CTS/Modem%20radio%2008" TargetMode="External"/><Relationship Id="rId41" Type="http://schemas.openxmlformats.org/officeDocument/2006/relationships/hyperlink" Target="CEM/Carte%20AD%203000-35-02-04(1)" TargetMode="External"/><Relationship Id="rId54" Type="http://schemas.openxmlformats.org/officeDocument/2006/relationships/hyperlink" Target="CTS/Odom%2010759" TargetMode="External"/><Relationship Id="rId62" Type="http://schemas.openxmlformats.org/officeDocument/2006/relationships/hyperlink" Target="CTS/Leica%20Ts02_1312455" TargetMode="External"/><Relationship Id="rId70" Type="http://schemas.openxmlformats.org/officeDocument/2006/relationships/hyperlink" Target="CTS/Leica%203" TargetMode="External"/><Relationship Id="rId75" Type="http://schemas.openxmlformats.org/officeDocument/2006/relationships/hyperlink" Target="CEM/Balance%20ALPEC" TargetMode="External"/><Relationship Id="rId83" Type="http://schemas.openxmlformats.org/officeDocument/2006/relationships/hyperlink" Target="CTS/Multiparam&#232;tres%20180400005384" TargetMode="External"/><Relationship Id="rId1" Type="http://schemas.openxmlformats.org/officeDocument/2006/relationships/hyperlink" Target="CTS/Niveau%20sokkia%20328279" TargetMode="External"/><Relationship Id="rId6" Type="http://schemas.openxmlformats.org/officeDocument/2006/relationships/hyperlink" Target="CTS/GPS%20de%20poche%2001" TargetMode="External"/><Relationship Id="rId15" Type="http://schemas.openxmlformats.org/officeDocument/2006/relationships/hyperlink" Target="CTS/GPS%20220311899" TargetMode="External"/><Relationship Id="rId23" Type="http://schemas.openxmlformats.org/officeDocument/2006/relationships/hyperlink" Target="CTS/gps%20de%20poche%2005" TargetMode="External"/><Relationship Id="rId28" Type="http://schemas.openxmlformats.org/officeDocument/2006/relationships/hyperlink" Target="CEM/Carte%20AD%203000-35-01-03" TargetMode="External"/><Relationship Id="rId36" Type="http://schemas.openxmlformats.org/officeDocument/2006/relationships/hyperlink" Target="CEM/Amph%203000-07-08-04" TargetMode="External"/><Relationship Id="rId49" Type="http://schemas.openxmlformats.org/officeDocument/2006/relationships/hyperlink" Target="CTS/GPS%20220359304" TargetMode="External"/><Relationship Id="rId57" Type="http://schemas.openxmlformats.org/officeDocument/2006/relationships/hyperlink" Target="CTS/Niveau%20sokkia%20389742" TargetMode="External"/><Relationship Id="rId10" Type="http://schemas.openxmlformats.org/officeDocument/2006/relationships/hyperlink" Target="CTS/Modem%20Radio%205" TargetMode="External"/><Relationship Id="rId31" Type="http://schemas.openxmlformats.org/officeDocument/2006/relationships/hyperlink" Target="CTS/conductimetre%2002" TargetMode="External"/><Relationship Id="rId44" Type="http://schemas.openxmlformats.org/officeDocument/2006/relationships/hyperlink" Target="CTS/CEE%20ECHO%2006" TargetMode="External"/><Relationship Id="rId52" Type="http://schemas.openxmlformats.org/officeDocument/2006/relationships/hyperlink" Target="CEM/Amph7" TargetMode="External"/><Relationship Id="rId60" Type="http://schemas.openxmlformats.org/officeDocument/2006/relationships/hyperlink" Target="CTS/Leica1203+" TargetMode="External"/><Relationship Id="rId65" Type="http://schemas.openxmlformats.org/officeDocument/2006/relationships/hyperlink" Target="CTS/Leica%20TS02-1360154" TargetMode="External"/><Relationship Id="rId73" Type="http://schemas.openxmlformats.org/officeDocument/2006/relationships/hyperlink" Target="CEM/Balance%20de%20pr&#233;cision%20Sartarius" TargetMode="External"/><Relationship Id="rId78" Type="http://schemas.openxmlformats.org/officeDocument/2006/relationships/hyperlink" Target="CTS/Leica%20Ts02_1312448" TargetMode="External"/><Relationship Id="rId81" Type="http://schemas.openxmlformats.org/officeDocument/2006/relationships/hyperlink" Target="CTS/Sokkia%20SET%20CX%20107-GU0645" TargetMode="External"/><Relationship Id="rId86" Type="http://schemas.openxmlformats.org/officeDocument/2006/relationships/drawing" Target="../drawings/drawing1.xml"/><Relationship Id="rId4" Type="http://schemas.openxmlformats.org/officeDocument/2006/relationships/hyperlink" Target="CTS/Modem%20radio%203" TargetMode="External"/><Relationship Id="rId9" Type="http://schemas.openxmlformats.org/officeDocument/2006/relationships/hyperlink" Target="CTS/GPS%20de%20poche%2003" TargetMode="External"/><Relationship Id="rId13" Type="http://schemas.openxmlformats.org/officeDocument/2006/relationships/hyperlink" Target="CTS/TW%2001" TargetMode="External"/><Relationship Id="rId18" Type="http://schemas.openxmlformats.org/officeDocument/2006/relationships/hyperlink" Target="CTS/TW%2003" TargetMode="External"/><Relationship Id="rId39" Type="http://schemas.openxmlformats.org/officeDocument/2006/relationships/hyperlink" Target="CEM/Carte%20AD%203000-35-02-04(4)" TargetMode="External"/><Relationship Id="rId34" Type="http://schemas.openxmlformats.org/officeDocument/2006/relationships/hyperlink" Target="CEM/Amph%203000-17-02-86" TargetMode="External"/><Relationship Id="rId50" Type="http://schemas.openxmlformats.org/officeDocument/2006/relationships/hyperlink" Target="CTS/GPS%200220359295" TargetMode="External"/><Relationship Id="rId55" Type="http://schemas.openxmlformats.org/officeDocument/2006/relationships/hyperlink" Target="CTS/Odom%2010555" TargetMode="External"/><Relationship Id="rId76" Type="http://schemas.openxmlformats.org/officeDocument/2006/relationships/hyperlink" Target="CEM/Balance%20pioneer" TargetMode="External"/><Relationship Id="rId7" Type="http://schemas.openxmlformats.org/officeDocument/2006/relationships/hyperlink" Target="CTS/GPS%20de%20poche%2002" TargetMode="External"/><Relationship Id="rId71" Type="http://schemas.openxmlformats.org/officeDocument/2006/relationships/hyperlink" Target="CTS/Leica%204" TargetMode="External"/><Relationship Id="rId2" Type="http://schemas.openxmlformats.org/officeDocument/2006/relationships/hyperlink" Target="CTS/Radio%20PDL%201" TargetMode="External"/><Relationship Id="rId29" Type="http://schemas.openxmlformats.org/officeDocument/2006/relationships/hyperlink" Target="CEM/Balance%202346J" TargetMode="External"/><Relationship Id="rId24" Type="http://schemas.openxmlformats.org/officeDocument/2006/relationships/hyperlink" Target="CTS/Copie%20de%20gps%20de%20poche%2006" TargetMode="External"/><Relationship Id="rId40" Type="http://schemas.openxmlformats.org/officeDocument/2006/relationships/hyperlink" Target="CEM/Carte%20AD%203000-35-02-04(2)" TargetMode="External"/><Relationship Id="rId45" Type="http://schemas.openxmlformats.org/officeDocument/2006/relationships/hyperlink" Target="CTS/GPS%204911166818" TargetMode="External"/><Relationship Id="rId66" Type="http://schemas.openxmlformats.org/officeDocument/2006/relationships/hyperlink" Target="CTS/Leica%205" TargetMode="External"/><Relationship Id="rId87" Type="http://schemas.openxmlformats.org/officeDocument/2006/relationships/table" Target="../tables/table1.xml"/><Relationship Id="rId61" Type="http://schemas.openxmlformats.org/officeDocument/2006/relationships/hyperlink" Target="CTS/Sokkia%20SET%20650X%20101792" TargetMode="External"/><Relationship Id="rId82" Type="http://schemas.openxmlformats.org/officeDocument/2006/relationships/hyperlink" Target="CTS/Sokkia%20SET%20650X%20101678" TargetMode="External"/></Relationships>
</file>

<file path=xl/worksheets/_rels/sheet10.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table" Target="../tables/table8.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table" Target="../tables/table10.xml"/><Relationship Id="rId2" Type="http://schemas.openxmlformats.org/officeDocument/2006/relationships/hyperlink" Target="projet%20de%20Formation%20et%20assistance%20technique/formation%20CTS%20CEE%20ECHO%202020" TargetMode="External"/><Relationship Id="rId1" Type="http://schemas.openxmlformats.org/officeDocument/2006/relationships/hyperlink" Target="projet%20de%20Formation%20et%20assistance%20technique/FORMATION%20SMF%20CTS" TargetMode="External"/></Relationships>
</file>

<file path=xl/worksheets/_rels/sheet13.xml.rels><?xml version="1.0" encoding="UTF-8" standalone="yes"?>
<Relationships xmlns="http://schemas.openxmlformats.org/package/2006/relationships"><Relationship Id="rId3" Type="http://schemas.openxmlformats.org/officeDocument/2006/relationships/table" Target="../tables/table11.xml"/><Relationship Id="rId2" Type="http://schemas.openxmlformats.org/officeDocument/2006/relationships/drawing" Target="../drawings/drawing9.xml"/><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3" Type="http://schemas.openxmlformats.org/officeDocument/2006/relationships/table" Target="../tables/table12.xml"/><Relationship Id="rId2" Type="http://schemas.openxmlformats.org/officeDocument/2006/relationships/drawing" Target="../drawings/drawing10.xml"/><Relationship Id="rId1" Type="http://schemas.openxmlformats.org/officeDocument/2006/relationships/printerSettings" Target="../printerSettings/printerSettings13.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4.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5.bin"/></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3" Type="http://schemas.openxmlformats.org/officeDocument/2006/relationships/hyperlink" Target="CEM/Carte%20AD%203000-35-02-04(2)" TargetMode="External"/><Relationship Id="rId18" Type="http://schemas.openxmlformats.org/officeDocument/2006/relationships/hyperlink" Target="CEM/Amph%203000-17-03-86" TargetMode="External"/><Relationship Id="rId26" Type="http://schemas.openxmlformats.org/officeDocument/2006/relationships/hyperlink" Target="CTS/Leica%203" TargetMode="External"/><Relationship Id="rId39" Type="http://schemas.openxmlformats.org/officeDocument/2006/relationships/hyperlink" Target="CEM/Balance%20BSL600" TargetMode="External"/><Relationship Id="rId21" Type="http://schemas.openxmlformats.org/officeDocument/2006/relationships/hyperlink" Target="CTS/GPS%2049061665472" TargetMode="External"/><Relationship Id="rId34" Type="http://schemas.openxmlformats.org/officeDocument/2006/relationships/hyperlink" Target="CTS/Odom%2010555" TargetMode="External"/><Relationship Id="rId42" Type="http://schemas.openxmlformats.org/officeDocument/2006/relationships/hyperlink" Target="CTS/Leica%20ViVa%20TS%2015" TargetMode="External"/><Relationship Id="rId47" Type="http://schemas.openxmlformats.org/officeDocument/2006/relationships/hyperlink" Target="CTS/Sokkia%20SET%20650X%20101778" TargetMode="External"/><Relationship Id="rId50" Type="http://schemas.openxmlformats.org/officeDocument/2006/relationships/hyperlink" Target="CTS/Sokkia%20SET%20650X%20101792" TargetMode="External"/><Relationship Id="rId55" Type="http://schemas.openxmlformats.org/officeDocument/2006/relationships/hyperlink" Target="CEM/metrix%20MX%2059HD" TargetMode="External"/><Relationship Id="rId7" Type="http://schemas.openxmlformats.org/officeDocument/2006/relationships/hyperlink" Target="CEM/Niveau%20sokkia" TargetMode="External"/><Relationship Id="rId2" Type="http://schemas.openxmlformats.org/officeDocument/2006/relationships/hyperlink" Target="DSC\SOKKIA%20CX107%20SLB%20GU1038" TargetMode="External"/><Relationship Id="rId16" Type="http://schemas.openxmlformats.org/officeDocument/2006/relationships/hyperlink" Target="CEM/Amph%2014C8706" TargetMode="External"/><Relationship Id="rId29" Type="http://schemas.openxmlformats.org/officeDocument/2006/relationships/hyperlink" Target="CTS/GPS%200220359295" TargetMode="External"/><Relationship Id="rId11" Type="http://schemas.openxmlformats.org/officeDocument/2006/relationships/hyperlink" Target="CEM/Amph7" TargetMode="External"/><Relationship Id="rId24" Type="http://schemas.openxmlformats.org/officeDocument/2006/relationships/hyperlink" Target="CEM/Amph%203000-17-01-86" TargetMode="External"/><Relationship Id="rId32" Type="http://schemas.openxmlformats.org/officeDocument/2006/relationships/hyperlink" Target="CTS/Leica%205" TargetMode="External"/><Relationship Id="rId37" Type="http://schemas.openxmlformats.org/officeDocument/2006/relationships/hyperlink" Target="CTS/CEE%20ECHO%2006" TargetMode="External"/><Relationship Id="rId40" Type="http://schemas.openxmlformats.org/officeDocument/2006/relationships/hyperlink" Target="CEM/Balance%20pioneer" TargetMode="External"/><Relationship Id="rId45" Type="http://schemas.openxmlformats.org/officeDocument/2006/relationships/hyperlink" Target="CTS/Leica%20703" TargetMode="External"/><Relationship Id="rId53" Type="http://schemas.openxmlformats.org/officeDocument/2006/relationships/hyperlink" Target="CTS/Sokkia%20SET%20650X%20101793" TargetMode="External"/><Relationship Id="rId58" Type="http://schemas.openxmlformats.org/officeDocument/2006/relationships/drawing" Target="../drawings/drawing2.xml"/><Relationship Id="rId5" Type="http://schemas.openxmlformats.org/officeDocument/2006/relationships/hyperlink" Target="DSC\LEICA%20TS%2007%207%20R500%203342254" TargetMode="External"/><Relationship Id="rId19" Type="http://schemas.openxmlformats.org/officeDocument/2006/relationships/hyperlink" Target="CEM/Balance%20de%20pr&#233;cision%20Sartarius" TargetMode="External"/><Relationship Id="rId4" Type="http://schemas.openxmlformats.org/officeDocument/2006/relationships/hyperlink" Target="DSC\SOKKIA%20FX-107%20CK0058" TargetMode="External"/><Relationship Id="rId9" Type="http://schemas.openxmlformats.org/officeDocument/2006/relationships/hyperlink" Target="CEM/Niveau%20Leica" TargetMode="External"/><Relationship Id="rId14" Type="http://schemas.openxmlformats.org/officeDocument/2006/relationships/hyperlink" Target="CEM/Amph%203000-07-08-04-1" TargetMode="External"/><Relationship Id="rId22" Type="http://schemas.openxmlformats.org/officeDocument/2006/relationships/hyperlink" Target="CTS/GPS%204906165476" TargetMode="External"/><Relationship Id="rId27" Type="http://schemas.openxmlformats.org/officeDocument/2006/relationships/hyperlink" Target="CTS/Leica%202" TargetMode="External"/><Relationship Id="rId30" Type="http://schemas.openxmlformats.org/officeDocument/2006/relationships/hyperlink" Target="CTS/Leica%201" TargetMode="External"/><Relationship Id="rId35" Type="http://schemas.openxmlformats.org/officeDocument/2006/relationships/hyperlink" Target="CTS/Odom%2010759" TargetMode="External"/><Relationship Id="rId43" Type="http://schemas.openxmlformats.org/officeDocument/2006/relationships/hyperlink" Target="CTS/Leica1203+" TargetMode="External"/><Relationship Id="rId48" Type="http://schemas.openxmlformats.org/officeDocument/2006/relationships/hyperlink" Target="CTS/Leica%20Ts02_1312448" TargetMode="External"/><Relationship Id="rId56" Type="http://schemas.openxmlformats.org/officeDocument/2006/relationships/hyperlink" Target="CTS/Sokkia%20SET%20CX%20107%20BM0353" TargetMode="External"/><Relationship Id="rId8" Type="http://schemas.openxmlformats.org/officeDocument/2006/relationships/hyperlink" Target="CTS/Niveau%20sokkia%20389742" TargetMode="External"/><Relationship Id="rId51" Type="http://schemas.openxmlformats.org/officeDocument/2006/relationships/hyperlink" Target="CTS/Sokkia%20SET%20650X%20101678" TargetMode="External"/><Relationship Id="rId3" Type="http://schemas.openxmlformats.org/officeDocument/2006/relationships/hyperlink" Target="DSC\SOKKIA%20FX-107%20CK0058" TargetMode="External"/><Relationship Id="rId12" Type="http://schemas.openxmlformats.org/officeDocument/2006/relationships/hyperlink" Target="CEM/Carte%20AD%203000-35-02-04(1)" TargetMode="External"/><Relationship Id="rId17" Type="http://schemas.openxmlformats.org/officeDocument/2006/relationships/hyperlink" Target="CEM/Amph%203000-07-08-04" TargetMode="External"/><Relationship Id="rId25" Type="http://schemas.openxmlformats.org/officeDocument/2006/relationships/hyperlink" Target="CTS/Leica%204" TargetMode="External"/><Relationship Id="rId33" Type="http://schemas.openxmlformats.org/officeDocument/2006/relationships/hyperlink" Target="CTS/Odom%20003279" TargetMode="External"/><Relationship Id="rId38" Type="http://schemas.openxmlformats.org/officeDocument/2006/relationships/hyperlink" Target="CTS/CEE%20ECHO%2005" TargetMode="External"/><Relationship Id="rId46" Type="http://schemas.openxmlformats.org/officeDocument/2006/relationships/hyperlink" Target="CTS\Leica%201103" TargetMode="External"/><Relationship Id="rId59" Type="http://schemas.openxmlformats.org/officeDocument/2006/relationships/table" Target="../tables/table2.xml"/><Relationship Id="rId20" Type="http://schemas.openxmlformats.org/officeDocument/2006/relationships/hyperlink" Target="CTS/GPS%204911166837" TargetMode="External"/><Relationship Id="rId41" Type="http://schemas.openxmlformats.org/officeDocument/2006/relationships/hyperlink" Target="CEM/Balance%20de%20pr&#233;cision%20Mettler" TargetMode="External"/><Relationship Id="rId54" Type="http://schemas.openxmlformats.org/officeDocument/2006/relationships/hyperlink" Target="CTS/Sokkia%20SET%20650X%20101751" TargetMode="External"/><Relationship Id="rId1" Type="http://schemas.openxmlformats.org/officeDocument/2006/relationships/hyperlink" Target="DSC\SOKKIA%20CX107%20SLB%20GU1025" TargetMode="External"/><Relationship Id="rId6" Type="http://schemas.openxmlformats.org/officeDocument/2006/relationships/hyperlink" Target="DSC\LEICA%20TS%2007%207%20R500%203342435" TargetMode="External"/><Relationship Id="rId15" Type="http://schemas.openxmlformats.org/officeDocument/2006/relationships/hyperlink" Target="CEM/Amph%203000-17-02-86" TargetMode="External"/><Relationship Id="rId23" Type="http://schemas.openxmlformats.org/officeDocument/2006/relationships/hyperlink" Target="CTS/GPS%204911166818" TargetMode="External"/><Relationship Id="rId28" Type="http://schemas.openxmlformats.org/officeDocument/2006/relationships/hyperlink" Target="CTS/Phmetre" TargetMode="External"/><Relationship Id="rId36" Type="http://schemas.openxmlformats.org/officeDocument/2006/relationships/hyperlink" Target="CTS/Odom%2010758" TargetMode="External"/><Relationship Id="rId49" Type="http://schemas.openxmlformats.org/officeDocument/2006/relationships/hyperlink" Target="CTS/Leica%20Ts02_1312455" TargetMode="External"/><Relationship Id="rId57" Type="http://schemas.openxmlformats.org/officeDocument/2006/relationships/printerSettings" Target="../printerSettings/printerSettings2.bin"/><Relationship Id="rId10" Type="http://schemas.openxmlformats.org/officeDocument/2006/relationships/hyperlink" Target="CEM/Carte%20AD%203000-35-02-04(4)" TargetMode="External"/><Relationship Id="rId31" Type="http://schemas.openxmlformats.org/officeDocument/2006/relationships/hyperlink" Target="CTS/Leica%206" TargetMode="External"/><Relationship Id="rId44" Type="http://schemas.openxmlformats.org/officeDocument/2006/relationships/hyperlink" Target="CTS/Leica%20TS02-1360154" TargetMode="External"/><Relationship Id="rId52" Type="http://schemas.openxmlformats.org/officeDocument/2006/relationships/hyperlink" Target="CTS/Sokkia%20SET%20CX%20107-GU0645" TargetMode="External"/></Relationships>
</file>

<file path=xl/worksheets/_rels/sheet20.xml.rels><?xml version="1.0" encoding="UTF-8" standalone="yes"?>
<Relationships xmlns="http://schemas.openxmlformats.org/package/2006/relationships"><Relationship Id="rId2" Type="http://schemas.openxmlformats.org/officeDocument/2006/relationships/printerSettings" Target="../printerSettings/printerSettings17.bin"/><Relationship Id="rId1" Type="http://schemas.openxmlformats.org/officeDocument/2006/relationships/hyperlink" Target="Veille%20Technologique" TargetMode="External"/></Relationships>
</file>

<file path=xl/worksheets/_rels/sheet21.xml.rels><?xml version="1.0" encoding="UTF-8" standalone="yes"?>
<Relationships xmlns="http://schemas.openxmlformats.org/package/2006/relationships"><Relationship Id="rId3" Type="http://schemas.openxmlformats.org/officeDocument/2006/relationships/hyperlink" Target="Projets%20de%20Developpement/PROJET%20CENTRALE%20INERTIELLE%20SMF" TargetMode="External"/><Relationship Id="rId2" Type="http://schemas.openxmlformats.org/officeDocument/2006/relationships/hyperlink" Target="Projets%20de%20Developpement/PROJET%20TENUE%20DE%20NAVIRE%20CEM" TargetMode="External"/><Relationship Id="rId1" Type="http://schemas.openxmlformats.org/officeDocument/2006/relationships/hyperlink" Target="Projets%20de%20Developpement/PHOTOGRAMMETRIE%20AERIENNE" TargetMode="External"/><Relationship Id="rId5" Type="http://schemas.openxmlformats.org/officeDocument/2006/relationships/table" Target="../tables/table13.xml"/><Relationship Id="rId4" Type="http://schemas.openxmlformats.org/officeDocument/2006/relationships/printerSettings" Target="../printerSettings/printerSettings18.bin"/></Relationships>
</file>

<file path=xl/worksheets/_rels/sheet22.xml.rels><?xml version="1.0" encoding="UTF-8" standalone="yes"?>
<Relationships xmlns="http://schemas.openxmlformats.org/package/2006/relationships"><Relationship Id="rId3" Type="http://schemas.openxmlformats.org/officeDocument/2006/relationships/table" Target="../tables/table14.xml"/><Relationship Id="rId2" Type="http://schemas.openxmlformats.org/officeDocument/2006/relationships/drawing" Target="../drawings/drawing14.xml"/><Relationship Id="rId1" Type="http://schemas.openxmlformats.org/officeDocument/2006/relationships/printerSettings" Target="../printerSettings/printerSettings19.bin"/></Relationships>
</file>

<file path=xl/worksheets/_rels/sheet3.xml.rels><?xml version="1.0" encoding="UTF-8" standalone="yes"?>
<Relationships xmlns="http://schemas.openxmlformats.org/package/2006/relationships"><Relationship Id="rId13" Type="http://schemas.openxmlformats.org/officeDocument/2006/relationships/hyperlink" Target="CTS/GPS%204911166818" TargetMode="External"/><Relationship Id="rId18" Type="http://schemas.openxmlformats.org/officeDocument/2006/relationships/hyperlink" Target="CTS/Phmetre" TargetMode="External"/><Relationship Id="rId26" Type="http://schemas.openxmlformats.org/officeDocument/2006/relationships/hyperlink" Target="CTS/Odom%2010758" TargetMode="External"/><Relationship Id="rId39" Type="http://schemas.openxmlformats.org/officeDocument/2006/relationships/hyperlink" Target="DSC\Leica%20Ts02_1312448" TargetMode="External"/><Relationship Id="rId21" Type="http://schemas.openxmlformats.org/officeDocument/2006/relationships/hyperlink" Target="CTS\Leica%206" TargetMode="External"/><Relationship Id="rId34" Type="http://schemas.openxmlformats.org/officeDocument/2006/relationships/hyperlink" Target="CTS/Leica1203+" TargetMode="External"/><Relationship Id="rId42" Type="http://schemas.openxmlformats.org/officeDocument/2006/relationships/hyperlink" Target="CTS\Sokkia%20SET%20650X%20101678" TargetMode="External"/><Relationship Id="rId47" Type="http://schemas.openxmlformats.org/officeDocument/2006/relationships/hyperlink" Target="CTS/Sokkia%20SET%20CX%20107%20BM0353" TargetMode="External"/><Relationship Id="rId50" Type="http://schemas.openxmlformats.org/officeDocument/2006/relationships/hyperlink" Target="CEM/Carte%20AD%203000-35-02-04(5)" TargetMode="External"/><Relationship Id="rId55" Type="http://schemas.openxmlformats.org/officeDocument/2006/relationships/hyperlink" Target="DSC\SOKKIA%20FX-107%20CK0058" TargetMode="External"/><Relationship Id="rId7" Type="http://schemas.openxmlformats.org/officeDocument/2006/relationships/hyperlink" Target="CEM/Amph%203000-07-08-04" TargetMode="External"/><Relationship Id="rId2" Type="http://schemas.openxmlformats.org/officeDocument/2006/relationships/hyperlink" Target="CEM/Carte%20AD%203000-35-02-04(1)" TargetMode="External"/><Relationship Id="rId16" Type="http://schemas.openxmlformats.org/officeDocument/2006/relationships/hyperlink" Target="CTS/Leica%203" TargetMode="External"/><Relationship Id="rId29" Type="http://schemas.openxmlformats.org/officeDocument/2006/relationships/hyperlink" Target="CEM\Balance%20BSL600" TargetMode="External"/><Relationship Id="rId11" Type="http://schemas.openxmlformats.org/officeDocument/2006/relationships/hyperlink" Target="CTS\GPS%2049061665472" TargetMode="External"/><Relationship Id="rId24" Type="http://schemas.openxmlformats.org/officeDocument/2006/relationships/hyperlink" Target="CTS/Odom%2010555" TargetMode="External"/><Relationship Id="rId32" Type="http://schemas.openxmlformats.org/officeDocument/2006/relationships/hyperlink" Target="CEM\Balance%20de%20pr&#233;cision%20Mettler" TargetMode="External"/><Relationship Id="rId37" Type="http://schemas.openxmlformats.org/officeDocument/2006/relationships/hyperlink" Target="CTS/Leica%201103" TargetMode="External"/><Relationship Id="rId40" Type="http://schemas.openxmlformats.org/officeDocument/2006/relationships/hyperlink" Target="CTS/Leica%20Ts02_1312455" TargetMode="External"/><Relationship Id="rId45" Type="http://schemas.openxmlformats.org/officeDocument/2006/relationships/hyperlink" Target="CTS\Sokkia%20SET%20650X%20101751" TargetMode="External"/><Relationship Id="rId53" Type="http://schemas.openxmlformats.org/officeDocument/2006/relationships/hyperlink" Target="CTS\Niveau%20sokkia%20389742" TargetMode="External"/><Relationship Id="rId58" Type="http://schemas.openxmlformats.org/officeDocument/2006/relationships/printerSettings" Target="../printerSettings/printerSettings3.bin"/><Relationship Id="rId5" Type="http://schemas.openxmlformats.org/officeDocument/2006/relationships/hyperlink" Target="CEM/Amph%203000-17-02-86" TargetMode="External"/><Relationship Id="rId19" Type="http://schemas.openxmlformats.org/officeDocument/2006/relationships/hyperlink" Target="CTS/GPS%200220359295" TargetMode="External"/><Relationship Id="rId4" Type="http://schemas.openxmlformats.org/officeDocument/2006/relationships/hyperlink" Target="CEM/Amph%203000-07-08-04-1" TargetMode="External"/><Relationship Id="rId9" Type="http://schemas.openxmlformats.org/officeDocument/2006/relationships/hyperlink" Target="CTS/GPS%20220359304" TargetMode="External"/><Relationship Id="rId14" Type="http://schemas.openxmlformats.org/officeDocument/2006/relationships/hyperlink" Target="CEM/Amph%203000-17-01-86" TargetMode="External"/><Relationship Id="rId22" Type="http://schemas.openxmlformats.org/officeDocument/2006/relationships/hyperlink" Target="CTS/Leica%205" TargetMode="External"/><Relationship Id="rId27" Type="http://schemas.openxmlformats.org/officeDocument/2006/relationships/hyperlink" Target="CTS/CEE%20ECHO%2006" TargetMode="External"/><Relationship Id="rId30" Type="http://schemas.openxmlformats.org/officeDocument/2006/relationships/hyperlink" Target="CEM/Balance%20de%20pr&#233;cision%20Sartarius" TargetMode="External"/><Relationship Id="rId35" Type="http://schemas.openxmlformats.org/officeDocument/2006/relationships/hyperlink" Target="CTS/Leica%20TS02-1360154" TargetMode="External"/><Relationship Id="rId43" Type="http://schemas.openxmlformats.org/officeDocument/2006/relationships/hyperlink" Target="CTS\Sokkia%20SET%20CX%20107-GU0645" TargetMode="External"/><Relationship Id="rId48" Type="http://schemas.openxmlformats.org/officeDocument/2006/relationships/hyperlink" Target="CEM/Carte%20AD%203000-35-02-04(2)" TargetMode="External"/><Relationship Id="rId56" Type="http://schemas.openxmlformats.org/officeDocument/2006/relationships/hyperlink" Target="DSC\LEICA%20TS%2007%207%20R500%203342254" TargetMode="External"/><Relationship Id="rId8" Type="http://schemas.openxmlformats.org/officeDocument/2006/relationships/hyperlink" Target="CEM/Amph%203000-17-03-86" TargetMode="External"/><Relationship Id="rId51" Type="http://schemas.openxmlformats.org/officeDocument/2006/relationships/hyperlink" Target="CEM\Niveau%20Leica" TargetMode="External"/><Relationship Id="rId3" Type="http://schemas.openxmlformats.org/officeDocument/2006/relationships/hyperlink" Target="CEM/Carte%20AD%203000-35-02-04(2)" TargetMode="External"/><Relationship Id="rId12" Type="http://schemas.openxmlformats.org/officeDocument/2006/relationships/hyperlink" Target="CTS/GPS%204906165476" TargetMode="External"/><Relationship Id="rId17" Type="http://schemas.openxmlformats.org/officeDocument/2006/relationships/hyperlink" Target="CTS/Leica%202" TargetMode="External"/><Relationship Id="rId25" Type="http://schemas.openxmlformats.org/officeDocument/2006/relationships/hyperlink" Target="CTS/Odom%2010759" TargetMode="External"/><Relationship Id="rId33" Type="http://schemas.openxmlformats.org/officeDocument/2006/relationships/hyperlink" Target="CTS\Leica%20ViVa%20TS%2015" TargetMode="External"/><Relationship Id="rId38" Type="http://schemas.openxmlformats.org/officeDocument/2006/relationships/hyperlink" Target="CTS\Sokkia%20SET%20650X%20101778" TargetMode="External"/><Relationship Id="rId46" Type="http://schemas.openxmlformats.org/officeDocument/2006/relationships/hyperlink" Target="CEM/metrix%20MX%2059HD" TargetMode="External"/><Relationship Id="rId59" Type="http://schemas.openxmlformats.org/officeDocument/2006/relationships/drawing" Target="../drawings/drawing3.xml"/><Relationship Id="rId20" Type="http://schemas.openxmlformats.org/officeDocument/2006/relationships/hyperlink" Target="CTS/Leica%201" TargetMode="External"/><Relationship Id="rId41" Type="http://schemas.openxmlformats.org/officeDocument/2006/relationships/hyperlink" Target="CTS/Sokkia%20SET%20650X%20101792" TargetMode="External"/><Relationship Id="rId54" Type="http://schemas.openxmlformats.org/officeDocument/2006/relationships/hyperlink" Target="CTS/Multiparam&#232;tres%20180400005384" TargetMode="External"/><Relationship Id="rId1" Type="http://schemas.openxmlformats.org/officeDocument/2006/relationships/hyperlink" Target="CEM/Amph7" TargetMode="External"/><Relationship Id="rId6" Type="http://schemas.openxmlformats.org/officeDocument/2006/relationships/hyperlink" Target="CEM/Amph%2014C8706" TargetMode="External"/><Relationship Id="rId15" Type="http://schemas.openxmlformats.org/officeDocument/2006/relationships/hyperlink" Target="CTS/Leica%204" TargetMode="External"/><Relationship Id="rId23" Type="http://schemas.openxmlformats.org/officeDocument/2006/relationships/hyperlink" Target="CTS/Odom%20003279" TargetMode="External"/><Relationship Id="rId28" Type="http://schemas.openxmlformats.org/officeDocument/2006/relationships/hyperlink" Target="CTS/CEE%20ECHO%2005" TargetMode="External"/><Relationship Id="rId36" Type="http://schemas.openxmlformats.org/officeDocument/2006/relationships/hyperlink" Target="CTS/Leica%20703" TargetMode="External"/><Relationship Id="rId49" Type="http://schemas.openxmlformats.org/officeDocument/2006/relationships/hyperlink" Target="CEM/Carte%20AD%203000-35-02-04(4)" TargetMode="External"/><Relationship Id="rId57" Type="http://schemas.openxmlformats.org/officeDocument/2006/relationships/hyperlink" Target="DSC\LEICA%20TS%2007%207%20R500%203342435" TargetMode="External"/><Relationship Id="rId10" Type="http://schemas.openxmlformats.org/officeDocument/2006/relationships/hyperlink" Target="CTS/GPS%204911166837" TargetMode="External"/><Relationship Id="rId31" Type="http://schemas.openxmlformats.org/officeDocument/2006/relationships/hyperlink" Target="CEM\Balance%20pioneer" TargetMode="External"/><Relationship Id="rId44" Type="http://schemas.openxmlformats.org/officeDocument/2006/relationships/hyperlink" Target="CTS\Sokkia%20SET%20650X%20101793" TargetMode="External"/><Relationship Id="rId52" Type="http://schemas.openxmlformats.org/officeDocument/2006/relationships/hyperlink" Target="CEM\Niveau%20sokkia" TargetMode="External"/><Relationship Id="rId60" Type="http://schemas.openxmlformats.org/officeDocument/2006/relationships/table" Target="../tables/table3.xml"/></Relationships>
</file>

<file path=xl/worksheets/_rels/sheet4.xml.rels><?xml version="1.0" encoding="UTF-8" standalone="yes"?>
<Relationships xmlns="http://schemas.openxmlformats.org/package/2006/relationships"><Relationship Id="rId3" Type="http://schemas.openxmlformats.org/officeDocument/2006/relationships/customProperty" Target="../customProperty2.bin"/><Relationship Id="rId2" Type="http://schemas.openxmlformats.org/officeDocument/2006/relationships/customProperty" Target="../customProperty1.bin"/><Relationship Id="rId1" Type="http://schemas.openxmlformats.org/officeDocument/2006/relationships/printerSettings" Target="../printerSettings/printerSettings4.bin"/><Relationship Id="rId5" Type="http://schemas.openxmlformats.org/officeDocument/2006/relationships/customProperty" Target="../customProperty4.bin"/><Relationship Id="rId4" Type="http://schemas.openxmlformats.org/officeDocument/2006/relationships/customProperty" Target="../customProperty3.bin"/></Relationships>
</file>

<file path=xl/worksheets/_rels/sheet5.xml.rels><?xml version="1.0" encoding="UTF-8" standalone="yes"?>
<Relationships xmlns="http://schemas.openxmlformats.org/package/2006/relationships"><Relationship Id="rId26" Type="http://schemas.openxmlformats.org/officeDocument/2006/relationships/hyperlink" Target="CTS\Odom%2010758" TargetMode="External"/><Relationship Id="rId21" Type="http://schemas.openxmlformats.org/officeDocument/2006/relationships/hyperlink" Target="CTS\Leica%206%201833139%2014101" TargetMode="External"/><Relationship Id="rId42" Type="http://schemas.openxmlformats.org/officeDocument/2006/relationships/hyperlink" Target="DSC\Sokkia%20SET%20650X%20101678" TargetMode="External"/><Relationship Id="rId47" Type="http://schemas.openxmlformats.org/officeDocument/2006/relationships/hyperlink" Target="DSC\Sokkia%20SET%20CX%20107%20BM0353" TargetMode="External"/><Relationship Id="rId63" Type="http://schemas.openxmlformats.org/officeDocument/2006/relationships/hyperlink" Target="DSC\LEICA%20TS%2007%207%20R500%203342254" TargetMode="External"/><Relationship Id="rId68" Type="http://schemas.openxmlformats.org/officeDocument/2006/relationships/hyperlink" Target="CEM\Balance%20ALPEC" TargetMode="External"/><Relationship Id="rId7" Type="http://schemas.openxmlformats.org/officeDocument/2006/relationships/hyperlink" Target="CEM\Amph%203000-07-08-04" TargetMode="External"/><Relationship Id="rId71" Type="http://schemas.openxmlformats.org/officeDocument/2006/relationships/table" Target="../tables/table4.xml"/><Relationship Id="rId2" Type="http://schemas.openxmlformats.org/officeDocument/2006/relationships/hyperlink" Target="CEM\Carte%20AD%203000-35-02-04(1)" TargetMode="External"/><Relationship Id="rId16" Type="http://schemas.openxmlformats.org/officeDocument/2006/relationships/hyperlink" Target="CTS\Leica%203%201833098%2014106" TargetMode="External"/><Relationship Id="rId29" Type="http://schemas.openxmlformats.org/officeDocument/2006/relationships/hyperlink" Target="CEM\Balance%20BSL600" TargetMode="External"/><Relationship Id="rId11" Type="http://schemas.openxmlformats.org/officeDocument/2006/relationships/hyperlink" Target="CTS\GPS%2049061665472" TargetMode="External"/><Relationship Id="rId24" Type="http://schemas.openxmlformats.org/officeDocument/2006/relationships/hyperlink" Target="CTS\Odom%2010555" TargetMode="External"/><Relationship Id="rId32" Type="http://schemas.openxmlformats.org/officeDocument/2006/relationships/hyperlink" Target="CEM\Balance%20de%20pr&#233;cision%20Mettler" TargetMode="External"/><Relationship Id="rId37" Type="http://schemas.openxmlformats.org/officeDocument/2006/relationships/hyperlink" Target="CTS\Leica%201103" TargetMode="External"/><Relationship Id="rId40" Type="http://schemas.openxmlformats.org/officeDocument/2006/relationships/hyperlink" Target="DSC\Leica%20Ts02_1312455" TargetMode="External"/><Relationship Id="rId45" Type="http://schemas.openxmlformats.org/officeDocument/2006/relationships/hyperlink" Target="DSC\Sokkia%20SET%20650X%20101751" TargetMode="External"/><Relationship Id="rId53" Type="http://schemas.openxmlformats.org/officeDocument/2006/relationships/hyperlink" Target="CTS\Niveau%20sokkia%20389742" TargetMode="External"/><Relationship Id="rId58" Type="http://schemas.openxmlformats.org/officeDocument/2006/relationships/hyperlink" Target="CTS\LEICA%20NV\LOT%207\3238118" TargetMode="External"/><Relationship Id="rId66" Type="http://schemas.openxmlformats.org/officeDocument/2006/relationships/hyperlink" Target="DSC\SOKKIA%20CX107%20SLB%20GU1038" TargetMode="External"/><Relationship Id="rId5" Type="http://schemas.openxmlformats.org/officeDocument/2006/relationships/hyperlink" Target="CEM\Amph%203000-17-02-86" TargetMode="External"/><Relationship Id="rId61" Type="http://schemas.openxmlformats.org/officeDocument/2006/relationships/hyperlink" Target="CTS\LEICA%20NV\LOT%205\3238119" TargetMode="External"/><Relationship Id="rId19" Type="http://schemas.openxmlformats.org/officeDocument/2006/relationships/hyperlink" Target="CTS\GPS%200220359295" TargetMode="External"/><Relationship Id="rId14" Type="http://schemas.openxmlformats.org/officeDocument/2006/relationships/hyperlink" Target="CEM\Amph%203000-17-01-86" TargetMode="External"/><Relationship Id="rId22" Type="http://schemas.openxmlformats.org/officeDocument/2006/relationships/hyperlink" Target="CTS\Leica%205%201833138%2014104" TargetMode="External"/><Relationship Id="rId27" Type="http://schemas.openxmlformats.org/officeDocument/2006/relationships/hyperlink" Target="CTS\CEE%20ECHO%2006" TargetMode="External"/><Relationship Id="rId30" Type="http://schemas.openxmlformats.org/officeDocument/2006/relationships/hyperlink" Target="CEM\Balance%20de%20pr&#233;cision%20Sartarius" TargetMode="External"/><Relationship Id="rId35" Type="http://schemas.openxmlformats.org/officeDocument/2006/relationships/hyperlink" Target="DSC\Leica%20TS02-1360154" TargetMode="External"/><Relationship Id="rId43" Type="http://schemas.openxmlformats.org/officeDocument/2006/relationships/hyperlink" Target="DSC\Sokkia%20SET%20CX%20107-GU0645" TargetMode="External"/><Relationship Id="rId48" Type="http://schemas.openxmlformats.org/officeDocument/2006/relationships/hyperlink" Target="CEM/Carte%20AD%203000-35-02-04(2)" TargetMode="External"/><Relationship Id="rId56" Type="http://schemas.openxmlformats.org/officeDocument/2006/relationships/hyperlink" Target="CTS\LEICA%20NV\LOT%204\3238117" TargetMode="External"/><Relationship Id="rId64" Type="http://schemas.openxmlformats.org/officeDocument/2006/relationships/hyperlink" Target="DSC\LEICA%20TS%2007%207%20R500%203342435" TargetMode="External"/><Relationship Id="rId69" Type="http://schemas.openxmlformats.org/officeDocument/2006/relationships/printerSettings" Target="../printerSettings/printerSettings5.bin"/><Relationship Id="rId8" Type="http://schemas.openxmlformats.org/officeDocument/2006/relationships/hyperlink" Target="CEM\Amph%203000-17-03-86" TargetMode="External"/><Relationship Id="rId51" Type="http://schemas.openxmlformats.org/officeDocument/2006/relationships/hyperlink" Target="CEM\Niveau%20Leica" TargetMode="External"/><Relationship Id="rId3" Type="http://schemas.openxmlformats.org/officeDocument/2006/relationships/hyperlink" Target="CEM\Carte%20AD%203000-35-02-04(2)" TargetMode="External"/><Relationship Id="rId12" Type="http://schemas.openxmlformats.org/officeDocument/2006/relationships/hyperlink" Target="CTS\GPS%204906165476" TargetMode="External"/><Relationship Id="rId17" Type="http://schemas.openxmlformats.org/officeDocument/2006/relationships/hyperlink" Target="CTS\Leica%202%201833132%2014105" TargetMode="External"/><Relationship Id="rId25" Type="http://schemas.openxmlformats.org/officeDocument/2006/relationships/hyperlink" Target="CTS\Odom%2010759" TargetMode="External"/><Relationship Id="rId33" Type="http://schemas.openxmlformats.org/officeDocument/2006/relationships/hyperlink" Target="CTS\Leica%20ViVa%20TS%2015" TargetMode="External"/><Relationship Id="rId38" Type="http://schemas.openxmlformats.org/officeDocument/2006/relationships/hyperlink" Target="DSC\Sokkia%20SET%20650X%20101778" TargetMode="External"/><Relationship Id="rId46" Type="http://schemas.openxmlformats.org/officeDocument/2006/relationships/hyperlink" Target="CEM\metrix%20MX%2059HD" TargetMode="External"/><Relationship Id="rId59" Type="http://schemas.openxmlformats.org/officeDocument/2006/relationships/hyperlink" Target="CTS\LEICA%20NV\LOT%206\3238116" TargetMode="External"/><Relationship Id="rId67" Type="http://schemas.openxmlformats.org/officeDocument/2006/relationships/hyperlink" Target="DSC\SOKKIA%20CX107%20SLB%20GU1025" TargetMode="External"/><Relationship Id="rId20" Type="http://schemas.openxmlformats.org/officeDocument/2006/relationships/hyperlink" Target="CTS\Leica%201%201833137%2014102" TargetMode="External"/><Relationship Id="rId41" Type="http://schemas.openxmlformats.org/officeDocument/2006/relationships/hyperlink" Target="DSC\Sokkia%20SET%20650X%20101792" TargetMode="External"/><Relationship Id="rId54" Type="http://schemas.openxmlformats.org/officeDocument/2006/relationships/hyperlink" Target="CTS\Multiparam&#232;tres%20180400005384" TargetMode="External"/><Relationship Id="rId62" Type="http://schemas.openxmlformats.org/officeDocument/2006/relationships/hyperlink" Target="CTS\LEICA%20NV\LOT%205\3238114" TargetMode="External"/><Relationship Id="rId70" Type="http://schemas.openxmlformats.org/officeDocument/2006/relationships/drawing" Target="../drawings/drawing4.xml"/><Relationship Id="rId1" Type="http://schemas.openxmlformats.org/officeDocument/2006/relationships/hyperlink" Target="CEM\Amph7" TargetMode="External"/><Relationship Id="rId6" Type="http://schemas.openxmlformats.org/officeDocument/2006/relationships/hyperlink" Target="CEM\Amph%2014C8706" TargetMode="External"/><Relationship Id="rId15" Type="http://schemas.openxmlformats.org/officeDocument/2006/relationships/hyperlink" Target="CTS\Leica%204%201833125%2014103" TargetMode="External"/><Relationship Id="rId23" Type="http://schemas.openxmlformats.org/officeDocument/2006/relationships/hyperlink" Target="CTS\Odom%20003279" TargetMode="External"/><Relationship Id="rId28" Type="http://schemas.openxmlformats.org/officeDocument/2006/relationships/hyperlink" Target="CTS\CEE%20ECHO%2005" TargetMode="External"/><Relationship Id="rId36" Type="http://schemas.openxmlformats.org/officeDocument/2006/relationships/hyperlink" Target="DSC\Leica%20703_675178" TargetMode="External"/><Relationship Id="rId49" Type="http://schemas.openxmlformats.org/officeDocument/2006/relationships/hyperlink" Target="CEM\Carte%20AD%203000-35-02-04(4)" TargetMode="External"/><Relationship Id="rId57" Type="http://schemas.openxmlformats.org/officeDocument/2006/relationships/hyperlink" Target="CTS\LEICA%20NV\LOT%207\3238112" TargetMode="External"/><Relationship Id="rId10" Type="http://schemas.openxmlformats.org/officeDocument/2006/relationships/hyperlink" Target="CTS\GPS%204911166837" TargetMode="External"/><Relationship Id="rId31" Type="http://schemas.openxmlformats.org/officeDocument/2006/relationships/hyperlink" Target="CEM\Balance%20pioneer" TargetMode="External"/><Relationship Id="rId44" Type="http://schemas.openxmlformats.org/officeDocument/2006/relationships/hyperlink" Target="DSC\Sokkia%20SET%20650X%20101793" TargetMode="External"/><Relationship Id="rId52" Type="http://schemas.openxmlformats.org/officeDocument/2006/relationships/hyperlink" Target="CEM\Niveau%20sokkia" TargetMode="External"/><Relationship Id="rId60" Type="http://schemas.openxmlformats.org/officeDocument/2006/relationships/hyperlink" Target="CTS\LEICA%20NV\LOT%206\3238093" TargetMode="External"/><Relationship Id="rId65" Type="http://schemas.openxmlformats.org/officeDocument/2006/relationships/hyperlink" Target="DSC\SOKKIA%20FX-107%20CK0058" TargetMode="External"/><Relationship Id="rId4" Type="http://schemas.openxmlformats.org/officeDocument/2006/relationships/hyperlink" Target="CEM\Amph%203000-07-08-04-1" TargetMode="External"/><Relationship Id="rId9" Type="http://schemas.openxmlformats.org/officeDocument/2006/relationships/hyperlink" Target="CTS\GPS%20220359304" TargetMode="External"/><Relationship Id="rId13" Type="http://schemas.openxmlformats.org/officeDocument/2006/relationships/hyperlink" Target="CTS\GPS%204911166818" TargetMode="External"/><Relationship Id="rId18" Type="http://schemas.openxmlformats.org/officeDocument/2006/relationships/hyperlink" Target="CTS\Phmetre" TargetMode="External"/><Relationship Id="rId39" Type="http://schemas.openxmlformats.org/officeDocument/2006/relationships/hyperlink" Target="DSC\Leica%20Ts02_1312448" TargetMode="External"/><Relationship Id="rId34" Type="http://schemas.openxmlformats.org/officeDocument/2006/relationships/hyperlink" Target="CTS\Leica1203+" TargetMode="External"/><Relationship Id="rId50" Type="http://schemas.openxmlformats.org/officeDocument/2006/relationships/hyperlink" Target="CEM\Carte%20AD%203000-35-02-04(5)" TargetMode="External"/><Relationship Id="rId55" Type="http://schemas.openxmlformats.org/officeDocument/2006/relationships/hyperlink" Target="CTS\LEICA%20NV\LOT%204\3238111" TargetMode="External"/></Relationships>
</file>

<file path=xl/worksheets/_rels/sheet6.xml.rels><?xml version="1.0" encoding="UTF-8" standalone="yes"?>
<Relationships xmlns="http://schemas.openxmlformats.org/package/2006/relationships"><Relationship Id="rId26" Type="http://schemas.openxmlformats.org/officeDocument/2006/relationships/hyperlink" Target="CEM\Carte%20AD%203000-35-02-04(1)" TargetMode="External"/><Relationship Id="rId21" Type="http://schemas.openxmlformats.org/officeDocument/2006/relationships/hyperlink" Target="CEM\Amph%203000-07-08-04" TargetMode="External"/><Relationship Id="rId42" Type="http://schemas.openxmlformats.org/officeDocument/2006/relationships/hyperlink" Target="CTS\Niveau%20sokkia%20389742" TargetMode="External"/><Relationship Id="rId47" Type="http://schemas.openxmlformats.org/officeDocument/2006/relationships/hyperlink" Target="CTS\Leica%20ViVa%20TS%2015" TargetMode="External"/><Relationship Id="rId63" Type="http://schemas.openxmlformats.org/officeDocument/2006/relationships/hyperlink" Target="DSC\Sokkia%20SET%20650X%20101793" TargetMode="External"/><Relationship Id="rId68" Type="http://schemas.openxmlformats.org/officeDocument/2006/relationships/hyperlink" Target="CTS\LEICA%20NV\LOT%204\3238111" TargetMode="External"/><Relationship Id="rId16" Type="http://schemas.openxmlformats.org/officeDocument/2006/relationships/hyperlink" Target="CTS/conductimetre%2002" TargetMode="External"/><Relationship Id="rId11" Type="http://schemas.openxmlformats.org/officeDocument/2006/relationships/hyperlink" Target="CTS/Multiparam&#232;tres" TargetMode="External"/><Relationship Id="rId32" Type="http://schemas.openxmlformats.org/officeDocument/2006/relationships/hyperlink" Target="CTS\GPS%2049061665472" TargetMode="External"/><Relationship Id="rId37" Type="http://schemas.openxmlformats.org/officeDocument/2006/relationships/hyperlink" Target="CEM\Amph7" TargetMode="External"/><Relationship Id="rId53" Type="http://schemas.openxmlformats.org/officeDocument/2006/relationships/hyperlink" Target="CTS\Leica%203%201833098%2014106" TargetMode="External"/><Relationship Id="rId58" Type="http://schemas.openxmlformats.org/officeDocument/2006/relationships/hyperlink" Target="CEM\Balance%20ALPEC" TargetMode="External"/><Relationship Id="rId74" Type="http://schemas.openxmlformats.org/officeDocument/2006/relationships/hyperlink" Target="CTS\LEICA%20NV\LOT%207\3238118" TargetMode="External"/><Relationship Id="rId79" Type="http://schemas.openxmlformats.org/officeDocument/2006/relationships/hyperlink" Target="DSC\LEICA%20TS%2007%207%20R500%203342254" TargetMode="External"/><Relationship Id="rId5" Type="http://schemas.openxmlformats.org/officeDocument/2006/relationships/hyperlink" Target="CTS/Conductimetre%2001" TargetMode="External"/><Relationship Id="rId61" Type="http://schemas.openxmlformats.org/officeDocument/2006/relationships/hyperlink" Target="DSC\Leica%20Ts02_1312448" TargetMode="External"/><Relationship Id="rId82" Type="http://schemas.openxmlformats.org/officeDocument/2006/relationships/table" Target="../tables/table5.xml"/><Relationship Id="rId19" Type="http://schemas.openxmlformats.org/officeDocument/2006/relationships/hyperlink" Target="CEM\Amph%203000-17-02-86" TargetMode="External"/><Relationship Id="rId14" Type="http://schemas.openxmlformats.org/officeDocument/2006/relationships/hyperlink" Target="CEM/Balance%202346J" TargetMode="External"/><Relationship Id="rId22" Type="http://schemas.openxmlformats.org/officeDocument/2006/relationships/hyperlink" Target="CEM\Amph%203000-17-03-86" TargetMode="External"/><Relationship Id="rId27" Type="http://schemas.openxmlformats.org/officeDocument/2006/relationships/hyperlink" Target="CEM\Niveau%20sokkia" TargetMode="External"/><Relationship Id="rId30" Type="http://schemas.openxmlformats.org/officeDocument/2006/relationships/hyperlink" Target="CTS\GPS%204911166818" TargetMode="External"/><Relationship Id="rId35" Type="http://schemas.openxmlformats.org/officeDocument/2006/relationships/hyperlink" Target="CTS\GPS%200220359295" TargetMode="External"/><Relationship Id="rId43" Type="http://schemas.openxmlformats.org/officeDocument/2006/relationships/hyperlink" Target="DSC\Leica%20703_675178" TargetMode="External"/><Relationship Id="rId48" Type="http://schemas.openxmlformats.org/officeDocument/2006/relationships/hyperlink" Target="DSC\Leica%20TS02-1360154" TargetMode="External"/><Relationship Id="rId56" Type="http://schemas.openxmlformats.org/officeDocument/2006/relationships/hyperlink" Target="CEM\Balance%20de%20pr&#233;cision%20Sartarius" TargetMode="External"/><Relationship Id="rId64" Type="http://schemas.openxmlformats.org/officeDocument/2006/relationships/hyperlink" Target="DSC\Sokkia%20SET%20CX%20107-GU0645" TargetMode="External"/><Relationship Id="rId69" Type="http://schemas.openxmlformats.org/officeDocument/2006/relationships/hyperlink" Target="CTS\LEICA%20NV\LOT%204\3238117" TargetMode="External"/><Relationship Id="rId77" Type="http://schemas.openxmlformats.org/officeDocument/2006/relationships/hyperlink" Target="DSC\LEICA%20TS%2007%207%20R500%203342254" TargetMode="External"/><Relationship Id="rId8" Type="http://schemas.openxmlformats.org/officeDocument/2006/relationships/hyperlink" Target="CTS/GPS%20220311960" TargetMode="External"/><Relationship Id="rId51" Type="http://schemas.openxmlformats.org/officeDocument/2006/relationships/hyperlink" Target="CTS\Leica%201%201833137%2014102" TargetMode="External"/><Relationship Id="rId72" Type="http://schemas.openxmlformats.org/officeDocument/2006/relationships/hyperlink" Target="CTS\LEICA%20NV\LOT%206\3238093" TargetMode="External"/><Relationship Id="rId80" Type="http://schemas.openxmlformats.org/officeDocument/2006/relationships/printerSettings" Target="../printerSettings/printerSettings6.bin"/><Relationship Id="rId3" Type="http://schemas.openxmlformats.org/officeDocument/2006/relationships/hyperlink" Target="CTS/Modem%20Radio%202" TargetMode="External"/><Relationship Id="rId12" Type="http://schemas.openxmlformats.org/officeDocument/2006/relationships/hyperlink" Target="DSC\Sokkia%20SET%20650X%20101778" TargetMode="External"/><Relationship Id="rId17" Type="http://schemas.openxmlformats.org/officeDocument/2006/relationships/hyperlink" Target="CEM\Amph%2014C8706" TargetMode="External"/><Relationship Id="rId25" Type="http://schemas.openxmlformats.org/officeDocument/2006/relationships/hyperlink" Target="CEM\Carte%20AD%203000-35-02-04(2)" TargetMode="External"/><Relationship Id="rId33" Type="http://schemas.openxmlformats.org/officeDocument/2006/relationships/hyperlink" Target="CTS\GPS%204911166837" TargetMode="External"/><Relationship Id="rId38" Type="http://schemas.openxmlformats.org/officeDocument/2006/relationships/hyperlink" Target="CTS\Odom%2010758" TargetMode="External"/><Relationship Id="rId46" Type="http://schemas.openxmlformats.org/officeDocument/2006/relationships/hyperlink" Target="DSC\Leica%20Ts02_1312455" TargetMode="External"/><Relationship Id="rId59" Type="http://schemas.openxmlformats.org/officeDocument/2006/relationships/hyperlink" Target="CEM\Balance%20pioneer" TargetMode="External"/><Relationship Id="rId67" Type="http://schemas.openxmlformats.org/officeDocument/2006/relationships/hyperlink" Target="CEM\Niveau%20Leica" TargetMode="External"/><Relationship Id="rId20" Type="http://schemas.openxmlformats.org/officeDocument/2006/relationships/hyperlink" Target="CEM\Amph%203000-07-08-04-1" TargetMode="External"/><Relationship Id="rId41" Type="http://schemas.openxmlformats.org/officeDocument/2006/relationships/hyperlink" Target="CTS\Odom%20003279" TargetMode="External"/><Relationship Id="rId54" Type="http://schemas.openxmlformats.org/officeDocument/2006/relationships/hyperlink" Target="CTS\Leica%204%201833125%2014103" TargetMode="External"/><Relationship Id="rId62" Type="http://schemas.openxmlformats.org/officeDocument/2006/relationships/hyperlink" Target="DSC\Sokkia%20SET%20650X%20101751" TargetMode="External"/><Relationship Id="rId70" Type="http://schemas.openxmlformats.org/officeDocument/2006/relationships/hyperlink" Target="CTS\LEICA%20NV\LOT%205\3238114" TargetMode="External"/><Relationship Id="rId75" Type="http://schemas.openxmlformats.org/officeDocument/2006/relationships/hyperlink" Target="CTS\LEICA%20NV\LOT%207\3238112" TargetMode="External"/><Relationship Id="rId1" Type="http://schemas.openxmlformats.org/officeDocument/2006/relationships/hyperlink" Target="CTS/Niveau%20sokkia%20328279" TargetMode="External"/><Relationship Id="rId6" Type="http://schemas.openxmlformats.org/officeDocument/2006/relationships/hyperlink" Target="CTS/Oxymetre" TargetMode="External"/><Relationship Id="rId15" Type="http://schemas.openxmlformats.org/officeDocument/2006/relationships/hyperlink" Target="CEM/Sonde%20de%20Houle" TargetMode="External"/><Relationship Id="rId23" Type="http://schemas.openxmlformats.org/officeDocument/2006/relationships/hyperlink" Target="CEM\Carte%20AD%203000-35-02-04(5)" TargetMode="External"/><Relationship Id="rId28" Type="http://schemas.openxmlformats.org/officeDocument/2006/relationships/hyperlink" Target="CTS\CEE%20ECHO%2005" TargetMode="External"/><Relationship Id="rId36" Type="http://schemas.openxmlformats.org/officeDocument/2006/relationships/hyperlink" Target="CTS\Phmetre" TargetMode="External"/><Relationship Id="rId49" Type="http://schemas.openxmlformats.org/officeDocument/2006/relationships/hyperlink" Target="CTS\Leica%205%201833138%2014104" TargetMode="External"/><Relationship Id="rId57" Type="http://schemas.openxmlformats.org/officeDocument/2006/relationships/hyperlink" Target="CEM\Balance%20BSL600" TargetMode="External"/><Relationship Id="rId10" Type="http://schemas.openxmlformats.org/officeDocument/2006/relationships/hyperlink" Target="CTS/Modem%20radio%2008" TargetMode="External"/><Relationship Id="rId31" Type="http://schemas.openxmlformats.org/officeDocument/2006/relationships/hyperlink" Target="CTS\GPS%204906165476" TargetMode="External"/><Relationship Id="rId44" Type="http://schemas.openxmlformats.org/officeDocument/2006/relationships/hyperlink" Target="CTS\Leica1203+" TargetMode="External"/><Relationship Id="rId52" Type="http://schemas.openxmlformats.org/officeDocument/2006/relationships/hyperlink" Target="CTS\Leica%202%201833132%2014105" TargetMode="External"/><Relationship Id="rId60" Type="http://schemas.openxmlformats.org/officeDocument/2006/relationships/hyperlink" Target="CEM\metrix%20MX%2059HD" TargetMode="External"/><Relationship Id="rId65" Type="http://schemas.openxmlformats.org/officeDocument/2006/relationships/hyperlink" Target="DSC\Sokkia%20SET%20650X%20101678" TargetMode="External"/><Relationship Id="rId73" Type="http://schemas.openxmlformats.org/officeDocument/2006/relationships/hyperlink" Target="CTS\LEICA%20NV\LOT%206\3238116" TargetMode="External"/><Relationship Id="rId78" Type="http://schemas.openxmlformats.org/officeDocument/2006/relationships/hyperlink" Target="DSC\LEICA%20TS%2007%207%20R500%203342435" TargetMode="External"/><Relationship Id="rId81" Type="http://schemas.openxmlformats.org/officeDocument/2006/relationships/drawing" Target="../drawings/drawing5.xml"/><Relationship Id="rId4" Type="http://schemas.openxmlformats.org/officeDocument/2006/relationships/hyperlink" Target="CTS/Modem%20radio%203" TargetMode="External"/><Relationship Id="rId9" Type="http://schemas.openxmlformats.org/officeDocument/2006/relationships/hyperlink" Target="CTS/Modem%20Radio%2007" TargetMode="External"/><Relationship Id="rId13" Type="http://schemas.openxmlformats.org/officeDocument/2006/relationships/hyperlink" Target="CEM/Carte%20AD%203000-35-01-03" TargetMode="External"/><Relationship Id="rId18" Type="http://schemas.openxmlformats.org/officeDocument/2006/relationships/hyperlink" Target="CEM\Amph%203000-17-01-86" TargetMode="External"/><Relationship Id="rId39" Type="http://schemas.openxmlformats.org/officeDocument/2006/relationships/hyperlink" Target="CTS\Odom%2010759" TargetMode="External"/><Relationship Id="rId34" Type="http://schemas.openxmlformats.org/officeDocument/2006/relationships/hyperlink" Target="CTS\GPS%20220359304" TargetMode="External"/><Relationship Id="rId50" Type="http://schemas.openxmlformats.org/officeDocument/2006/relationships/hyperlink" Target="CTS\Leica%206%201833139%2014101" TargetMode="External"/><Relationship Id="rId55" Type="http://schemas.openxmlformats.org/officeDocument/2006/relationships/hyperlink" Target="CEM\Balance%20de%20pr&#233;cision%20Mettler" TargetMode="External"/><Relationship Id="rId76" Type="http://schemas.openxmlformats.org/officeDocument/2006/relationships/hyperlink" Target="DSC\LEICA%20TS%2007%207%20R500%203342435" TargetMode="External"/><Relationship Id="rId7" Type="http://schemas.openxmlformats.org/officeDocument/2006/relationships/hyperlink" Target="CTS/GPS%20220311899" TargetMode="External"/><Relationship Id="rId71" Type="http://schemas.openxmlformats.org/officeDocument/2006/relationships/hyperlink" Target="CTS\LEICA%20NV\LOT%205\3238119" TargetMode="External"/><Relationship Id="rId2" Type="http://schemas.openxmlformats.org/officeDocument/2006/relationships/hyperlink" Target="CTS/Radio%20PDL%201" TargetMode="External"/><Relationship Id="rId29" Type="http://schemas.openxmlformats.org/officeDocument/2006/relationships/hyperlink" Target="CTS\CEE%20ECHO%2006" TargetMode="External"/><Relationship Id="rId24" Type="http://schemas.openxmlformats.org/officeDocument/2006/relationships/hyperlink" Target="CEM\Carte%20AD%203000-35-02-04(4)" TargetMode="External"/><Relationship Id="rId40" Type="http://schemas.openxmlformats.org/officeDocument/2006/relationships/hyperlink" Target="CTS\Odom%2010555" TargetMode="External"/><Relationship Id="rId45" Type="http://schemas.openxmlformats.org/officeDocument/2006/relationships/hyperlink" Target="DSC\Sokkia%20SET%20650X%20101792" TargetMode="External"/><Relationship Id="rId66" Type="http://schemas.openxmlformats.org/officeDocument/2006/relationships/hyperlink" Target="CTS\Multiparam&#232;tres%20180400005384" TargetMode="Externa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D60093"/>
  </sheetPr>
  <dimension ref="A4:AN285"/>
  <sheetViews>
    <sheetView topLeftCell="C209" zoomScale="75" zoomScaleNormal="75" workbookViewId="0">
      <selection activeCell="C49" sqref="C49"/>
    </sheetView>
  </sheetViews>
  <sheetFormatPr baseColWidth="10" defaultRowHeight="12.75" x14ac:dyDescent="0.2"/>
  <cols>
    <col min="1" max="1" width="8.5703125" style="8" customWidth="1"/>
    <col min="2" max="2" width="10.85546875" style="7" customWidth="1"/>
    <col min="3" max="3" width="10.5703125" style="5" customWidth="1"/>
    <col min="4" max="4" width="28.5703125" style="4" customWidth="1"/>
    <col min="5" max="5" width="27.140625" style="4" customWidth="1"/>
    <col min="6" max="6" width="18.7109375" style="6" customWidth="1"/>
    <col min="7" max="7" width="16.7109375" style="6" customWidth="1"/>
    <col min="8" max="8" width="13.85546875" customWidth="1"/>
    <col min="9" max="9" width="20.85546875" style="25" customWidth="1"/>
    <col min="10" max="10" width="11.28515625" style="4" customWidth="1"/>
  </cols>
  <sheetData>
    <row r="4" spans="1:10" ht="18.75" customHeight="1" x14ac:dyDescent="0.2"/>
    <row r="5" spans="1:10" ht="23.25" customHeight="1" x14ac:dyDescent="0.2">
      <c r="A5" s="508" t="s">
        <v>95</v>
      </c>
      <c r="B5" s="509" t="s">
        <v>188</v>
      </c>
      <c r="C5" s="508" t="s">
        <v>97</v>
      </c>
      <c r="D5" s="510" t="s">
        <v>285</v>
      </c>
      <c r="E5" s="510" t="s">
        <v>284</v>
      </c>
      <c r="F5" s="511" t="s">
        <v>577</v>
      </c>
      <c r="G5" s="511" t="s">
        <v>287</v>
      </c>
      <c r="H5" s="510" t="s">
        <v>286</v>
      </c>
      <c r="I5" s="512" t="s">
        <v>251</v>
      </c>
      <c r="J5" s="510" t="s">
        <v>72</v>
      </c>
    </row>
    <row r="6" spans="1:10" ht="14.25" hidden="1" customHeight="1" x14ac:dyDescent="0.2">
      <c r="A6" s="272">
        <v>55</v>
      </c>
      <c r="B6" s="273" t="s">
        <v>186</v>
      </c>
      <c r="C6" s="272">
        <v>1984</v>
      </c>
      <c r="D6" s="534" t="s">
        <v>5</v>
      </c>
      <c r="E6" s="148" t="s">
        <v>6</v>
      </c>
      <c r="F6" s="545"/>
      <c r="G6" s="514" t="s">
        <v>160</v>
      </c>
      <c r="H6" s="148" t="s">
        <v>96</v>
      </c>
      <c r="I6" s="560" t="s">
        <v>873</v>
      </c>
      <c r="J6" s="515" t="s">
        <v>724</v>
      </c>
    </row>
    <row r="7" spans="1:10" ht="15" hidden="1" customHeight="1" x14ac:dyDescent="0.2">
      <c r="A7" s="272">
        <v>58</v>
      </c>
      <c r="B7" s="523" t="s">
        <v>186</v>
      </c>
      <c r="C7" s="272">
        <v>1998</v>
      </c>
      <c r="D7" s="338" t="s">
        <v>15</v>
      </c>
      <c r="E7" s="148" t="s">
        <v>87</v>
      </c>
      <c r="F7" s="276" t="s">
        <v>280</v>
      </c>
      <c r="G7" s="513" t="s">
        <v>177</v>
      </c>
      <c r="H7" s="148" t="s">
        <v>96</v>
      </c>
      <c r="I7" s="558" t="s">
        <v>252</v>
      </c>
      <c r="J7" s="515" t="s">
        <v>724</v>
      </c>
    </row>
    <row r="8" spans="1:10" ht="15" hidden="1" customHeight="1" x14ac:dyDescent="0.2">
      <c r="A8" s="272">
        <v>60</v>
      </c>
      <c r="B8" s="523" t="s">
        <v>186</v>
      </c>
      <c r="C8" s="272">
        <v>1998</v>
      </c>
      <c r="D8" s="338" t="s">
        <v>15</v>
      </c>
      <c r="E8" s="148" t="s">
        <v>87</v>
      </c>
      <c r="F8" s="276" t="s">
        <v>281</v>
      </c>
      <c r="G8" s="513" t="s">
        <v>178</v>
      </c>
      <c r="H8" s="148" t="s">
        <v>96</v>
      </c>
      <c r="I8" s="558" t="s">
        <v>252</v>
      </c>
      <c r="J8" s="515" t="s">
        <v>724</v>
      </c>
    </row>
    <row r="9" spans="1:10" ht="15" hidden="1" customHeight="1" x14ac:dyDescent="0.2">
      <c r="A9" s="272">
        <v>63</v>
      </c>
      <c r="B9" s="523" t="s">
        <v>186</v>
      </c>
      <c r="C9" s="272">
        <v>2004</v>
      </c>
      <c r="D9" s="338" t="s">
        <v>15</v>
      </c>
      <c r="E9" s="148" t="s">
        <v>88</v>
      </c>
      <c r="F9" s="276" t="s">
        <v>282</v>
      </c>
      <c r="G9" s="513" t="s">
        <v>179</v>
      </c>
      <c r="H9" s="148" t="s">
        <v>96</v>
      </c>
      <c r="I9" s="558" t="s">
        <v>252</v>
      </c>
      <c r="J9" s="515" t="s">
        <v>724</v>
      </c>
    </row>
    <row r="10" spans="1:10" ht="15" hidden="1" customHeight="1" x14ac:dyDescent="0.2">
      <c r="A10" s="272">
        <v>65</v>
      </c>
      <c r="B10" s="523" t="s">
        <v>186</v>
      </c>
      <c r="C10" s="272">
        <v>2004</v>
      </c>
      <c r="D10" s="338" t="s">
        <v>15</v>
      </c>
      <c r="E10" s="148" t="s">
        <v>88</v>
      </c>
      <c r="F10" s="276" t="s">
        <v>283</v>
      </c>
      <c r="G10" s="513" t="s">
        <v>180</v>
      </c>
      <c r="H10" s="148" t="s">
        <v>96</v>
      </c>
      <c r="I10" s="558" t="s">
        <v>252</v>
      </c>
      <c r="J10" s="515" t="s">
        <v>724</v>
      </c>
    </row>
    <row r="11" spans="1:10" ht="15" customHeight="1" x14ac:dyDescent="0.2">
      <c r="A11" s="272">
        <v>95</v>
      </c>
      <c r="B11" s="273" t="s">
        <v>335</v>
      </c>
      <c r="C11" s="272">
        <v>2013</v>
      </c>
      <c r="D11" s="230" t="s">
        <v>52</v>
      </c>
      <c r="E11" s="516" t="s">
        <v>152</v>
      </c>
      <c r="F11" s="514" t="s">
        <v>264</v>
      </c>
      <c r="G11" s="520" t="s">
        <v>150</v>
      </c>
      <c r="H11" s="148" t="s">
        <v>96</v>
      </c>
      <c r="I11" s="377" t="s">
        <v>252</v>
      </c>
      <c r="J11" s="515" t="s">
        <v>724</v>
      </c>
    </row>
    <row r="12" spans="1:10" ht="15" hidden="1" customHeight="1" x14ac:dyDescent="0.2">
      <c r="A12" s="272">
        <v>56</v>
      </c>
      <c r="B12" s="523" t="s">
        <v>1209</v>
      </c>
      <c r="C12" s="272">
        <v>1992</v>
      </c>
      <c r="D12" s="534" t="s">
        <v>7</v>
      </c>
      <c r="E12" s="148" t="s">
        <v>86</v>
      </c>
      <c r="F12" s="538"/>
      <c r="G12" s="555"/>
      <c r="H12" s="148" t="s">
        <v>96</v>
      </c>
      <c r="I12" s="539"/>
      <c r="J12" s="515" t="s">
        <v>724</v>
      </c>
    </row>
    <row r="13" spans="1:10" ht="18.75" customHeight="1" x14ac:dyDescent="0.2">
      <c r="A13" s="272">
        <v>27</v>
      </c>
      <c r="B13" s="273" t="s">
        <v>335</v>
      </c>
      <c r="C13" s="272">
        <v>2009</v>
      </c>
      <c r="D13" s="448" t="s">
        <v>14</v>
      </c>
      <c r="E13" s="275" t="s">
        <v>79</v>
      </c>
      <c r="F13" s="276">
        <v>1312455</v>
      </c>
      <c r="G13" s="513" t="s">
        <v>119</v>
      </c>
      <c r="H13" s="148" t="s">
        <v>54</v>
      </c>
      <c r="I13" s="556" t="s">
        <v>414</v>
      </c>
      <c r="J13" s="515" t="s">
        <v>724</v>
      </c>
    </row>
    <row r="14" spans="1:10" x14ac:dyDescent="0.2">
      <c r="A14" s="272">
        <v>67</v>
      </c>
      <c r="B14" s="273" t="s">
        <v>335</v>
      </c>
      <c r="C14" s="557">
        <v>2013</v>
      </c>
      <c r="D14" s="274" t="s">
        <v>153</v>
      </c>
      <c r="E14" s="275" t="s">
        <v>90</v>
      </c>
      <c r="F14" s="276" t="s">
        <v>265</v>
      </c>
      <c r="G14" s="524" t="s">
        <v>320</v>
      </c>
      <c r="H14" s="148" t="s">
        <v>54</v>
      </c>
      <c r="I14" s="434" t="s">
        <v>413</v>
      </c>
      <c r="J14" s="515" t="s">
        <v>724</v>
      </c>
    </row>
    <row r="15" spans="1:10" ht="15" customHeight="1" x14ac:dyDescent="0.2">
      <c r="A15" s="272">
        <v>33</v>
      </c>
      <c r="B15" s="273" t="s">
        <v>335</v>
      </c>
      <c r="C15" s="272">
        <v>2011</v>
      </c>
      <c r="D15" s="274" t="s">
        <v>14</v>
      </c>
      <c r="E15" s="275" t="s">
        <v>151</v>
      </c>
      <c r="F15" s="276">
        <v>101678</v>
      </c>
      <c r="G15" s="513" t="s">
        <v>124</v>
      </c>
      <c r="H15" s="148" t="s">
        <v>54</v>
      </c>
      <c r="I15" s="434" t="s">
        <v>410</v>
      </c>
      <c r="J15" s="515" t="s">
        <v>724</v>
      </c>
    </row>
    <row r="16" spans="1:10" ht="15" customHeight="1" x14ac:dyDescent="0.2">
      <c r="A16" s="272">
        <v>30</v>
      </c>
      <c r="B16" s="273" t="s">
        <v>335</v>
      </c>
      <c r="C16" s="272">
        <v>2011</v>
      </c>
      <c r="D16" s="274" t="s">
        <v>14</v>
      </c>
      <c r="E16" s="275" t="s">
        <v>151</v>
      </c>
      <c r="F16" s="276">
        <v>101793</v>
      </c>
      <c r="G16" s="513" t="s">
        <v>121</v>
      </c>
      <c r="H16" s="563" t="s">
        <v>54</v>
      </c>
      <c r="I16" s="554" t="s">
        <v>408</v>
      </c>
      <c r="J16" s="562" t="s">
        <v>724</v>
      </c>
    </row>
    <row r="17" spans="1:10" ht="15" customHeight="1" x14ac:dyDescent="0.2">
      <c r="A17" s="272">
        <v>31</v>
      </c>
      <c r="B17" s="273" t="s">
        <v>335</v>
      </c>
      <c r="C17" s="272">
        <v>2011</v>
      </c>
      <c r="D17" s="274" t="s">
        <v>14</v>
      </c>
      <c r="E17" s="275" t="s">
        <v>151</v>
      </c>
      <c r="F17" s="276">
        <v>101751</v>
      </c>
      <c r="G17" s="513" t="s">
        <v>122</v>
      </c>
      <c r="H17" s="148" t="s">
        <v>54</v>
      </c>
      <c r="I17" s="554" t="s">
        <v>409</v>
      </c>
      <c r="J17" s="515" t="s">
        <v>724</v>
      </c>
    </row>
    <row r="18" spans="1:10" ht="15" customHeight="1" x14ac:dyDescent="0.2">
      <c r="A18" s="272">
        <v>69</v>
      </c>
      <c r="B18" s="273" t="s">
        <v>335</v>
      </c>
      <c r="C18" s="272">
        <v>2013</v>
      </c>
      <c r="D18" s="448" t="s">
        <v>14</v>
      </c>
      <c r="E18" s="275" t="s">
        <v>91</v>
      </c>
      <c r="F18" s="276">
        <v>1360154</v>
      </c>
      <c r="G18" s="513" t="s">
        <v>132</v>
      </c>
      <c r="H18" s="148" t="s">
        <v>54</v>
      </c>
      <c r="I18" s="641" t="s">
        <v>415</v>
      </c>
      <c r="J18" s="515" t="s">
        <v>724</v>
      </c>
    </row>
    <row r="19" spans="1:10" ht="15" customHeight="1" x14ac:dyDescent="0.2">
      <c r="A19" s="272">
        <v>68</v>
      </c>
      <c r="B19" s="273" t="s">
        <v>335</v>
      </c>
      <c r="C19" s="272">
        <v>2014</v>
      </c>
      <c r="D19" s="274" t="s">
        <v>153</v>
      </c>
      <c r="E19" s="275" t="s">
        <v>90</v>
      </c>
      <c r="F19" s="276" t="s">
        <v>263</v>
      </c>
      <c r="G19" s="513" t="s">
        <v>131</v>
      </c>
      <c r="H19" s="148" t="s">
        <v>54</v>
      </c>
      <c r="I19" s="554" t="s">
        <v>407</v>
      </c>
      <c r="J19" s="515" t="s">
        <v>724</v>
      </c>
    </row>
    <row r="20" spans="1:10" s="11" customFormat="1" ht="15" customHeight="1" x14ac:dyDescent="0.2">
      <c r="A20" s="272">
        <v>32</v>
      </c>
      <c r="B20" s="273" t="s">
        <v>335</v>
      </c>
      <c r="C20" s="272">
        <v>2011</v>
      </c>
      <c r="D20" s="274" t="s">
        <v>14</v>
      </c>
      <c r="E20" s="275" t="s">
        <v>424</v>
      </c>
      <c r="F20" s="276">
        <v>101778</v>
      </c>
      <c r="G20" s="513" t="s">
        <v>123</v>
      </c>
      <c r="H20" s="148" t="s">
        <v>54</v>
      </c>
      <c r="I20" s="542" t="s">
        <v>628</v>
      </c>
      <c r="J20" s="515" t="s">
        <v>724</v>
      </c>
    </row>
    <row r="21" spans="1:10" s="11" customFormat="1" ht="15" customHeight="1" x14ac:dyDescent="0.2">
      <c r="A21" s="272">
        <v>29</v>
      </c>
      <c r="B21" s="273" t="s">
        <v>335</v>
      </c>
      <c r="C21" s="272">
        <v>2011</v>
      </c>
      <c r="D21" s="274" t="s">
        <v>14</v>
      </c>
      <c r="E21" s="275" t="s">
        <v>151</v>
      </c>
      <c r="F21" s="276">
        <v>101792</v>
      </c>
      <c r="G21" s="513" t="s">
        <v>120</v>
      </c>
      <c r="H21" s="148" t="s">
        <v>54</v>
      </c>
      <c r="I21" s="554" t="s">
        <v>412</v>
      </c>
      <c r="J21" s="515" t="s">
        <v>724</v>
      </c>
    </row>
    <row r="22" spans="1:10" s="11" customFormat="1" ht="15" customHeight="1" x14ac:dyDescent="0.2">
      <c r="A22" s="272">
        <v>25</v>
      </c>
      <c r="B22" s="273" t="s">
        <v>335</v>
      </c>
      <c r="C22" s="272">
        <v>2003</v>
      </c>
      <c r="D22" s="274" t="s">
        <v>14</v>
      </c>
      <c r="E22" s="275" t="s">
        <v>77</v>
      </c>
      <c r="F22" s="276">
        <v>675178</v>
      </c>
      <c r="G22" s="513" t="s">
        <v>1069</v>
      </c>
      <c r="H22" s="148" t="s">
        <v>54</v>
      </c>
      <c r="I22" s="556" t="s">
        <v>416</v>
      </c>
      <c r="J22" s="515" t="s">
        <v>724</v>
      </c>
    </row>
    <row r="23" spans="1:10" s="11" customFormat="1" ht="15" customHeight="1" x14ac:dyDescent="0.2">
      <c r="A23" s="272">
        <v>28</v>
      </c>
      <c r="B23" s="273" t="s">
        <v>335</v>
      </c>
      <c r="C23" s="272">
        <v>2009</v>
      </c>
      <c r="D23" s="274" t="s">
        <v>14</v>
      </c>
      <c r="E23" s="275" t="s">
        <v>79</v>
      </c>
      <c r="F23" s="276">
        <v>1312448</v>
      </c>
      <c r="G23" s="513" t="s">
        <v>315</v>
      </c>
      <c r="H23" s="148" t="s">
        <v>54</v>
      </c>
      <c r="I23" s="554" t="s">
        <v>411</v>
      </c>
      <c r="J23" s="515" t="s">
        <v>724</v>
      </c>
    </row>
    <row r="24" spans="1:10" s="11" customFormat="1" ht="15" hidden="1" customHeight="1" x14ac:dyDescent="0.2">
      <c r="A24" s="521"/>
      <c r="B24" s="523" t="s">
        <v>186</v>
      </c>
      <c r="C24" s="272">
        <v>2014</v>
      </c>
      <c r="D24" s="522" t="s">
        <v>244</v>
      </c>
      <c r="E24" s="148"/>
      <c r="F24" s="636"/>
      <c r="G24" s="520" t="s">
        <v>246</v>
      </c>
      <c r="H24" s="148" t="s">
        <v>55</v>
      </c>
      <c r="I24" s="278" t="s">
        <v>252</v>
      </c>
      <c r="J24" s="515" t="s">
        <v>724</v>
      </c>
    </row>
    <row r="25" spans="1:10" s="11" customFormat="1" ht="15" hidden="1" customHeight="1" x14ac:dyDescent="0.2">
      <c r="A25" s="521"/>
      <c r="B25" s="523" t="s">
        <v>186</v>
      </c>
      <c r="C25" s="272">
        <v>2014</v>
      </c>
      <c r="D25" s="522" t="s">
        <v>244</v>
      </c>
      <c r="E25" s="148"/>
      <c r="F25" s="636"/>
      <c r="G25" s="520" t="s">
        <v>247</v>
      </c>
      <c r="H25" s="148" t="s">
        <v>55</v>
      </c>
      <c r="I25" s="278" t="s">
        <v>252</v>
      </c>
      <c r="J25" s="515" t="s">
        <v>724</v>
      </c>
    </row>
    <row r="26" spans="1:10" ht="15" hidden="1" customHeight="1" x14ac:dyDescent="0.2">
      <c r="A26" s="272">
        <v>50</v>
      </c>
      <c r="B26" s="523"/>
      <c r="C26" s="272"/>
      <c r="D26" s="525" t="s">
        <v>185</v>
      </c>
      <c r="E26" s="526" t="s">
        <v>83</v>
      </c>
      <c r="F26" s="527" t="s">
        <v>270</v>
      </c>
      <c r="G26" s="276" t="s">
        <v>157</v>
      </c>
      <c r="H26" s="148" t="s">
        <v>55</v>
      </c>
      <c r="I26" s="217"/>
      <c r="J26" s="528" t="s">
        <v>60</v>
      </c>
    </row>
    <row r="27" spans="1:10" ht="15" hidden="1" customHeight="1" x14ac:dyDescent="0.2">
      <c r="A27" s="521"/>
      <c r="B27" s="523" t="s">
        <v>186</v>
      </c>
      <c r="C27" s="12">
        <v>2015</v>
      </c>
      <c r="D27" s="637" t="s">
        <v>245</v>
      </c>
      <c r="E27" s="566"/>
      <c r="F27" s="639"/>
      <c r="G27" s="520" t="s">
        <v>248</v>
      </c>
      <c r="H27" s="148" t="s">
        <v>55</v>
      </c>
      <c r="I27" s="278" t="s">
        <v>252</v>
      </c>
      <c r="J27" s="515" t="s">
        <v>724</v>
      </c>
    </row>
    <row r="28" spans="1:10" ht="15" hidden="1" customHeight="1" x14ac:dyDescent="0.2">
      <c r="A28" s="521"/>
      <c r="B28" s="523" t="s">
        <v>186</v>
      </c>
      <c r="C28" s="12">
        <v>2015</v>
      </c>
      <c r="D28" s="637" t="s">
        <v>245</v>
      </c>
      <c r="E28" s="566"/>
      <c r="F28" s="639"/>
      <c r="G28" s="520" t="s">
        <v>249</v>
      </c>
      <c r="H28" s="148" t="s">
        <v>55</v>
      </c>
      <c r="I28" s="278" t="s">
        <v>252</v>
      </c>
      <c r="J28" s="515" t="s">
        <v>724</v>
      </c>
    </row>
    <row r="29" spans="1:10" ht="15" hidden="1" customHeight="1" x14ac:dyDescent="0.2">
      <c r="A29" s="521"/>
      <c r="B29" s="564" t="s">
        <v>186</v>
      </c>
      <c r="C29" s="12">
        <v>2015</v>
      </c>
      <c r="D29" s="637" t="s">
        <v>245</v>
      </c>
      <c r="E29" s="566"/>
      <c r="F29" s="639"/>
      <c r="G29" s="520" t="s">
        <v>250</v>
      </c>
      <c r="H29" s="148" t="s">
        <v>55</v>
      </c>
      <c r="I29" s="565" t="s">
        <v>252</v>
      </c>
      <c r="J29" s="515" t="s">
        <v>724</v>
      </c>
    </row>
    <row r="30" spans="1:10" ht="15" hidden="1" customHeight="1" x14ac:dyDescent="0.2">
      <c r="A30" s="517"/>
      <c r="B30" s="564" t="s">
        <v>186</v>
      </c>
      <c r="C30" s="12">
        <v>2020</v>
      </c>
      <c r="D30" s="637" t="s">
        <v>245</v>
      </c>
      <c r="E30" s="566"/>
      <c r="F30" s="639"/>
      <c r="G30" s="524" t="s">
        <v>1152</v>
      </c>
      <c r="H30" s="148" t="s">
        <v>55</v>
      </c>
      <c r="I30" s="565" t="s">
        <v>252</v>
      </c>
      <c r="J30" s="515" t="s">
        <v>724</v>
      </c>
    </row>
    <row r="31" spans="1:10" ht="15" hidden="1" customHeight="1" x14ac:dyDescent="0.2">
      <c r="A31" s="272">
        <v>48</v>
      </c>
      <c r="B31" s="523"/>
      <c r="C31" s="272"/>
      <c r="D31" s="529" t="s">
        <v>0</v>
      </c>
      <c r="E31" s="275" t="s">
        <v>83</v>
      </c>
      <c r="F31" s="317" t="s">
        <v>268</v>
      </c>
      <c r="G31" s="276" t="s">
        <v>155</v>
      </c>
      <c r="H31" s="148" t="s">
        <v>55</v>
      </c>
      <c r="I31" s="278"/>
      <c r="J31" s="528" t="s">
        <v>60</v>
      </c>
    </row>
    <row r="32" spans="1:10" ht="15" hidden="1" customHeight="1" x14ac:dyDescent="0.2">
      <c r="A32" s="272">
        <v>49</v>
      </c>
      <c r="B32" s="523"/>
      <c r="C32" s="272"/>
      <c r="D32" s="529" t="s">
        <v>0</v>
      </c>
      <c r="E32" s="275" t="s">
        <v>83</v>
      </c>
      <c r="F32" s="317" t="s">
        <v>269</v>
      </c>
      <c r="G32" s="276" t="s">
        <v>156</v>
      </c>
      <c r="H32" s="148" t="s">
        <v>55</v>
      </c>
      <c r="I32" s="278"/>
      <c r="J32" s="528" t="s">
        <v>60</v>
      </c>
    </row>
    <row r="33" spans="1:10" ht="15" hidden="1" customHeight="1" x14ac:dyDescent="0.2">
      <c r="A33" s="272">
        <v>97</v>
      </c>
      <c r="B33" s="523" t="s">
        <v>334</v>
      </c>
      <c r="C33" s="272">
        <v>2003</v>
      </c>
      <c r="D33" s="230" t="s">
        <v>184</v>
      </c>
      <c r="E33" s="516" t="s">
        <v>103</v>
      </c>
      <c r="F33" s="514" t="s">
        <v>629</v>
      </c>
      <c r="G33" s="520" t="s">
        <v>158</v>
      </c>
      <c r="H33" s="148" t="s">
        <v>96</v>
      </c>
      <c r="I33" s="218" t="s">
        <v>419</v>
      </c>
      <c r="J33" s="275" t="s">
        <v>420</v>
      </c>
    </row>
    <row r="34" spans="1:10" ht="15" hidden="1" customHeight="1" x14ac:dyDescent="0.2">
      <c r="A34" s="272">
        <v>51</v>
      </c>
      <c r="B34" s="523" t="s">
        <v>186</v>
      </c>
      <c r="C34" s="272"/>
      <c r="D34" s="277" t="s">
        <v>185</v>
      </c>
      <c r="E34" s="275" t="s">
        <v>84</v>
      </c>
      <c r="F34" s="540" t="s">
        <v>39</v>
      </c>
      <c r="G34" s="318"/>
      <c r="H34" s="148" t="s">
        <v>55</v>
      </c>
      <c r="I34" s="278" t="s">
        <v>252</v>
      </c>
      <c r="J34" s="515" t="s">
        <v>724</v>
      </c>
    </row>
    <row r="35" spans="1:10" ht="15" hidden="1" customHeight="1" x14ac:dyDescent="0.2">
      <c r="A35" s="272">
        <v>52</v>
      </c>
      <c r="B35" s="523" t="s">
        <v>186</v>
      </c>
      <c r="C35" s="272"/>
      <c r="D35" s="277" t="s">
        <v>185</v>
      </c>
      <c r="E35" s="275" t="s">
        <v>85</v>
      </c>
      <c r="F35" s="540" t="s">
        <v>40</v>
      </c>
      <c r="G35" s="318"/>
      <c r="H35" s="148" t="s">
        <v>55</v>
      </c>
      <c r="I35" s="278" t="s">
        <v>252</v>
      </c>
      <c r="J35" s="515" t="s">
        <v>724</v>
      </c>
    </row>
    <row r="36" spans="1:10" ht="15" hidden="1" customHeight="1" x14ac:dyDescent="0.2">
      <c r="A36" s="272">
        <v>53</v>
      </c>
      <c r="B36" s="523" t="s">
        <v>186</v>
      </c>
      <c r="C36" s="272"/>
      <c r="D36" s="277" t="s">
        <v>185</v>
      </c>
      <c r="E36" s="275" t="s">
        <v>84</v>
      </c>
      <c r="F36" s="540" t="s">
        <v>41</v>
      </c>
      <c r="G36" s="318"/>
      <c r="H36" s="148" t="s">
        <v>55</v>
      </c>
      <c r="I36" s="278" t="s">
        <v>252</v>
      </c>
      <c r="J36" s="515" t="s">
        <v>724</v>
      </c>
    </row>
    <row r="37" spans="1:10" ht="15" hidden="1" customHeight="1" x14ac:dyDescent="0.2">
      <c r="A37" s="272">
        <v>54</v>
      </c>
      <c r="B37" s="523" t="s">
        <v>186</v>
      </c>
      <c r="C37" s="272"/>
      <c r="D37" s="277" t="s">
        <v>185</v>
      </c>
      <c r="E37" s="275" t="s">
        <v>84</v>
      </c>
      <c r="F37" s="540" t="s">
        <v>42</v>
      </c>
      <c r="G37" s="318"/>
      <c r="H37" s="148" t="s">
        <v>55</v>
      </c>
      <c r="I37" s="278" t="s">
        <v>252</v>
      </c>
      <c r="J37" s="515" t="s">
        <v>724</v>
      </c>
    </row>
    <row r="38" spans="1:10" ht="15" hidden="1" customHeight="1" x14ac:dyDescent="0.2">
      <c r="A38" s="517"/>
      <c r="B38" s="523" t="s">
        <v>1209</v>
      </c>
      <c r="C38" s="272">
        <v>2016</v>
      </c>
      <c r="D38" s="132" t="s">
        <v>290</v>
      </c>
      <c r="E38" s="148" t="s">
        <v>258</v>
      </c>
      <c r="F38" s="540"/>
      <c r="G38" s="530" t="s">
        <v>257</v>
      </c>
      <c r="H38" s="148" t="s">
        <v>55</v>
      </c>
      <c r="I38" s="278" t="s">
        <v>252</v>
      </c>
      <c r="J38" s="515" t="s">
        <v>724</v>
      </c>
    </row>
    <row r="39" spans="1:10" ht="15" hidden="1" customHeight="1" x14ac:dyDescent="0.2">
      <c r="A39" s="517"/>
      <c r="B39" s="523" t="s">
        <v>186</v>
      </c>
      <c r="C39" s="272">
        <v>2004</v>
      </c>
      <c r="D39" s="534" t="s">
        <v>241</v>
      </c>
      <c r="E39" s="148" t="s">
        <v>219</v>
      </c>
      <c r="F39" s="276" t="s">
        <v>220</v>
      </c>
      <c r="G39" s="276" t="s">
        <v>218</v>
      </c>
      <c r="H39" s="148" t="s">
        <v>55</v>
      </c>
      <c r="I39" s="278" t="s">
        <v>252</v>
      </c>
      <c r="J39" s="515" t="s">
        <v>724</v>
      </c>
    </row>
    <row r="40" spans="1:10" ht="15" hidden="1" customHeight="1" x14ac:dyDescent="0.2">
      <c r="A40" s="517"/>
      <c r="B40" s="523" t="s">
        <v>186</v>
      </c>
      <c r="C40" s="272">
        <v>2008</v>
      </c>
      <c r="D40" s="534" t="s">
        <v>241</v>
      </c>
      <c r="E40" s="148" t="s">
        <v>222</v>
      </c>
      <c r="F40" s="276" t="s">
        <v>223</v>
      </c>
      <c r="G40" s="276" t="s">
        <v>221</v>
      </c>
      <c r="H40" s="148" t="s">
        <v>55</v>
      </c>
      <c r="I40" s="278" t="s">
        <v>252</v>
      </c>
      <c r="J40" s="515" t="s">
        <v>724</v>
      </c>
    </row>
    <row r="41" spans="1:10" ht="15" hidden="1" customHeight="1" x14ac:dyDescent="0.2">
      <c r="A41" s="517"/>
      <c r="B41" s="523" t="s">
        <v>186</v>
      </c>
      <c r="C41" s="272">
        <v>2010</v>
      </c>
      <c r="D41" s="534" t="s">
        <v>241</v>
      </c>
      <c r="E41" s="148" t="s">
        <v>225</v>
      </c>
      <c r="F41" s="276" t="s">
        <v>226</v>
      </c>
      <c r="G41" s="276" t="s">
        <v>224</v>
      </c>
      <c r="H41" s="148" t="s">
        <v>55</v>
      </c>
      <c r="I41" s="278" t="s">
        <v>252</v>
      </c>
      <c r="J41" s="515" t="s">
        <v>724</v>
      </c>
    </row>
    <row r="42" spans="1:10" ht="15" hidden="1" customHeight="1" x14ac:dyDescent="0.2">
      <c r="A42" s="517"/>
      <c r="B42" s="523" t="s">
        <v>186</v>
      </c>
      <c r="C42" s="272">
        <v>2017</v>
      </c>
      <c r="D42" s="534" t="s">
        <v>241</v>
      </c>
      <c r="E42" s="148" t="s">
        <v>228</v>
      </c>
      <c r="F42" s="276" t="s">
        <v>229</v>
      </c>
      <c r="G42" s="276" t="s">
        <v>227</v>
      </c>
      <c r="H42" s="148" t="s">
        <v>55</v>
      </c>
      <c r="I42" s="278" t="s">
        <v>252</v>
      </c>
      <c r="J42" s="515" t="s">
        <v>724</v>
      </c>
    </row>
    <row r="43" spans="1:10" ht="15" hidden="1" customHeight="1" x14ac:dyDescent="0.2">
      <c r="A43" s="531">
        <v>1</v>
      </c>
      <c r="B43" s="273" t="s">
        <v>334</v>
      </c>
      <c r="C43" s="273">
        <v>1994</v>
      </c>
      <c r="D43" s="230" t="s">
        <v>4</v>
      </c>
      <c r="E43" s="148" t="s">
        <v>64</v>
      </c>
      <c r="F43" s="532">
        <v>41126165</v>
      </c>
      <c r="G43" s="318" t="s">
        <v>106</v>
      </c>
      <c r="H43" s="148" t="s">
        <v>55</v>
      </c>
      <c r="I43" s="278" t="s">
        <v>310</v>
      </c>
      <c r="J43" s="528" t="s">
        <v>187</v>
      </c>
    </row>
    <row r="44" spans="1:10" ht="15" hidden="1" customHeight="1" x14ac:dyDescent="0.2">
      <c r="A44" s="531">
        <v>2</v>
      </c>
      <c r="B44" s="273" t="s">
        <v>334</v>
      </c>
      <c r="C44" s="531">
        <v>1994</v>
      </c>
      <c r="D44" s="230" t="s">
        <v>4</v>
      </c>
      <c r="E44" s="148" t="s">
        <v>64</v>
      </c>
      <c r="F44" s="276">
        <v>41126170</v>
      </c>
      <c r="G44" s="513" t="s">
        <v>107</v>
      </c>
      <c r="H44" s="148" t="s">
        <v>55</v>
      </c>
      <c r="I44" s="278"/>
      <c r="J44" s="275" t="s">
        <v>189</v>
      </c>
    </row>
    <row r="45" spans="1:10" ht="15" hidden="1" customHeight="1" x14ac:dyDescent="0.2">
      <c r="A45" s="517"/>
      <c r="B45" s="523" t="s">
        <v>186</v>
      </c>
      <c r="C45" s="272">
        <v>2017</v>
      </c>
      <c r="D45" s="534" t="s">
        <v>241</v>
      </c>
      <c r="E45" s="148" t="s">
        <v>231</v>
      </c>
      <c r="F45" s="276" t="s">
        <v>232</v>
      </c>
      <c r="G45" s="276" t="s">
        <v>230</v>
      </c>
      <c r="H45" s="148" t="s">
        <v>55</v>
      </c>
      <c r="I45" s="278" t="s">
        <v>252</v>
      </c>
      <c r="J45" s="515" t="s">
        <v>724</v>
      </c>
    </row>
    <row r="46" spans="1:10" ht="15" customHeight="1" x14ac:dyDescent="0.2">
      <c r="A46" s="272">
        <v>3</v>
      </c>
      <c r="B46" s="273" t="s">
        <v>334</v>
      </c>
      <c r="C46" s="272">
        <v>2004</v>
      </c>
      <c r="D46" s="274" t="s">
        <v>183</v>
      </c>
      <c r="E46" s="275" t="s">
        <v>65</v>
      </c>
      <c r="F46" s="276">
        <v>10555</v>
      </c>
      <c r="G46" s="513" t="s">
        <v>108</v>
      </c>
      <c r="H46" s="148" t="s">
        <v>55</v>
      </c>
      <c r="I46" s="377" t="s">
        <v>252</v>
      </c>
      <c r="J46" s="515" t="s">
        <v>724</v>
      </c>
    </row>
    <row r="47" spans="1:10" ht="15" customHeight="1" x14ac:dyDescent="0.2">
      <c r="A47" s="272">
        <v>4</v>
      </c>
      <c r="B47" s="273" t="s">
        <v>334</v>
      </c>
      <c r="C47" s="272">
        <v>2005</v>
      </c>
      <c r="D47" s="274" t="s">
        <v>183</v>
      </c>
      <c r="E47" s="275" t="s">
        <v>65</v>
      </c>
      <c r="F47" s="276">
        <v>10758</v>
      </c>
      <c r="G47" s="513" t="s">
        <v>109</v>
      </c>
      <c r="H47" s="148" t="s">
        <v>55</v>
      </c>
      <c r="I47" s="377" t="s">
        <v>252</v>
      </c>
      <c r="J47" s="515" t="s">
        <v>724</v>
      </c>
    </row>
    <row r="48" spans="1:10" ht="15" customHeight="1" x14ac:dyDescent="0.2">
      <c r="A48" s="272">
        <v>5</v>
      </c>
      <c r="B48" s="273" t="s">
        <v>334</v>
      </c>
      <c r="C48" s="272">
        <v>2005</v>
      </c>
      <c r="D48" s="274" t="s">
        <v>183</v>
      </c>
      <c r="E48" s="275" t="s">
        <v>65</v>
      </c>
      <c r="F48" s="276">
        <v>10759</v>
      </c>
      <c r="G48" s="513" t="s">
        <v>110</v>
      </c>
      <c r="H48" s="148" t="s">
        <v>55</v>
      </c>
      <c r="I48" s="377" t="s">
        <v>252</v>
      </c>
      <c r="J48" s="515" t="s">
        <v>724</v>
      </c>
    </row>
    <row r="49" spans="1:40" ht="15" customHeight="1" x14ac:dyDescent="0.2">
      <c r="A49" s="272">
        <v>34</v>
      </c>
      <c r="B49" s="273" t="s">
        <v>334</v>
      </c>
      <c r="C49" s="272">
        <v>2010</v>
      </c>
      <c r="D49" s="274" t="s">
        <v>183</v>
      </c>
      <c r="E49" s="275" t="s">
        <v>65</v>
      </c>
      <c r="F49" s="276">
        <v>3279</v>
      </c>
      <c r="G49" s="513" t="s">
        <v>125</v>
      </c>
      <c r="H49" s="148" t="s">
        <v>55</v>
      </c>
      <c r="I49" s="377" t="s">
        <v>252</v>
      </c>
      <c r="J49" s="515" t="s">
        <v>724</v>
      </c>
    </row>
    <row r="50" spans="1:40" ht="15" customHeight="1" x14ac:dyDescent="0.2">
      <c r="A50" s="272">
        <v>76</v>
      </c>
      <c r="B50" s="273" t="s">
        <v>334</v>
      </c>
      <c r="C50" s="272">
        <v>2016</v>
      </c>
      <c r="D50" s="390" t="s">
        <v>181</v>
      </c>
      <c r="E50" s="148" t="s">
        <v>93</v>
      </c>
      <c r="F50" s="276" t="s">
        <v>266</v>
      </c>
      <c r="G50" s="276" t="s">
        <v>137</v>
      </c>
      <c r="H50" s="148" t="s">
        <v>55</v>
      </c>
      <c r="I50" s="377" t="s">
        <v>252</v>
      </c>
      <c r="J50" s="515" t="s">
        <v>724</v>
      </c>
      <c r="AN50" s="534"/>
    </row>
    <row r="51" spans="1:40" ht="15" customHeight="1" x14ac:dyDescent="0.2">
      <c r="A51" s="272">
        <v>77</v>
      </c>
      <c r="B51" s="273" t="s">
        <v>334</v>
      </c>
      <c r="C51" s="272">
        <v>2016</v>
      </c>
      <c r="D51" s="390" t="s">
        <v>182</v>
      </c>
      <c r="E51" s="148" t="s">
        <v>93</v>
      </c>
      <c r="F51" s="276" t="s">
        <v>1072</v>
      </c>
      <c r="G51" s="276" t="s">
        <v>1071</v>
      </c>
      <c r="H51" s="148" t="s">
        <v>55</v>
      </c>
      <c r="I51" s="377" t="s">
        <v>252</v>
      </c>
      <c r="J51" s="515" t="s">
        <v>724</v>
      </c>
    </row>
    <row r="52" spans="1:40" ht="15" customHeight="1" x14ac:dyDescent="0.2">
      <c r="A52" s="272">
        <v>73</v>
      </c>
      <c r="B52" s="273" t="s">
        <v>334</v>
      </c>
      <c r="C52" s="272">
        <v>2013</v>
      </c>
      <c r="D52" s="390" t="s">
        <v>62</v>
      </c>
      <c r="E52" s="148" t="s">
        <v>92</v>
      </c>
      <c r="F52" s="276">
        <v>1833132</v>
      </c>
      <c r="G52" s="276" t="s">
        <v>134</v>
      </c>
      <c r="H52" s="148" t="s">
        <v>55</v>
      </c>
      <c r="I52" s="377" t="s">
        <v>252</v>
      </c>
      <c r="J52" s="515" t="s">
        <v>724</v>
      </c>
    </row>
    <row r="53" spans="1:40" ht="15" customHeight="1" x14ac:dyDescent="0.2">
      <c r="A53" s="272">
        <v>74</v>
      </c>
      <c r="B53" s="273" t="s">
        <v>334</v>
      </c>
      <c r="C53" s="272">
        <v>2013</v>
      </c>
      <c r="D53" s="390" t="s">
        <v>62</v>
      </c>
      <c r="E53" s="148" t="s">
        <v>92</v>
      </c>
      <c r="F53" s="276">
        <v>1833098</v>
      </c>
      <c r="G53" s="276" t="s">
        <v>135</v>
      </c>
      <c r="H53" s="148" t="s">
        <v>55</v>
      </c>
      <c r="I53" s="377" t="s">
        <v>252</v>
      </c>
      <c r="J53" s="515" t="s">
        <v>724</v>
      </c>
    </row>
    <row r="54" spans="1:40" ht="15" customHeight="1" x14ac:dyDescent="0.2">
      <c r="A54" s="272">
        <v>75</v>
      </c>
      <c r="B54" s="273" t="s">
        <v>334</v>
      </c>
      <c r="C54" s="272">
        <v>2013</v>
      </c>
      <c r="D54" s="390" t="s">
        <v>62</v>
      </c>
      <c r="E54" s="148" t="s">
        <v>92</v>
      </c>
      <c r="F54" s="276">
        <v>1833125</v>
      </c>
      <c r="G54" s="276" t="s">
        <v>136</v>
      </c>
      <c r="H54" s="148" t="s">
        <v>55</v>
      </c>
      <c r="I54" s="377" t="s">
        <v>252</v>
      </c>
      <c r="J54" s="515" t="s">
        <v>724</v>
      </c>
    </row>
    <row r="55" spans="1:40" ht="15" customHeight="1" x14ac:dyDescent="0.2">
      <c r="A55" s="272">
        <v>70</v>
      </c>
      <c r="B55" s="273" t="s">
        <v>334</v>
      </c>
      <c r="C55" s="272">
        <v>2013</v>
      </c>
      <c r="D55" s="390" t="s">
        <v>62</v>
      </c>
      <c r="E55" s="148" t="s">
        <v>92</v>
      </c>
      <c r="F55" s="276">
        <v>1833138</v>
      </c>
      <c r="G55" s="524" t="s">
        <v>322</v>
      </c>
      <c r="H55" s="148" t="s">
        <v>55</v>
      </c>
      <c r="I55" s="377" t="s">
        <v>252</v>
      </c>
      <c r="J55" s="515" t="s">
        <v>724</v>
      </c>
    </row>
    <row r="56" spans="1:40" ht="15" customHeight="1" x14ac:dyDescent="0.2">
      <c r="A56" s="272">
        <v>71</v>
      </c>
      <c r="B56" s="273" t="s">
        <v>334</v>
      </c>
      <c r="C56" s="272">
        <v>2013</v>
      </c>
      <c r="D56" s="390" t="s">
        <v>62</v>
      </c>
      <c r="E56" s="148" t="s">
        <v>92</v>
      </c>
      <c r="F56" s="276">
        <v>1833139</v>
      </c>
      <c r="G56" s="524" t="s">
        <v>323</v>
      </c>
      <c r="H56" s="148" t="s">
        <v>55</v>
      </c>
      <c r="I56" s="377" t="s">
        <v>252</v>
      </c>
      <c r="J56" s="515" t="s">
        <v>724</v>
      </c>
    </row>
    <row r="57" spans="1:40" ht="15" customHeight="1" x14ac:dyDescent="0.2">
      <c r="A57" s="272">
        <v>72</v>
      </c>
      <c r="B57" s="273" t="s">
        <v>334</v>
      </c>
      <c r="C57" s="272">
        <v>2013</v>
      </c>
      <c r="D57" s="390" t="s">
        <v>62</v>
      </c>
      <c r="E57" s="148" t="s">
        <v>92</v>
      </c>
      <c r="F57" s="276">
        <v>1833137</v>
      </c>
      <c r="G57" s="276" t="s">
        <v>133</v>
      </c>
      <c r="H57" s="148" t="s">
        <v>55</v>
      </c>
      <c r="I57" s="377" t="s">
        <v>252</v>
      </c>
      <c r="J57" s="515" t="s">
        <v>724</v>
      </c>
    </row>
    <row r="58" spans="1:40" ht="15" hidden="1" customHeight="1" x14ac:dyDescent="0.2">
      <c r="A58" s="535"/>
      <c r="B58" s="273" t="s">
        <v>186</v>
      </c>
      <c r="C58" s="536">
        <v>2013</v>
      </c>
      <c r="D58" s="390" t="s">
        <v>1155</v>
      </c>
      <c r="E58" s="148" t="s">
        <v>92</v>
      </c>
      <c r="F58" s="638">
        <v>2897391</v>
      </c>
      <c r="G58" s="537" t="s">
        <v>1156</v>
      </c>
      <c r="H58" s="148" t="s">
        <v>55</v>
      </c>
      <c r="I58" s="377" t="s">
        <v>252</v>
      </c>
      <c r="J58" s="515" t="s">
        <v>724</v>
      </c>
    </row>
    <row r="59" spans="1:40" ht="15" hidden="1" customHeight="1" x14ac:dyDescent="0.2">
      <c r="A59" s="535"/>
      <c r="B59" s="273" t="s">
        <v>186</v>
      </c>
      <c r="C59" s="536">
        <v>2013</v>
      </c>
      <c r="D59" s="390" t="s">
        <v>1155</v>
      </c>
      <c r="E59" s="148" t="s">
        <v>92</v>
      </c>
      <c r="F59" s="640">
        <v>2897392</v>
      </c>
      <c r="G59" s="537" t="s">
        <v>1157</v>
      </c>
      <c r="H59" s="148" t="s">
        <v>55</v>
      </c>
      <c r="I59" s="377" t="s">
        <v>252</v>
      </c>
      <c r="J59" s="515" t="s">
        <v>724</v>
      </c>
    </row>
    <row r="60" spans="1:40" ht="15" hidden="1" customHeight="1" x14ac:dyDescent="0.2">
      <c r="A60" s="535"/>
      <c r="B60" s="273" t="s">
        <v>186</v>
      </c>
      <c r="C60" s="536">
        <v>2013</v>
      </c>
      <c r="D60" s="390" t="s">
        <v>1155</v>
      </c>
      <c r="E60" s="148" t="s">
        <v>92</v>
      </c>
      <c r="F60" s="638">
        <v>2897398</v>
      </c>
      <c r="G60" s="537" t="s">
        <v>1158</v>
      </c>
      <c r="H60" s="148" t="s">
        <v>55</v>
      </c>
      <c r="I60" s="377" t="s">
        <v>252</v>
      </c>
      <c r="J60" s="515" t="s">
        <v>724</v>
      </c>
    </row>
    <row r="61" spans="1:40" ht="15" customHeight="1" x14ac:dyDescent="0.2">
      <c r="A61" s="535"/>
      <c r="B61" s="273" t="s">
        <v>334</v>
      </c>
      <c r="C61" s="536">
        <v>2020</v>
      </c>
      <c r="D61" s="390" t="s">
        <v>1139</v>
      </c>
      <c r="E61" s="148" t="s">
        <v>92</v>
      </c>
      <c r="F61" s="541"/>
      <c r="G61" s="537" t="s">
        <v>1145</v>
      </c>
      <c r="H61" s="148" t="s">
        <v>55</v>
      </c>
      <c r="I61" s="377" t="s">
        <v>252</v>
      </c>
      <c r="J61" s="515" t="s">
        <v>724</v>
      </c>
    </row>
    <row r="62" spans="1:40" ht="15" customHeight="1" x14ac:dyDescent="0.2">
      <c r="A62" s="535"/>
      <c r="B62" s="273" t="s">
        <v>334</v>
      </c>
      <c r="C62" s="536">
        <v>2020</v>
      </c>
      <c r="D62" s="390" t="s">
        <v>1139</v>
      </c>
      <c r="E62" s="148" t="s">
        <v>92</v>
      </c>
      <c r="F62" s="541"/>
      <c r="G62" s="537" t="s">
        <v>1143</v>
      </c>
      <c r="H62" s="148" t="s">
        <v>55</v>
      </c>
      <c r="I62" s="377" t="s">
        <v>252</v>
      </c>
      <c r="J62" s="515" t="s">
        <v>724</v>
      </c>
    </row>
    <row r="63" spans="1:40" ht="15" customHeight="1" x14ac:dyDescent="0.2">
      <c r="A63" s="535"/>
      <c r="B63" s="273" t="s">
        <v>334</v>
      </c>
      <c r="C63" s="536">
        <v>2020</v>
      </c>
      <c r="D63" s="390" t="s">
        <v>1139</v>
      </c>
      <c r="E63" s="148" t="s">
        <v>92</v>
      </c>
      <c r="F63" s="541"/>
      <c r="G63" s="537" t="s">
        <v>1141</v>
      </c>
      <c r="H63" s="148" t="s">
        <v>55</v>
      </c>
      <c r="I63" s="377" t="s">
        <v>252</v>
      </c>
      <c r="J63" s="515" t="s">
        <v>724</v>
      </c>
    </row>
    <row r="64" spans="1:40" ht="19.5" customHeight="1" x14ac:dyDescent="0.2">
      <c r="A64" s="535"/>
      <c r="B64" s="273" t="s">
        <v>334</v>
      </c>
      <c r="C64" s="536">
        <v>2020</v>
      </c>
      <c r="D64" s="390" t="s">
        <v>1139</v>
      </c>
      <c r="E64" s="148" t="s">
        <v>92</v>
      </c>
      <c r="F64" s="541"/>
      <c r="G64" s="537" t="s">
        <v>1138</v>
      </c>
      <c r="H64" s="148" t="s">
        <v>55</v>
      </c>
      <c r="I64" s="377" t="s">
        <v>252</v>
      </c>
      <c r="J64" s="515" t="s">
        <v>724</v>
      </c>
    </row>
    <row r="65" spans="1:10" ht="19.5" customHeight="1" x14ac:dyDescent="0.2">
      <c r="A65" s="535"/>
      <c r="B65" s="273" t="s">
        <v>334</v>
      </c>
      <c r="C65" s="536">
        <v>2020</v>
      </c>
      <c r="D65" s="390" t="s">
        <v>1130</v>
      </c>
      <c r="E65" s="148" t="s">
        <v>92</v>
      </c>
      <c r="F65" s="541"/>
      <c r="G65" s="537" t="s">
        <v>1136</v>
      </c>
      <c r="H65" s="148" t="s">
        <v>55</v>
      </c>
      <c r="I65" s="377" t="s">
        <v>252</v>
      </c>
      <c r="J65" s="515" t="s">
        <v>724</v>
      </c>
    </row>
    <row r="66" spans="1:10" ht="18.75" customHeight="1" x14ac:dyDescent="0.2">
      <c r="A66" s="535"/>
      <c r="B66" s="273" t="s">
        <v>334</v>
      </c>
      <c r="C66" s="536">
        <v>2020</v>
      </c>
      <c r="D66" s="390" t="s">
        <v>1130</v>
      </c>
      <c r="E66" s="148" t="s">
        <v>92</v>
      </c>
      <c r="F66" s="541"/>
      <c r="G66" s="537" t="s">
        <v>1134</v>
      </c>
      <c r="H66" s="148" t="s">
        <v>55</v>
      </c>
      <c r="I66" s="377" t="s">
        <v>252</v>
      </c>
      <c r="J66" s="515" t="s">
        <v>724</v>
      </c>
    </row>
    <row r="67" spans="1:10" ht="18" customHeight="1" x14ac:dyDescent="0.2">
      <c r="A67" s="535"/>
      <c r="B67" s="273" t="s">
        <v>334</v>
      </c>
      <c r="C67" s="536">
        <v>2020</v>
      </c>
      <c r="D67" s="390" t="s">
        <v>1130</v>
      </c>
      <c r="E67" s="148" t="s">
        <v>92</v>
      </c>
      <c r="F67" s="541"/>
      <c r="G67" s="537" t="s">
        <v>1132</v>
      </c>
      <c r="H67" s="148" t="s">
        <v>55</v>
      </c>
      <c r="I67" s="377" t="s">
        <v>252</v>
      </c>
      <c r="J67" s="515" t="s">
        <v>724</v>
      </c>
    </row>
    <row r="68" spans="1:10" ht="15" customHeight="1" x14ac:dyDescent="0.2">
      <c r="A68" s="535"/>
      <c r="B68" s="273" t="s">
        <v>334</v>
      </c>
      <c r="C68" s="536">
        <v>2020</v>
      </c>
      <c r="D68" s="390" t="s">
        <v>1130</v>
      </c>
      <c r="E68" s="148" t="s">
        <v>92</v>
      </c>
      <c r="F68" s="541"/>
      <c r="G68" s="537" t="s">
        <v>1129</v>
      </c>
      <c r="H68" s="148" t="s">
        <v>55</v>
      </c>
      <c r="I68" s="377" t="s">
        <v>252</v>
      </c>
      <c r="J68" s="515" t="s">
        <v>724</v>
      </c>
    </row>
    <row r="69" spans="1:10" ht="15" hidden="1" customHeight="1" x14ac:dyDescent="0.2">
      <c r="A69" s="535"/>
      <c r="B69" s="273" t="s">
        <v>186</v>
      </c>
      <c r="C69" s="536">
        <v>2020</v>
      </c>
      <c r="D69" s="390" t="s">
        <v>1155</v>
      </c>
      <c r="E69" s="148" t="s">
        <v>92</v>
      </c>
      <c r="F69" s="644"/>
      <c r="G69" s="537" t="s">
        <v>1159</v>
      </c>
      <c r="H69" s="148" t="s">
        <v>55</v>
      </c>
      <c r="I69" s="377" t="s">
        <v>252</v>
      </c>
      <c r="J69" s="515" t="s">
        <v>724</v>
      </c>
    </row>
    <row r="70" spans="1:10" ht="15" hidden="1" customHeight="1" x14ac:dyDescent="0.2">
      <c r="A70" s="535"/>
      <c r="B70" s="273" t="s">
        <v>186</v>
      </c>
      <c r="C70" s="536">
        <v>2020</v>
      </c>
      <c r="D70" s="390" t="s">
        <v>1155</v>
      </c>
      <c r="E70" s="148" t="s">
        <v>92</v>
      </c>
      <c r="F70" s="644"/>
      <c r="G70" s="537" t="s">
        <v>1160</v>
      </c>
      <c r="H70" s="148" t="s">
        <v>55</v>
      </c>
      <c r="I70" s="377" t="s">
        <v>252</v>
      </c>
      <c r="J70" s="515" t="s">
        <v>724</v>
      </c>
    </row>
    <row r="71" spans="1:10" ht="15" hidden="1" customHeight="1" x14ac:dyDescent="0.2">
      <c r="A71" s="535"/>
      <c r="B71" s="273" t="s">
        <v>186</v>
      </c>
      <c r="C71" s="536">
        <v>2020</v>
      </c>
      <c r="D71" s="390" t="s">
        <v>1155</v>
      </c>
      <c r="E71" s="148" t="s">
        <v>92</v>
      </c>
      <c r="F71" s="644"/>
      <c r="G71" s="537" t="s">
        <v>1161</v>
      </c>
      <c r="H71" s="148" t="s">
        <v>55</v>
      </c>
      <c r="I71" s="377" t="s">
        <v>252</v>
      </c>
      <c r="J71" s="515" t="s">
        <v>724</v>
      </c>
    </row>
    <row r="72" spans="1:10" ht="15" hidden="1" customHeight="1" x14ac:dyDescent="0.2">
      <c r="A72" s="535"/>
      <c r="B72" s="273" t="s">
        <v>186</v>
      </c>
      <c r="C72" s="536">
        <v>2020</v>
      </c>
      <c r="D72" s="390" t="s">
        <v>1155</v>
      </c>
      <c r="E72" s="148" t="s">
        <v>92</v>
      </c>
      <c r="F72" s="541"/>
      <c r="G72" s="537" t="s">
        <v>1162</v>
      </c>
      <c r="H72" s="148" t="s">
        <v>55</v>
      </c>
      <c r="I72" s="377" t="s">
        <v>252</v>
      </c>
      <c r="J72" s="515" t="s">
        <v>724</v>
      </c>
    </row>
    <row r="73" spans="1:10" ht="15" hidden="1" customHeight="1" x14ac:dyDescent="0.2">
      <c r="A73" s="535"/>
      <c r="B73" s="273" t="s">
        <v>186</v>
      </c>
      <c r="C73" s="536">
        <v>2020</v>
      </c>
      <c r="D73" s="390" t="s">
        <v>1155</v>
      </c>
      <c r="E73" s="148" t="s">
        <v>92</v>
      </c>
      <c r="F73" s="541"/>
      <c r="G73" s="537" t="s">
        <v>1163</v>
      </c>
      <c r="H73" s="148" t="s">
        <v>55</v>
      </c>
      <c r="I73" s="377" t="s">
        <v>252</v>
      </c>
      <c r="J73" s="515" t="s">
        <v>724</v>
      </c>
    </row>
    <row r="74" spans="1:10" ht="15" hidden="1" customHeight="1" x14ac:dyDescent="0.2">
      <c r="A74" s="535"/>
      <c r="B74" s="273" t="s">
        <v>186</v>
      </c>
      <c r="C74" s="536">
        <v>2020</v>
      </c>
      <c r="D74" s="390" t="s">
        <v>1155</v>
      </c>
      <c r="E74" s="148" t="s">
        <v>92</v>
      </c>
      <c r="F74" s="541"/>
      <c r="G74" s="537" t="s">
        <v>1164</v>
      </c>
      <c r="H74" s="148" t="s">
        <v>55</v>
      </c>
      <c r="I74" s="377" t="s">
        <v>252</v>
      </c>
      <c r="J74" s="515" t="s">
        <v>724</v>
      </c>
    </row>
    <row r="75" spans="1:10" ht="15" hidden="1" customHeight="1" x14ac:dyDescent="0.2">
      <c r="A75" s="517"/>
      <c r="B75" s="518" t="s">
        <v>186</v>
      </c>
      <c r="C75" s="272">
        <v>2014</v>
      </c>
      <c r="D75" s="534" t="s">
        <v>240</v>
      </c>
      <c r="E75" s="148" t="s">
        <v>661</v>
      </c>
      <c r="F75" s="276">
        <v>1</v>
      </c>
      <c r="G75" s="514" t="s">
        <v>233</v>
      </c>
      <c r="H75" s="148" t="s">
        <v>55</v>
      </c>
      <c r="I75" s="278" t="s">
        <v>252</v>
      </c>
      <c r="J75" s="515" t="s">
        <v>724</v>
      </c>
    </row>
    <row r="76" spans="1:10" ht="15" hidden="1" customHeight="1" x14ac:dyDescent="0.2">
      <c r="A76" s="517"/>
      <c r="B76" s="518" t="s">
        <v>186</v>
      </c>
      <c r="C76" s="272">
        <v>2014</v>
      </c>
      <c r="D76" s="534" t="s">
        <v>240</v>
      </c>
      <c r="E76" s="148" t="s">
        <v>662</v>
      </c>
      <c r="F76" s="276">
        <v>2</v>
      </c>
      <c r="G76" s="514" t="s">
        <v>234</v>
      </c>
      <c r="H76" s="148" t="s">
        <v>55</v>
      </c>
      <c r="I76" s="278" t="s">
        <v>252</v>
      </c>
      <c r="J76" s="515" t="s">
        <v>724</v>
      </c>
    </row>
    <row r="77" spans="1:10" ht="15" hidden="1" customHeight="1" x14ac:dyDescent="0.2">
      <c r="A77" s="517"/>
      <c r="B77" s="518" t="s">
        <v>186</v>
      </c>
      <c r="C77" s="272">
        <v>2014</v>
      </c>
      <c r="D77" s="534" t="s">
        <v>240</v>
      </c>
      <c r="E77" s="148" t="s">
        <v>661</v>
      </c>
      <c r="F77" s="276">
        <v>3</v>
      </c>
      <c r="G77" s="514" t="s">
        <v>235</v>
      </c>
      <c r="H77" s="148" t="s">
        <v>55</v>
      </c>
      <c r="I77" s="278" t="s">
        <v>252</v>
      </c>
      <c r="J77" s="515" t="s">
        <v>724</v>
      </c>
    </row>
    <row r="78" spans="1:10" ht="15" hidden="1" customHeight="1" x14ac:dyDescent="0.2">
      <c r="A78" s="517"/>
      <c r="B78" s="518" t="s">
        <v>186</v>
      </c>
      <c r="C78" s="272">
        <v>2014</v>
      </c>
      <c r="D78" s="534" t="s">
        <v>240</v>
      </c>
      <c r="E78" s="148" t="s">
        <v>661</v>
      </c>
      <c r="F78" s="276">
        <v>4</v>
      </c>
      <c r="G78" s="514" t="s">
        <v>236</v>
      </c>
      <c r="H78" s="148" t="s">
        <v>55</v>
      </c>
      <c r="I78" s="278" t="s">
        <v>252</v>
      </c>
      <c r="J78" s="515" t="s">
        <v>724</v>
      </c>
    </row>
    <row r="79" spans="1:10" ht="15" hidden="1" customHeight="1" x14ac:dyDescent="0.2">
      <c r="A79" s="517"/>
      <c r="B79" s="518" t="s">
        <v>186</v>
      </c>
      <c r="C79" s="272">
        <v>2014</v>
      </c>
      <c r="D79" s="534" t="s">
        <v>240</v>
      </c>
      <c r="E79" s="148" t="s">
        <v>661</v>
      </c>
      <c r="F79" s="276">
        <v>5</v>
      </c>
      <c r="G79" s="514" t="s">
        <v>237</v>
      </c>
      <c r="H79" s="148" t="s">
        <v>55</v>
      </c>
      <c r="I79" s="278" t="s">
        <v>252</v>
      </c>
      <c r="J79" s="515" t="s">
        <v>724</v>
      </c>
    </row>
    <row r="80" spans="1:10" ht="15" hidden="1" customHeight="1" x14ac:dyDescent="0.2">
      <c r="A80" s="517"/>
      <c r="B80" s="518" t="s">
        <v>186</v>
      </c>
      <c r="C80" s="272">
        <v>2014</v>
      </c>
      <c r="D80" s="534" t="s">
        <v>240</v>
      </c>
      <c r="E80" s="148" t="s">
        <v>661</v>
      </c>
      <c r="F80" s="276">
        <v>6</v>
      </c>
      <c r="G80" s="514" t="s">
        <v>238</v>
      </c>
      <c r="H80" s="148" t="s">
        <v>55</v>
      </c>
      <c r="I80" s="278" t="s">
        <v>252</v>
      </c>
      <c r="J80" s="515" t="s">
        <v>724</v>
      </c>
    </row>
    <row r="81" spans="1:10" ht="15" hidden="1" customHeight="1" x14ac:dyDescent="0.2">
      <c r="A81" s="517"/>
      <c r="B81" s="518" t="s">
        <v>186</v>
      </c>
      <c r="C81" s="272">
        <v>2014</v>
      </c>
      <c r="D81" s="534" t="s">
        <v>240</v>
      </c>
      <c r="E81" s="148" t="s">
        <v>661</v>
      </c>
      <c r="F81" s="276">
        <v>7</v>
      </c>
      <c r="G81" s="514" t="s">
        <v>239</v>
      </c>
      <c r="H81" s="148" t="s">
        <v>55</v>
      </c>
      <c r="I81" s="278" t="s">
        <v>252</v>
      </c>
      <c r="J81" s="515" t="s">
        <v>724</v>
      </c>
    </row>
    <row r="82" spans="1:10" ht="15" hidden="1" customHeight="1" x14ac:dyDescent="0.2">
      <c r="A82" s="535"/>
      <c r="B82" s="518" t="s">
        <v>186</v>
      </c>
      <c r="C82" s="536">
        <v>2020</v>
      </c>
      <c r="D82" s="534" t="s">
        <v>240</v>
      </c>
      <c r="E82" s="148" t="s">
        <v>661</v>
      </c>
      <c r="F82" s="537">
        <v>8</v>
      </c>
      <c r="G82" s="537" t="s">
        <v>1165</v>
      </c>
      <c r="H82" s="148" t="s">
        <v>55</v>
      </c>
      <c r="I82" s="278" t="s">
        <v>252</v>
      </c>
      <c r="J82" s="515" t="s">
        <v>724</v>
      </c>
    </row>
    <row r="83" spans="1:10" ht="15" hidden="1" customHeight="1" x14ac:dyDescent="0.2">
      <c r="A83" s="535"/>
      <c r="B83" s="518" t="s">
        <v>186</v>
      </c>
      <c r="C83" s="536">
        <v>2020</v>
      </c>
      <c r="D83" s="534" t="s">
        <v>240</v>
      </c>
      <c r="E83" s="148" t="s">
        <v>661</v>
      </c>
      <c r="F83" s="537">
        <v>9</v>
      </c>
      <c r="G83" s="537" t="s">
        <v>1166</v>
      </c>
      <c r="H83" s="148" t="s">
        <v>55</v>
      </c>
      <c r="I83" s="278" t="s">
        <v>252</v>
      </c>
      <c r="J83" s="515" t="s">
        <v>724</v>
      </c>
    </row>
    <row r="84" spans="1:10" ht="15" hidden="1" customHeight="1" x14ac:dyDescent="0.2">
      <c r="A84" s="535"/>
      <c r="B84" s="518" t="s">
        <v>186</v>
      </c>
      <c r="C84" s="536">
        <v>2020</v>
      </c>
      <c r="D84" s="534" t="s">
        <v>240</v>
      </c>
      <c r="E84" s="148" t="s">
        <v>661</v>
      </c>
      <c r="F84" s="537">
        <v>10</v>
      </c>
      <c r="G84" s="537" t="s">
        <v>1167</v>
      </c>
      <c r="H84" s="148" t="s">
        <v>55</v>
      </c>
      <c r="I84" s="278" t="s">
        <v>252</v>
      </c>
      <c r="J84" s="515" t="s">
        <v>724</v>
      </c>
    </row>
    <row r="85" spans="1:10" ht="15" hidden="1" customHeight="1" x14ac:dyDescent="0.2">
      <c r="A85" s="535"/>
      <c r="B85" s="518" t="s">
        <v>186</v>
      </c>
      <c r="C85" s="536">
        <v>2020</v>
      </c>
      <c r="D85" s="534" t="s">
        <v>240</v>
      </c>
      <c r="E85" s="148" t="s">
        <v>661</v>
      </c>
      <c r="F85" s="537">
        <v>11</v>
      </c>
      <c r="G85" s="537" t="s">
        <v>1168</v>
      </c>
      <c r="H85" s="148" t="s">
        <v>55</v>
      </c>
      <c r="I85" s="278" t="s">
        <v>252</v>
      </c>
      <c r="J85" s="515" t="s">
        <v>724</v>
      </c>
    </row>
    <row r="86" spans="1:10" ht="15" hidden="1" customHeight="1" x14ac:dyDescent="0.2">
      <c r="A86" s="517"/>
      <c r="B86" s="523" t="s">
        <v>1209</v>
      </c>
      <c r="C86" s="272">
        <v>2009</v>
      </c>
      <c r="D86" s="132" t="s">
        <v>336</v>
      </c>
      <c r="E86" s="148" t="s">
        <v>243</v>
      </c>
      <c r="F86" s="513"/>
      <c r="G86" s="514" t="s">
        <v>242</v>
      </c>
      <c r="H86" s="148" t="s">
        <v>55</v>
      </c>
      <c r="I86" s="278" t="s">
        <v>252</v>
      </c>
      <c r="J86" s="515" t="s">
        <v>724</v>
      </c>
    </row>
    <row r="87" spans="1:10" ht="15" hidden="1" customHeight="1" x14ac:dyDescent="0.2">
      <c r="A87" s="531">
        <v>13</v>
      </c>
      <c r="B87" s="273" t="s">
        <v>186</v>
      </c>
      <c r="C87" s="531">
        <v>2005</v>
      </c>
      <c r="D87" s="274" t="s">
        <v>8</v>
      </c>
      <c r="E87" s="148" t="s">
        <v>69</v>
      </c>
      <c r="F87" s="276">
        <v>5054214</v>
      </c>
      <c r="G87" s="514" t="s">
        <v>165</v>
      </c>
      <c r="H87" s="148" t="s">
        <v>55</v>
      </c>
      <c r="I87" s="278" t="s">
        <v>252</v>
      </c>
      <c r="J87" s="515" t="s">
        <v>724</v>
      </c>
    </row>
    <row r="88" spans="1:10" ht="15" hidden="1" customHeight="1" x14ac:dyDescent="0.2">
      <c r="A88" s="531">
        <v>14</v>
      </c>
      <c r="B88" s="273" t="s">
        <v>186</v>
      </c>
      <c r="C88" s="531">
        <v>2005</v>
      </c>
      <c r="D88" s="274" t="s">
        <v>8</v>
      </c>
      <c r="E88" s="148" t="s">
        <v>69</v>
      </c>
      <c r="F88" s="276">
        <v>6069787</v>
      </c>
      <c r="G88" s="514"/>
      <c r="H88" s="148" t="s">
        <v>55</v>
      </c>
      <c r="I88" s="278" t="s">
        <v>252</v>
      </c>
      <c r="J88" s="515" t="s">
        <v>724</v>
      </c>
    </row>
    <row r="89" spans="1:10" ht="15" hidden="1" customHeight="1" x14ac:dyDescent="0.2">
      <c r="A89" s="272">
        <v>40</v>
      </c>
      <c r="B89" s="273" t="s">
        <v>186</v>
      </c>
      <c r="C89" s="272">
        <v>2010</v>
      </c>
      <c r="D89" s="230" t="s">
        <v>8</v>
      </c>
      <c r="E89" s="148" t="s">
        <v>69</v>
      </c>
      <c r="F89" s="276">
        <v>7476471</v>
      </c>
      <c r="G89" s="514" t="s">
        <v>164</v>
      </c>
      <c r="H89" s="148" t="s">
        <v>55</v>
      </c>
      <c r="I89" s="278" t="s">
        <v>252</v>
      </c>
      <c r="J89" s="515" t="s">
        <v>724</v>
      </c>
    </row>
    <row r="90" spans="1:10" ht="15" hidden="1" customHeight="1" x14ac:dyDescent="0.2">
      <c r="A90" s="272">
        <v>42</v>
      </c>
      <c r="B90" s="273" t="s">
        <v>186</v>
      </c>
      <c r="C90" s="272">
        <v>2010</v>
      </c>
      <c r="D90" s="230" t="s">
        <v>8</v>
      </c>
      <c r="E90" s="148" t="s">
        <v>69</v>
      </c>
      <c r="F90" s="276">
        <v>6448446</v>
      </c>
      <c r="G90" s="514"/>
      <c r="H90" s="148" t="s">
        <v>55</v>
      </c>
      <c r="I90" s="278" t="s">
        <v>252</v>
      </c>
      <c r="J90" s="515" t="s">
        <v>724</v>
      </c>
    </row>
    <row r="91" spans="1:10" ht="15" customHeight="1" x14ac:dyDescent="0.2">
      <c r="A91" s="272">
        <v>98</v>
      </c>
      <c r="B91" s="518" t="s">
        <v>334</v>
      </c>
      <c r="C91" s="272">
        <v>2019</v>
      </c>
      <c r="D91" s="453" t="s">
        <v>59</v>
      </c>
      <c r="E91" s="148" t="s">
        <v>192</v>
      </c>
      <c r="F91" s="543">
        <v>180400005384</v>
      </c>
      <c r="G91" s="513" t="s">
        <v>191</v>
      </c>
      <c r="H91" s="148" t="s">
        <v>55</v>
      </c>
      <c r="I91" s="278" t="s">
        <v>252</v>
      </c>
      <c r="J91" s="515" t="s">
        <v>724</v>
      </c>
    </row>
    <row r="92" spans="1:10" ht="15" customHeight="1" x14ac:dyDescent="0.2">
      <c r="A92" s="272">
        <v>15</v>
      </c>
      <c r="B92" s="273" t="s">
        <v>335</v>
      </c>
      <c r="C92" s="272">
        <v>2005</v>
      </c>
      <c r="D92" s="274" t="s">
        <v>9</v>
      </c>
      <c r="E92" s="148" t="s">
        <v>73</v>
      </c>
      <c r="F92" s="276">
        <v>389742</v>
      </c>
      <c r="G92" s="276" t="s">
        <v>111</v>
      </c>
      <c r="H92" s="148" t="s">
        <v>55</v>
      </c>
      <c r="I92" s="278" t="s">
        <v>252</v>
      </c>
      <c r="J92" s="515" t="s">
        <v>724</v>
      </c>
    </row>
    <row r="93" spans="1:10" ht="15" customHeight="1" x14ac:dyDescent="0.2">
      <c r="A93" s="531">
        <v>18</v>
      </c>
      <c r="B93" s="273" t="s">
        <v>334</v>
      </c>
      <c r="C93" s="531">
        <v>2005</v>
      </c>
      <c r="D93" s="76" t="s">
        <v>11</v>
      </c>
      <c r="E93" s="148" t="s">
        <v>74</v>
      </c>
      <c r="F93" s="276">
        <v>254675</v>
      </c>
      <c r="G93" s="513" t="s">
        <v>113</v>
      </c>
      <c r="H93" s="148" t="s">
        <v>55</v>
      </c>
      <c r="I93" s="377" t="s">
        <v>252</v>
      </c>
      <c r="J93" s="515" t="s">
        <v>724</v>
      </c>
    </row>
    <row r="94" spans="1:10" ht="15" hidden="1" customHeight="1" x14ac:dyDescent="0.2">
      <c r="A94" s="272">
        <v>19</v>
      </c>
      <c r="B94" s="523" t="s">
        <v>186</v>
      </c>
      <c r="C94" s="272">
        <v>1992</v>
      </c>
      <c r="D94" s="643" t="s">
        <v>63</v>
      </c>
      <c r="E94" s="148" t="s">
        <v>12</v>
      </c>
      <c r="F94" s="276">
        <v>2220511</v>
      </c>
      <c r="G94" s="513" t="s">
        <v>167</v>
      </c>
      <c r="H94" s="148" t="s">
        <v>55</v>
      </c>
      <c r="I94" s="377" t="s">
        <v>252</v>
      </c>
      <c r="J94" s="515" t="s">
        <v>724</v>
      </c>
    </row>
    <row r="95" spans="1:10" ht="15" customHeight="1" x14ac:dyDescent="0.2">
      <c r="A95" s="272">
        <v>20</v>
      </c>
      <c r="B95" s="273" t="s">
        <v>334</v>
      </c>
      <c r="C95" s="272">
        <v>2005</v>
      </c>
      <c r="D95" s="76" t="s">
        <v>13</v>
      </c>
      <c r="E95" s="148" t="s">
        <v>75</v>
      </c>
      <c r="F95" s="276">
        <v>220359295</v>
      </c>
      <c r="G95" s="276" t="s">
        <v>114</v>
      </c>
      <c r="H95" s="148" t="s">
        <v>55</v>
      </c>
      <c r="I95" s="377" t="s">
        <v>252</v>
      </c>
      <c r="J95" s="515" t="s">
        <v>724</v>
      </c>
    </row>
    <row r="96" spans="1:10" ht="15" customHeight="1" x14ac:dyDescent="0.2">
      <c r="A96" s="272">
        <v>22</v>
      </c>
      <c r="B96" s="273" t="s">
        <v>334</v>
      </c>
      <c r="C96" s="272">
        <v>2005</v>
      </c>
      <c r="D96" s="76" t="s">
        <v>13</v>
      </c>
      <c r="E96" s="148" t="s">
        <v>75</v>
      </c>
      <c r="F96" s="276">
        <v>220359304</v>
      </c>
      <c r="G96" s="513" t="s">
        <v>115</v>
      </c>
      <c r="H96" s="148" t="s">
        <v>55</v>
      </c>
      <c r="I96" s="377" t="s">
        <v>252</v>
      </c>
      <c r="J96" s="515" t="s">
        <v>724</v>
      </c>
    </row>
    <row r="97" spans="1:10" ht="15" customHeight="1" x14ac:dyDescent="0.2">
      <c r="A97" s="272">
        <v>43</v>
      </c>
      <c r="B97" s="273" t="s">
        <v>334</v>
      </c>
      <c r="C97" s="272">
        <v>2010</v>
      </c>
      <c r="D97" s="76" t="s">
        <v>13</v>
      </c>
      <c r="E97" s="148" t="s">
        <v>75</v>
      </c>
      <c r="F97" s="276">
        <v>4906165476</v>
      </c>
      <c r="G97" s="276" t="s">
        <v>129</v>
      </c>
      <c r="H97" s="148" t="s">
        <v>55</v>
      </c>
      <c r="I97" s="377" t="s">
        <v>252</v>
      </c>
      <c r="J97" s="515" t="s">
        <v>724</v>
      </c>
    </row>
    <row r="98" spans="1:10" ht="16.5" customHeight="1" x14ac:dyDescent="0.2">
      <c r="A98" s="272">
        <v>36</v>
      </c>
      <c r="B98" s="273" t="s">
        <v>334</v>
      </c>
      <c r="C98" s="272">
        <v>2010</v>
      </c>
      <c r="D98" s="316" t="s">
        <v>13</v>
      </c>
      <c r="E98" s="275" t="s">
        <v>75</v>
      </c>
      <c r="F98" s="276">
        <v>4911166818</v>
      </c>
      <c r="G98" s="276" t="s">
        <v>168</v>
      </c>
      <c r="H98" s="148" t="s">
        <v>55</v>
      </c>
      <c r="I98" s="377" t="s">
        <v>252</v>
      </c>
      <c r="J98" s="515" t="s">
        <v>724</v>
      </c>
    </row>
    <row r="99" spans="1:10" ht="14.25" customHeight="1" x14ac:dyDescent="0.2">
      <c r="A99" s="272">
        <v>37</v>
      </c>
      <c r="B99" s="13" t="s">
        <v>334</v>
      </c>
      <c r="C99" s="272">
        <v>2010</v>
      </c>
      <c r="D99" s="76" t="s">
        <v>13</v>
      </c>
      <c r="E99" s="148" t="s">
        <v>75</v>
      </c>
      <c r="F99" s="276">
        <v>4911166837</v>
      </c>
      <c r="G99" s="276" t="s">
        <v>127</v>
      </c>
      <c r="H99" s="148" t="s">
        <v>55</v>
      </c>
      <c r="I99" s="377" t="s">
        <v>252</v>
      </c>
      <c r="J99" s="515" t="s">
        <v>724</v>
      </c>
    </row>
    <row r="100" spans="1:10" ht="18" customHeight="1" x14ac:dyDescent="0.2">
      <c r="A100" s="272">
        <v>41</v>
      </c>
      <c r="B100" s="273" t="s">
        <v>334</v>
      </c>
      <c r="C100" s="272">
        <v>2010</v>
      </c>
      <c r="D100" s="230" t="s">
        <v>13</v>
      </c>
      <c r="E100" s="148" t="s">
        <v>75</v>
      </c>
      <c r="F100" s="276">
        <v>4906165472</v>
      </c>
      <c r="G100" s="276" t="s">
        <v>128</v>
      </c>
      <c r="H100" s="148" t="s">
        <v>55</v>
      </c>
      <c r="I100" s="377" t="s">
        <v>252</v>
      </c>
      <c r="J100" s="515" t="s">
        <v>724</v>
      </c>
    </row>
    <row r="101" spans="1:10" ht="15" hidden="1" customHeight="1" x14ac:dyDescent="0.2">
      <c r="A101" s="517"/>
      <c r="B101" s="523" t="s">
        <v>1209</v>
      </c>
      <c r="C101" s="272">
        <v>2016</v>
      </c>
      <c r="D101" s="277" t="s">
        <v>404</v>
      </c>
      <c r="E101" s="148" t="s">
        <v>259</v>
      </c>
      <c r="F101" s="547" t="s">
        <v>405</v>
      </c>
      <c r="G101" s="412" t="s">
        <v>289</v>
      </c>
      <c r="H101" s="148" t="s">
        <v>55</v>
      </c>
      <c r="I101" s="278" t="s">
        <v>252</v>
      </c>
      <c r="J101" s="515" t="s">
        <v>724</v>
      </c>
    </row>
    <row r="102" spans="1:10" ht="15" hidden="1" customHeight="1" x14ac:dyDescent="0.2">
      <c r="A102" s="272">
        <v>10</v>
      </c>
      <c r="B102" s="523"/>
      <c r="C102" s="272"/>
      <c r="D102" s="274" t="s">
        <v>8</v>
      </c>
      <c r="E102" s="148" t="s">
        <v>69</v>
      </c>
      <c r="F102" s="276">
        <v>3370269</v>
      </c>
      <c r="G102" s="514" t="s">
        <v>161</v>
      </c>
      <c r="H102" s="148" t="s">
        <v>55</v>
      </c>
      <c r="I102" s="278"/>
      <c r="J102" s="528" t="s">
        <v>60</v>
      </c>
    </row>
    <row r="103" spans="1:10" ht="15" hidden="1" customHeight="1" x14ac:dyDescent="0.2">
      <c r="A103" s="272">
        <v>11</v>
      </c>
      <c r="B103" s="523"/>
      <c r="C103" s="272"/>
      <c r="D103" s="274" t="s">
        <v>8</v>
      </c>
      <c r="E103" s="148" t="s">
        <v>69</v>
      </c>
      <c r="F103" s="276">
        <v>3370275</v>
      </c>
      <c r="G103" s="514" t="s">
        <v>162</v>
      </c>
      <c r="H103" s="148" t="s">
        <v>55</v>
      </c>
      <c r="I103" s="278"/>
      <c r="J103" s="528" t="s">
        <v>60</v>
      </c>
    </row>
    <row r="104" spans="1:10" ht="15" hidden="1" customHeight="1" x14ac:dyDescent="0.2">
      <c r="A104" s="272">
        <v>12</v>
      </c>
      <c r="B104" s="523"/>
      <c r="C104" s="272"/>
      <c r="D104" s="274" t="s">
        <v>8</v>
      </c>
      <c r="E104" s="148" t="s">
        <v>69</v>
      </c>
      <c r="F104" s="276">
        <v>5054215</v>
      </c>
      <c r="G104" s="514" t="s">
        <v>163</v>
      </c>
      <c r="H104" s="148" t="s">
        <v>55</v>
      </c>
      <c r="I104" s="278"/>
      <c r="J104" s="528" t="s">
        <v>60</v>
      </c>
    </row>
    <row r="105" spans="1:10" ht="15" hidden="1" customHeight="1" x14ac:dyDescent="0.2">
      <c r="A105" s="272">
        <v>38</v>
      </c>
      <c r="B105" s="523"/>
      <c r="C105" s="272"/>
      <c r="D105" s="274" t="s">
        <v>8</v>
      </c>
      <c r="E105" s="148" t="s">
        <v>69</v>
      </c>
      <c r="F105" s="276">
        <v>8091979</v>
      </c>
      <c r="G105" s="514" t="s">
        <v>164</v>
      </c>
      <c r="H105" s="148" t="s">
        <v>55</v>
      </c>
      <c r="I105" s="542"/>
      <c r="J105" s="528" t="s">
        <v>60</v>
      </c>
    </row>
    <row r="106" spans="1:10" ht="15" hidden="1" customHeight="1" x14ac:dyDescent="0.2">
      <c r="A106" s="272">
        <v>39</v>
      </c>
      <c r="B106" s="523"/>
      <c r="C106" s="272"/>
      <c r="D106" s="274" t="s">
        <v>8</v>
      </c>
      <c r="E106" s="148" t="s">
        <v>69</v>
      </c>
      <c r="F106" s="276">
        <v>6448448</v>
      </c>
      <c r="G106" s="514"/>
      <c r="H106" s="148" t="s">
        <v>55</v>
      </c>
      <c r="I106" s="542"/>
      <c r="J106" s="528" t="s">
        <v>60</v>
      </c>
    </row>
    <row r="107" spans="1:10" ht="15" hidden="1" customHeight="1" x14ac:dyDescent="0.2">
      <c r="A107" s="517"/>
      <c r="B107" s="523" t="s">
        <v>1209</v>
      </c>
      <c r="C107" s="272">
        <v>2016</v>
      </c>
      <c r="D107" s="277" t="s">
        <v>402</v>
      </c>
      <c r="E107" s="148" t="s">
        <v>259</v>
      </c>
      <c r="F107" s="547" t="s">
        <v>400</v>
      </c>
      <c r="G107" s="412" t="s">
        <v>289</v>
      </c>
      <c r="H107" s="148" t="s">
        <v>55</v>
      </c>
      <c r="I107" s="278" t="s">
        <v>252</v>
      </c>
      <c r="J107" s="515" t="s">
        <v>724</v>
      </c>
    </row>
    <row r="108" spans="1:10" ht="15" hidden="1" customHeight="1" x14ac:dyDescent="0.2">
      <c r="A108" s="517"/>
      <c r="B108" s="523" t="s">
        <v>1209</v>
      </c>
      <c r="C108" s="272">
        <v>2016</v>
      </c>
      <c r="D108" s="277" t="s">
        <v>402</v>
      </c>
      <c r="E108" s="148" t="s">
        <v>259</v>
      </c>
      <c r="F108" s="547" t="s">
        <v>401</v>
      </c>
      <c r="G108" s="412" t="s">
        <v>289</v>
      </c>
      <c r="H108" s="148" t="s">
        <v>55</v>
      </c>
      <c r="I108" s="278" t="s">
        <v>252</v>
      </c>
      <c r="J108" s="515" t="s">
        <v>724</v>
      </c>
    </row>
    <row r="109" spans="1:10" ht="15" hidden="1" customHeight="1" x14ac:dyDescent="0.2">
      <c r="A109" s="517"/>
      <c r="B109" s="523" t="s">
        <v>1209</v>
      </c>
      <c r="C109" s="272">
        <v>2016</v>
      </c>
      <c r="D109" s="132" t="s">
        <v>260</v>
      </c>
      <c r="E109" s="148" t="s">
        <v>306</v>
      </c>
      <c r="F109" s="547" t="s">
        <v>398</v>
      </c>
      <c r="G109" s="412" t="s">
        <v>289</v>
      </c>
      <c r="H109" s="148" t="s">
        <v>55</v>
      </c>
      <c r="I109" s="278" t="s">
        <v>252</v>
      </c>
      <c r="J109" s="515" t="s">
        <v>724</v>
      </c>
    </row>
    <row r="110" spans="1:10" ht="15" hidden="1" customHeight="1" x14ac:dyDescent="0.2">
      <c r="A110" s="517"/>
      <c r="B110" s="523" t="s">
        <v>1209</v>
      </c>
      <c r="C110" s="272">
        <v>2016</v>
      </c>
      <c r="D110" s="132" t="s">
        <v>262</v>
      </c>
      <c r="E110" s="148" t="s">
        <v>308</v>
      </c>
      <c r="F110" s="547" t="s">
        <v>399</v>
      </c>
      <c r="G110" s="412" t="s">
        <v>289</v>
      </c>
      <c r="H110" s="148" t="s">
        <v>55</v>
      </c>
      <c r="I110" s="278" t="s">
        <v>252</v>
      </c>
      <c r="J110" s="515" t="s">
        <v>724</v>
      </c>
    </row>
    <row r="111" spans="1:10" ht="15" hidden="1" customHeight="1" x14ac:dyDescent="0.2">
      <c r="A111" s="272">
        <v>35</v>
      </c>
      <c r="B111" s="273" t="s">
        <v>334</v>
      </c>
      <c r="C111" s="272">
        <v>2010</v>
      </c>
      <c r="D111" s="230" t="s">
        <v>59</v>
      </c>
      <c r="E111" s="148" t="s">
        <v>80</v>
      </c>
      <c r="F111" s="544">
        <v>100100038169</v>
      </c>
      <c r="G111" s="514" t="s">
        <v>126</v>
      </c>
      <c r="H111" s="148" t="s">
        <v>55</v>
      </c>
      <c r="I111" s="278"/>
      <c r="J111" s="528" t="s">
        <v>723</v>
      </c>
    </row>
    <row r="112" spans="1:10" ht="15" hidden="1" customHeight="1" x14ac:dyDescent="0.2">
      <c r="A112" s="517"/>
      <c r="B112" s="523" t="s">
        <v>186</v>
      </c>
      <c r="C112" s="272">
        <v>2016</v>
      </c>
      <c r="D112" s="132" t="s">
        <v>261</v>
      </c>
      <c r="E112" s="148" t="s">
        <v>423</v>
      </c>
      <c r="F112" s="540"/>
      <c r="G112" s="412" t="s">
        <v>289</v>
      </c>
      <c r="H112" s="148" t="s">
        <v>55</v>
      </c>
      <c r="I112" s="278" t="s">
        <v>252</v>
      </c>
      <c r="J112" s="515" t="s">
        <v>724</v>
      </c>
    </row>
    <row r="113" spans="1:10" ht="15" hidden="1" customHeight="1" x14ac:dyDescent="0.2">
      <c r="A113" s="517"/>
      <c r="B113" s="523" t="s">
        <v>186</v>
      </c>
      <c r="C113" s="272">
        <v>2016</v>
      </c>
      <c r="D113" s="132" t="s">
        <v>288</v>
      </c>
      <c r="E113" s="148" t="s">
        <v>307</v>
      </c>
      <c r="F113" s="513"/>
      <c r="G113" s="412" t="s">
        <v>289</v>
      </c>
      <c r="H113" s="148" t="s">
        <v>55</v>
      </c>
      <c r="I113" s="278" t="s">
        <v>252</v>
      </c>
      <c r="J113" s="515" t="s">
        <v>724</v>
      </c>
    </row>
    <row r="114" spans="1:10" ht="17.25" hidden="1" customHeight="1" x14ac:dyDescent="0.2">
      <c r="A114" s="517"/>
      <c r="B114" s="523" t="s">
        <v>1209</v>
      </c>
      <c r="C114" s="272">
        <v>2016</v>
      </c>
      <c r="D114" s="132" t="s">
        <v>406</v>
      </c>
      <c r="E114" s="148" t="s">
        <v>309</v>
      </c>
      <c r="F114" s="547" t="s">
        <v>403</v>
      </c>
      <c r="G114" s="412" t="s">
        <v>289</v>
      </c>
      <c r="H114" s="148" t="s">
        <v>55</v>
      </c>
      <c r="I114" s="278" t="s">
        <v>252</v>
      </c>
      <c r="J114" s="515" t="s">
        <v>724</v>
      </c>
    </row>
    <row r="115" spans="1:10" ht="15" customHeight="1" x14ac:dyDescent="0.2">
      <c r="A115" s="272">
        <v>100</v>
      </c>
      <c r="B115" s="523" t="s">
        <v>454</v>
      </c>
      <c r="C115" s="272"/>
      <c r="D115" s="132" t="s">
        <v>193</v>
      </c>
      <c r="E115" s="148" t="s">
        <v>200</v>
      </c>
      <c r="F115" s="513"/>
      <c r="G115" s="513" t="s">
        <v>196</v>
      </c>
      <c r="H115" s="148" t="s">
        <v>55</v>
      </c>
      <c r="I115" s="377" t="s">
        <v>252</v>
      </c>
      <c r="J115" s="515" t="s">
        <v>724</v>
      </c>
    </row>
    <row r="116" spans="1:10" ht="15" hidden="1" customHeight="1" x14ac:dyDescent="0.2">
      <c r="A116" s="531">
        <v>17</v>
      </c>
      <c r="B116" s="273" t="s">
        <v>334</v>
      </c>
      <c r="C116" s="531">
        <v>2005</v>
      </c>
      <c r="D116" s="230" t="s">
        <v>10</v>
      </c>
      <c r="E116" s="148" t="s">
        <v>94</v>
      </c>
      <c r="F116" s="545">
        <v>4510020</v>
      </c>
      <c r="G116" s="318" t="s">
        <v>166</v>
      </c>
      <c r="H116" s="148" t="s">
        <v>55</v>
      </c>
      <c r="I116" s="278"/>
      <c r="J116" s="275" t="s">
        <v>190</v>
      </c>
    </row>
    <row r="117" spans="1:10" ht="15" customHeight="1" x14ac:dyDescent="0.2">
      <c r="A117" s="272">
        <v>101</v>
      </c>
      <c r="B117" s="273" t="s">
        <v>454</v>
      </c>
      <c r="C117" s="272"/>
      <c r="D117" s="132" t="s">
        <v>193</v>
      </c>
      <c r="E117" s="148" t="s">
        <v>198</v>
      </c>
      <c r="F117" s="513"/>
      <c r="G117" s="513"/>
      <c r="H117" s="148" t="s">
        <v>55</v>
      </c>
      <c r="I117" s="377" t="s">
        <v>252</v>
      </c>
      <c r="J117" s="515" t="s">
        <v>724</v>
      </c>
    </row>
    <row r="118" spans="1:10" ht="15" customHeight="1" x14ac:dyDescent="0.2">
      <c r="A118" s="272">
        <v>102</v>
      </c>
      <c r="B118" s="273" t="s">
        <v>454</v>
      </c>
      <c r="C118" s="272"/>
      <c r="D118" s="132" t="s">
        <v>193</v>
      </c>
      <c r="E118" s="148" t="s">
        <v>199</v>
      </c>
      <c r="F118" s="513" t="s">
        <v>195</v>
      </c>
      <c r="G118" s="513"/>
      <c r="H118" s="148" t="s">
        <v>55</v>
      </c>
      <c r="I118" s="278" t="s">
        <v>252</v>
      </c>
      <c r="J118" s="515" t="s">
        <v>724</v>
      </c>
    </row>
    <row r="119" spans="1:10" ht="15" hidden="1" customHeight="1" x14ac:dyDescent="0.2">
      <c r="A119" s="272">
        <v>21</v>
      </c>
      <c r="B119" s="523" t="s">
        <v>334</v>
      </c>
      <c r="C119" s="272"/>
      <c r="D119" s="274" t="s">
        <v>13</v>
      </c>
      <c r="E119" s="148" t="s">
        <v>75</v>
      </c>
      <c r="F119" s="276">
        <v>220311960</v>
      </c>
      <c r="G119" s="276" t="s">
        <v>169</v>
      </c>
      <c r="H119" s="148" t="s">
        <v>55</v>
      </c>
      <c r="I119" s="546"/>
      <c r="J119" s="528" t="s">
        <v>60</v>
      </c>
    </row>
    <row r="120" spans="1:10" ht="15" hidden="1" customHeight="1" x14ac:dyDescent="0.2">
      <c r="A120" s="272">
        <v>23</v>
      </c>
      <c r="B120" s="523" t="s">
        <v>334</v>
      </c>
      <c r="C120" s="272"/>
      <c r="D120" s="274" t="s">
        <v>13</v>
      </c>
      <c r="E120" s="148" t="s">
        <v>75</v>
      </c>
      <c r="F120" s="276">
        <v>220311899</v>
      </c>
      <c r="G120" s="513" t="s">
        <v>170</v>
      </c>
      <c r="H120" s="148" t="s">
        <v>55</v>
      </c>
      <c r="I120" s="546"/>
      <c r="J120" s="528" t="s">
        <v>60</v>
      </c>
    </row>
    <row r="121" spans="1:10" ht="15" customHeight="1" x14ac:dyDescent="0.2">
      <c r="A121" s="272">
        <v>24</v>
      </c>
      <c r="B121" s="273" t="s">
        <v>335</v>
      </c>
      <c r="C121" s="272">
        <v>2001</v>
      </c>
      <c r="D121" s="274" t="s">
        <v>14</v>
      </c>
      <c r="E121" s="275" t="s">
        <v>76</v>
      </c>
      <c r="F121" s="276">
        <v>613155</v>
      </c>
      <c r="G121" s="513" t="s">
        <v>116</v>
      </c>
      <c r="H121" s="148" t="s">
        <v>55</v>
      </c>
      <c r="I121" s="542" t="s">
        <v>252</v>
      </c>
      <c r="J121" s="515" t="s">
        <v>724</v>
      </c>
    </row>
    <row r="122" spans="1:10" ht="15" customHeight="1" x14ac:dyDescent="0.2">
      <c r="A122" s="272">
        <v>26</v>
      </c>
      <c r="B122" s="273" t="s">
        <v>335</v>
      </c>
      <c r="C122" s="272">
        <v>2008</v>
      </c>
      <c r="D122" s="274" t="s">
        <v>14</v>
      </c>
      <c r="E122" s="275" t="s">
        <v>78</v>
      </c>
      <c r="F122" s="276">
        <v>230969</v>
      </c>
      <c r="G122" s="513" t="s">
        <v>118</v>
      </c>
      <c r="H122" s="148" t="s">
        <v>55</v>
      </c>
      <c r="I122" s="542" t="s">
        <v>252</v>
      </c>
      <c r="J122" s="515" t="s">
        <v>724</v>
      </c>
    </row>
    <row r="123" spans="1:10" ht="15" customHeight="1" x14ac:dyDescent="0.2">
      <c r="A123" s="272">
        <v>47</v>
      </c>
      <c r="B123" s="273" t="s">
        <v>335</v>
      </c>
      <c r="C123" s="272">
        <v>2011</v>
      </c>
      <c r="D123" s="274" t="s">
        <v>14</v>
      </c>
      <c r="E123" s="275" t="s">
        <v>82</v>
      </c>
      <c r="F123" s="276">
        <v>1612581</v>
      </c>
      <c r="G123" s="513" t="s">
        <v>130</v>
      </c>
      <c r="H123" s="148" t="s">
        <v>55</v>
      </c>
      <c r="I123" s="542" t="s">
        <v>252</v>
      </c>
      <c r="J123" s="515" t="s">
        <v>724</v>
      </c>
    </row>
    <row r="124" spans="1:10" ht="15" hidden="1" customHeight="1" x14ac:dyDescent="0.25">
      <c r="A124" s="517"/>
      <c r="B124" s="523" t="s">
        <v>186</v>
      </c>
      <c r="C124" s="414">
        <v>2006</v>
      </c>
      <c r="D124" s="415" t="s">
        <v>302</v>
      </c>
      <c r="E124" s="148" t="s">
        <v>303</v>
      </c>
      <c r="F124" s="540"/>
      <c r="G124" s="416" t="s">
        <v>296</v>
      </c>
      <c r="H124" s="148" t="s">
        <v>55</v>
      </c>
      <c r="I124" s="278"/>
      <c r="J124" s="515" t="s">
        <v>724</v>
      </c>
    </row>
    <row r="125" spans="1:10" ht="15" hidden="1" customHeight="1" x14ac:dyDescent="0.25">
      <c r="A125" s="517"/>
      <c r="B125" s="523" t="s">
        <v>186</v>
      </c>
      <c r="C125" s="414">
        <v>2006</v>
      </c>
      <c r="D125" s="415" t="s">
        <v>302</v>
      </c>
      <c r="E125" s="148" t="s">
        <v>303</v>
      </c>
      <c r="F125" s="540"/>
      <c r="G125" s="416" t="s">
        <v>295</v>
      </c>
      <c r="H125" s="563" t="s">
        <v>55</v>
      </c>
      <c r="I125" s="278"/>
      <c r="J125" s="562" t="s">
        <v>724</v>
      </c>
    </row>
    <row r="126" spans="1:10" ht="15" hidden="1" customHeight="1" x14ac:dyDescent="0.25">
      <c r="A126" s="517"/>
      <c r="B126" s="523" t="s">
        <v>186</v>
      </c>
      <c r="C126" s="414">
        <v>2006</v>
      </c>
      <c r="D126" s="415" t="s">
        <v>302</v>
      </c>
      <c r="E126" s="148" t="s">
        <v>303</v>
      </c>
      <c r="F126" s="540"/>
      <c r="G126" s="416" t="s">
        <v>294</v>
      </c>
      <c r="H126" s="148" t="s">
        <v>55</v>
      </c>
      <c r="I126" s="278"/>
      <c r="J126" s="515" t="s">
        <v>724</v>
      </c>
    </row>
    <row r="127" spans="1:10" ht="15" hidden="1" customHeight="1" x14ac:dyDescent="0.25">
      <c r="A127" s="517"/>
      <c r="B127" s="523" t="s">
        <v>186</v>
      </c>
      <c r="C127" s="414">
        <v>2006</v>
      </c>
      <c r="D127" s="415" t="s">
        <v>302</v>
      </c>
      <c r="E127" s="148" t="s">
        <v>303</v>
      </c>
      <c r="F127" s="540"/>
      <c r="G127" s="416" t="s">
        <v>304</v>
      </c>
      <c r="H127" s="148" t="s">
        <v>55</v>
      </c>
      <c r="I127" s="278"/>
      <c r="J127" s="515" t="s">
        <v>724</v>
      </c>
    </row>
    <row r="128" spans="1:10" ht="15" hidden="1" customHeight="1" x14ac:dyDescent="0.25">
      <c r="A128" s="517"/>
      <c r="B128" s="523" t="s">
        <v>1209</v>
      </c>
      <c r="C128" s="414">
        <v>2010</v>
      </c>
      <c r="D128" s="415" t="s">
        <v>305</v>
      </c>
      <c r="E128" s="148" t="s">
        <v>300</v>
      </c>
      <c r="F128" s="540"/>
      <c r="G128" s="416" t="s">
        <v>298</v>
      </c>
      <c r="H128" s="148" t="s">
        <v>55</v>
      </c>
      <c r="I128" s="278"/>
      <c r="J128" s="515" t="s">
        <v>724</v>
      </c>
    </row>
    <row r="129" spans="1:10" ht="15" hidden="1" customHeight="1" x14ac:dyDescent="0.25">
      <c r="A129" s="517"/>
      <c r="B129" s="523" t="s">
        <v>186</v>
      </c>
      <c r="C129" s="414">
        <v>2009</v>
      </c>
      <c r="D129" s="645" t="s">
        <v>241</v>
      </c>
      <c r="E129" s="148" t="s">
        <v>1216</v>
      </c>
      <c r="F129" s="540"/>
      <c r="G129" s="416" t="s">
        <v>297</v>
      </c>
      <c r="H129" s="148" t="s">
        <v>55</v>
      </c>
      <c r="I129" s="278"/>
      <c r="J129" s="515" t="s">
        <v>724</v>
      </c>
    </row>
    <row r="130" spans="1:10" ht="15" hidden="1" customHeight="1" x14ac:dyDescent="0.2">
      <c r="A130" s="531">
        <v>6</v>
      </c>
      <c r="B130" s="273" t="s">
        <v>186</v>
      </c>
      <c r="C130" s="531"/>
      <c r="D130" s="274" t="s">
        <v>43</v>
      </c>
      <c r="E130" s="148" t="s">
        <v>66</v>
      </c>
      <c r="F130" s="276">
        <v>74012441</v>
      </c>
      <c r="G130" s="538"/>
      <c r="H130" s="148" t="s">
        <v>55</v>
      </c>
      <c r="I130" s="278"/>
      <c r="J130" s="515" t="s">
        <v>724</v>
      </c>
    </row>
    <row r="131" spans="1:10" ht="15" hidden="1" customHeight="1" x14ac:dyDescent="0.2">
      <c r="A131" s="531">
        <v>7</v>
      </c>
      <c r="B131" s="273" t="s">
        <v>186</v>
      </c>
      <c r="C131" s="531"/>
      <c r="D131" s="274" t="s">
        <v>43</v>
      </c>
      <c r="E131" s="148" t="s">
        <v>66</v>
      </c>
      <c r="F131" s="276">
        <v>76401655</v>
      </c>
      <c r="G131" s="538"/>
      <c r="H131" s="148" t="s">
        <v>55</v>
      </c>
      <c r="I131" s="278"/>
      <c r="J131" s="515" t="s">
        <v>724</v>
      </c>
    </row>
    <row r="132" spans="1:10" ht="15" hidden="1" customHeight="1" x14ac:dyDescent="0.2">
      <c r="A132" s="531">
        <v>8</v>
      </c>
      <c r="B132" s="273" t="s">
        <v>186</v>
      </c>
      <c r="C132" s="531"/>
      <c r="D132" s="274" t="s">
        <v>43</v>
      </c>
      <c r="E132" s="148" t="s">
        <v>68</v>
      </c>
      <c r="F132" s="276">
        <v>74012443</v>
      </c>
      <c r="G132" s="538"/>
      <c r="H132" s="148" t="s">
        <v>55</v>
      </c>
      <c r="I132" s="278"/>
      <c r="J132" s="515" t="s">
        <v>724</v>
      </c>
    </row>
    <row r="133" spans="1:10" ht="15" hidden="1" customHeight="1" x14ac:dyDescent="0.2">
      <c r="A133" s="272">
        <v>9</v>
      </c>
      <c r="B133" s="273" t="s">
        <v>186</v>
      </c>
      <c r="C133" s="272">
        <v>2004</v>
      </c>
      <c r="D133" s="274" t="s">
        <v>43</v>
      </c>
      <c r="E133" s="148" t="s">
        <v>67</v>
      </c>
      <c r="F133" s="276" t="s">
        <v>186</v>
      </c>
      <c r="G133" s="540" t="s">
        <v>159</v>
      </c>
      <c r="H133" s="148" t="s">
        <v>55</v>
      </c>
      <c r="I133" s="422"/>
      <c r="J133" s="515" t="s">
        <v>724</v>
      </c>
    </row>
    <row r="134" spans="1:10" ht="15" hidden="1" customHeight="1" x14ac:dyDescent="0.2">
      <c r="A134" s="535"/>
      <c r="B134" s="533"/>
      <c r="C134" s="536"/>
      <c r="D134" s="132" t="s">
        <v>193</v>
      </c>
      <c r="E134" s="548" t="s">
        <v>1070</v>
      </c>
      <c r="F134" s="549"/>
      <c r="G134" s="549"/>
      <c r="H134" s="548" t="s">
        <v>55</v>
      </c>
      <c r="I134" s="550"/>
      <c r="J134" s="551"/>
    </row>
    <row r="135" spans="1:10" ht="15" hidden="1" customHeight="1" x14ac:dyDescent="0.2">
      <c r="A135" s="272">
        <v>44</v>
      </c>
      <c r="B135" s="273" t="s">
        <v>186</v>
      </c>
      <c r="C135" s="272"/>
      <c r="D135" s="230" t="s">
        <v>43</v>
      </c>
      <c r="E135" s="148" t="s">
        <v>81</v>
      </c>
      <c r="F135" s="276">
        <v>76486690</v>
      </c>
      <c r="G135" s="538"/>
      <c r="H135" s="148" t="s">
        <v>55</v>
      </c>
      <c r="I135" s="278"/>
      <c r="J135" s="515" t="s">
        <v>724</v>
      </c>
    </row>
    <row r="136" spans="1:10" ht="15" hidden="1" customHeight="1" x14ac:dyDescent="0.2">
      <c r="A136" s="272">
        <v>99</v>
      </c>
      <c r="B136" s="523" t="s">
        <v>334</v>
      </c>
      <c r="C136" s="272"/>
      <c r="D136" s="132" t="s">
        <v>193</v>
      </c>
      <c r="E136" s="148" t="s">
        <v>197</v>
      </c>
      <c r="F136" s="513" t="s">
        <v>194</v>
      </c>
      <c r="G136" s="520"/>
      <c r="H136" s="148" t="s">
        <v>55</v>
      </c>
      <c r="I136" s="278"/>
      <c r="J136" s="528" t="s">
        <v>723</v>
      </c>
    </row>
    <row r="137" spans="1:10" ht="15" hidden="1" customHeight="1" x14ac:dyDescent="0.2">
      <c r="A137" s="272">
        <v>45</v>
      </c>
      <c r="B137" s="273" t="s">
        <v>186</v>
      </c>
      <c r="C137" s="272"/>
      <c r="D137" s="230" t="s">
        <v>43</v>
      </c>
      <c r="E137" s="148" t="s">
        <v>81</v>
      </c>
      <c r="F137" s="276">
        <v>76491849</v>
      </c>
      <c r="G137" s="538"/>
      <c r="H137" s="148" t="s">
        <v>55</v>
      </c>
      <c r="I137" s="278"/>
      <c r="J137" s="515" t="s">
        <v>724</v>
      </c>
    </row>
    <row r="138" spans="1:10" ht="15" hidden="1" customHeight="1" x14ac:dyDescent="0.2">
      <c r="A138" s="272">
        <v>46</v>
      </c>
      <c r="B138" s="273" t="s">
        <v>186</v>
      </c>
      <c r="C138" s="272"/>
      <c r="D138" s="230" t="s">
        <v>43</v>
      </c>
      <c r="E138" s="148" t="s">
        <v>81</v>
      </c>
      <c r="F138" s="276">
        <v>76491852</v>
      </c>
      <c r="G138" s="538"/>
      <c r="H138" s="148" t="s">
        <v>55</v>
      </c>
      <c r="I138" s="278"/>
      <c r="J138" s="515" t="s">
        <v>724</v>
      </c>
    </row>
    <row r="139" spans="1:10" ht="15" hidden="1" customHeight="1" x14ac:dyDescent="0.25">
      <c r="A139" s="517"/>
      <c r="B139" s="523" t="s">
        <v>186</v>
      </c>
      <c r="C139" s="414">
        <v>2010</v>
      </c>
      <c r="D139" s="552" t="s">
        <v>1009</v>
      </c>
      <c r="E139" s="148" t="s">
        <v>301</v>
      </c>
      <c r="F139" s="540"/>
      <c r="G139" s="553" t="s">
        <v>299</v>
      </c>
      <c r="H139" s="148" t="s">
        <v>55</v>
      </c>
      <c r="I139" s="278"/>
      <c r="J139" s="515" t="s">
        <v>724</v>
      </c>
    </row>
    <row r="140" spans="1:10" ht="15" customHeight="1" x14ac:dyDescent="0.2">
      <c r="A140" s="272">
        <v>94</v>
      </c>
      <c r="B140" s="273" t="s">
        <v>334</v>
      </c>
      <c r="C140" s="272"/>
      <c r="D140" s="230" t="s">
        <v>56</v>
      </c>
      <c r="E140" s="148" t="s">
        <v>50</v>
      </c>
      <c r="F140" s="540"/>
      <c r="G140" s="513"/>
      <c r="H140" s="148" t="s">
        <v>44</v>
      </c>
      <c r="I140" s="278" t="s">
        <v>44</v>
      </c>
      <c r="J140" s="515" t="s">
        <v>724</v>
      </c>
    </row>
    <row r="141" spans="1:10" ht="15" customHeight="1" x14ac:dyDescent="0.2">
      <c r="A141" s="517"/>
      <c r="B141" s="523" t="s">
        <v>335</v>
      </c>
      <c r="C141" s="272">
        <v>2013</v>
      </c>
      <c r="D141" s="390" t="s">
        <v>1013</v>
      </c>
      <c r="E141" s="148" t="s">
        <v>1011</v>
      </c>
      <c r="F141" s="276">
        <v>5652348</v>
      </c>
      <c r="G141" s="276" t="s">
        <v>1012</v>
      </c>
      <c r="H141" s="148" t="s">
        <v>44</v>
      </c>
      <c r="I141" s="377" t="s">
        <v>1014</v>
      </c>
      <c r="J141" s="515" t="s">
        <v>724</v>
      </c>
    </row>
    <row r="142" spans="1:10" ht="15" hidden="1" customHeight="1" x14ac:dyDescent="0.2">
      <c r="A142" s="272">
        <v>16</v>
      </c>
      <c r="B142" s="273" t="s">
        <v>335</v>
      </c>
      <c r="C142" s="272">
        <v>2004</v>
      </c>
      <c r="D142" s="274" t="s">
        <v>9</v>
      </c>
      <c r="E142" s="148" t="s">
        <v>73</v>
      </c>
      <c r="F142" s="276">
        <v>328279</v>
      </c>
      <c r="G142" s="276" t="s">
        <v>112</v>
      </c>
      <c r="H142" s="148" t="s">
        <v>55</v>
      </c>
      <c r="I142" s="278"/>
      <c r="J142" s="555" t="s">
        <v>189</v>
      </c>
    </row>
    <row r="143" spans="1:10" ht="15" customHeight="1" x14ac:dyDescent="0.2">
      <c r="A143" s="272">
        <v>80</v>
      </c>
      <c r="B143" s="273" t="s">
        <v>335</v>
      </c>
      <c r="C143" s="272">
        <v>1992</v>
      </c>
      <c r="D143" s="519" t="s">
        <v>47</v>
      </c>
      <c r="E143" s="148" t="s">
        <v>99</v>
      </c>
      <c r="F143" s="514">
        <v>20304213</v>
      </c>
      <c r="G143" s="520" t="s">
        <v>140</v>
      </c>
      <c r="H143" s="148" t="s">
        <v>44</v>
      </c>
      <c r="I143" s="278" t="s">
        <v>256</v>
      </c>
      <c r="J143" s="515" t="s">
        <v>724</v>
      </c>
    </row>
    <row r="144" spans="1:10" ht="15" customHeight="1" x14ac:dyDescent="0.2">
      <c r="A144" s="272">
        <v>81</v>
      </c>
      <c r="B144" s="273" t="s">
        <v>335</v>
      </c>
      <c r="C144" s="272">
        <v>2005</v>
      </c>
      <c r="D144" s="230" t="s">
        <v>48</v>
      </c>
      <c r="E144" s="148" t="s">
        <v>100</v>
      </c>
      <c r="F144" s="514" t="s">
        <v>278</v>
      </c>
      <c r="G144" s="520" t="s">
        <v>141</v>
      </c>
      <c r="H144" s="148" t="s">
        <v>44</v>
      </c>
      <c r="I144" s="278" t="s">
        <v>256</v>
      </c>
      <c r="J144" s="515" t="s">
        <v>724</v>
      </c>
    </row>
    <row r="145" spans="1:10" ht="15" customHeight="1" x14ac:dyDescent="0.2">
      <c r="A145" s="272">
        <v>83</v>
      </c>
      <c r="B145" s="273" t="s">
        <v>335</v>
      </c>
      <c r="C145" s="272">
        <v>2009</v>
      </c>
      <c r="D145" s="230" t="s">
        <v>48</v>
      </c>
      <c r="E145" s="148" t="s">
        <v>102</v>
      </c>
      <c r="F145" s="514">
        <v>8729369639</v>
      </c>
      <c r="G145" s="520" t="s">
        <v>57</v>
      </c>
      <c r="H145" s="148" t="s">
        <v>44</v>
      </c>
      <c r="I145" s="278" t="s">
        <v>256</v>
      </c>
      <c r="J145" s="515" t="s">
        <v>724</v>
      </c>
    </row>
    <row r="146" spans="1:10" ht="23.25" customHeight="1" x14ac:dyDescent="0.2">
      <c r="A146" s="272" t="s">
        <v>1181</v>
      </c>
      <c r="B146" s="273" t="s">
        <v>334</v>
      </c>
      <c r="C146" s="272" t="s">
        <v>1182</v>
      </c>
      <c r="D146" s="230" t="s">
        <v>49</v>
      </c>
      <c r="E146" s="148" t="s">
        <v>104</v>
      </c>
      <c r="F146" s="513" t="s">
        <v>576</v>
      </c>
      <c r="G146" s="514" t="s">
        <v>61</v>
      </c>
      <c r="H146" s="148" t="s">
        <v>44</v>
      </c>
      <c r="I146" s="278" t="s">
        <v>253</v>
      </c>
      <c r="J146" s="515" t="s">
        <v>724</v>
      </c>
    </row>
    <row r="147" spans="1:10" ht="15" customHeight="1" x14ac:dyDescent="0.2">
      <c r="A147" s="272">
        <v>88</v>
      </c>
      <c r="B147" s="273" t="s">
        <v>334</v>
      </c>
      <c r="C147" s="272">
        <v>1986</v>
      </c>
      <c r="D147" s="230" t="s">
        <v>49</v>
      </c>
      <c r="E147" s="148" t="s">
        <v>104</v>
      </c>
      <c r="F147" s="514" t="s">
        <v>512</v>
      </c>
      <c r="G147" s="514" t="s">
        <v>146</v>
      </c>
      <c r="H147" s="148" t="s">
        <v>44</v>
      </c>
      <c r="I147" s="278" t="s">
        <v>253</v>
      </c>
      <c r="J147" s="515" t="s">
        <v>724</v>
      </c>
    </row>
    <row r="148" spans="1:10" ht="15" customHeight="1" x14ac:dyDescent="0.2">
      <c r="A148" s="272">
        <v>89</v>
      </c>
      <c r="B148" s="273" t="s">
        <v>334</v>
      </c>
      <c r="C148" s="272">
        <v>2004</v>
      </c>
      <c r="D148" s="230" t="s">
        <v>49</v>
      </c>
      <c r="E148" s="148" t="s">
        <v>104</v>
      </c>
      <c r="F148" s="514" t="s">
        <v>513</v>
      </c>
      <c r="G148" s="514" t="s">
        <v>147</v>
      </c>
      <c r="H148" s="148" t="s">
        <v>44</v>
      </c>
      <c r="I148" s="278" t="s">
        <v>253</v>
      </c>
      <c r="J148" s="515" t="s">
        <v>724</v>
      </c>
    </row>
    <row r="149" spans="1:10" ht="15" customHeight="1" x14ac:dyDescent="0.2">
      <c r="A149" s="272">
        <v>90</v>
      </c>
      <c r="B149" s="273" t="s">
        <v>334</v>
      </c>
      <c r="C149" s="272">
        <v>2004</v>
      </c>
      <c r="D149" s="230" t="s">
        <v>49</v>
      </c>
      <c r="E149" s="148" t="s">
        <v>104</v>
      </c>
      <c r="F149" s="516" t="s">
        <v>511</v>
      </c>
      <c r="G149" s="514" t="s">
        <v>148</v>
      </c>
      <c r="H149" s="148" t="s">
        <v>44</v>
      </c>
      <c r="I149" s="278" t="s">
        <v>253</v>
      </c>
      <c r="J149" s="515" t="s">
        <v>724</v>
      </c>
    </row>
    <row r="150" spans="1:10" ht="15" customHeight="1" x14ac:dyDescent="0.2">
      <c r="A150" s="272">
        <v>91</v>
      </c>
      <c r="B150" s="273" t="s">
        <v>334</v>
      </c>
      <c r="C150" s="272">
        <v>1986</v>
      </c>
      <c r="D150" s="230" t="s">
        <v>49</v>
      </c>
      <c r="E150" s="148" t="s">
        <v>104</v>
      </c>
      <c r="F150" s="516" t="s">
        <v>510</v>
      </c>
      <c r="G150" s="514" t="s">
        <v>51</v>
      </c>
      <c r="H150" s="148" t="s">
        <v>44</v>
      </c>
      <c r="I150" s="278" t="s">
        <v>253</v>
      </c>
      <c r="J150" s="515" t="s">
        <v>724</v>
      </c>
    </row>
    <row r="151" spans="1:10" ht="15" customHeight="1" x14ac:dyDescent="0.2">
      <c r="A151" s="272">
        <v>93</v>
      </c>
      <c r="B151" s="273" t="s">
        <v>334</v>
      </c>
      <c r="C151" s="272">
        <v>2010</v>
      </c>
      <c r="D151" s="230" t="s">
        <v>49</v>
      </c>
      <c r="E151" s="148" t="s">
        <v>104</v>
      </c>
      <c r="F151" s="516" t="s">
        <v>509</v>
      </c>
      <c r="G151" s="514" t="s">
        <v>149</v>
      </c>
      <c r="H151" s="148" t="s">
        <v>44</v>
      </c>
      <c r="I151" s="278" t="s">
        <v>253</v>
      </c>
      <c r="J151" s="515" t="s">
        <v>724</v>
      </c>
    </row>
    <row r="152" spans="1:10" ht="15" customHeight="1" x14ac:dyDescent="0.2">
      <c r="A152" s="517"/>
      <c r="B152" s="518" t="s">
        <v>334</v>
      </c>
      <c r="C152" s="272">
        <v>2010</v>
      </c>
      <c r="D152" s="230" t="s">
        <v>49</v>
      </c>
      <c r="E152" s="148" t="s">
        <v>104</v>
      </c>
      <c r="F152" s="513" t="s">
        <v>514</v>
      </c>
      <c r="G152" s="513"/>
      <c r="H152" s="148" t="s">
        <v>44</v>
      </c>
      <c r="I152" s="278" t="s">
        <v>253</v>
      </c>
      <c r="J152" s="515" t="s">
        <v>724</v>
      </c>
    </row>
    <row r="153" spans="1:10" ht="15" customHeight="1" x14ac:dyDescent="0.2">
      <c r="A153" s="272">
        <v>79</v>
      </c>
      <c r="B153" s="273" t="s">
        <v>335</v>
      </c>
      <c r="C153" s="272">
        <v>1987</v>
      </c>
      <c r="D153" s="519" t="s">
        <v>45</v>
      </c>
      <c r="E153" s="148" t="s">
        <v>98</v>
      </c>
      <c r="F153" s="514" t="s">
        <v>277</v>
      </c>
      <c r="G153" s="520" t="s">
        <v>46</v>
      </c>
      <c r="H153" s="148" t="s">
        <v>44</v>
      </c>
      <c r="I153" s="278" t="s">
        <v>253</v>
      </c>
      <c r="J153" s="515" t="s">
        <v>724</v>
      </c>
    </row>
    <row r="154" spans="1:10" ht="15" hidden="1" customHeight="1" x14ac:dyDescent="0.2">
      <c r="A154" s="12">
        <v>96</v>
      </c>
      <c r="B154" s="13" t="s">
        <v>335</v>
      </c>
      <c r="C154" s="12">
        <v>2004</v>
      </c>
      <c r="D154" s="76" t="s">
        <v>48</v>
      </c>
      <c r="E154" s="148" t="s">
        <v>100</v>
      </c>
      <c r="F154" s="219" t="s">
        <v>279</v>
      </c>
      <c r="G154" s="520" t="s">
        <v>154</v>
      </c>
      <c r="H154" s="148" t="s">
        <v>44</v>
      </c>
      <c r="I154" s="278" t="s">
        <v>310</v>
      </c>
      <c r="J154" s="528" t="s">
        <v>187</v>
      </c>
    </row>
    <row r="155" spans="1:10" ht="15" customHeight="1" x14ac:dyDescent="0.2">
      <c r="A155" s="272">
        <v>82</v>
      </c>
      <c r="B155" s="273" t="s">
        <v>335</v>
      </c>
      <c r="C155" s="272">
        <v>2007</v>
      </c>
      <c r="D155" s="230" t="s">
        <v>48</v>
      </c>
      <c r="E155" s="148" t="s">
        <v>101</v>
      </c>
      <c r="F155" s="514">
        <v>4000138805</v>
      </c>
      <c r="G155" s="520" t="s">
        <v>58</v>
      </c>
      <c r="H155" s="148" t="s">
        <v>44</v>
      </c>
      <c r="I155" s="278" t="s">
        <v>253</v>
      </c>
      <c r="J155" s="515" t="s">
        <v>724</v>
      </c>
    </row>
    <row r="156" spans="1:10" ht="15" customHeight="1" x14ac:dyDescent="0.2">
      <c r="A156" s="272">
        <v>84</v>
      </c>
      <c r="B156" s="273" t="s">
        <v>334</v>
      </c>
      <c r="C156" s="272">
        <v>2004</v>
      </c>
      <c r="D156" s="230" t="s">
        <v>184</v>
      </c>
      <c r="E156" s="148" t="s">
        <v>103</v>
      </c>
      <c r="F156" s="514" t="s">
        <v>624</v>
      </c>
      <c r="G156" s="276" t="s">
        <v>142</v>
      </c>
      <c r="H156" s="148" t="s">
        <v>44</v>
      </c>
      <c r="I156" s="278" t="s">
        <v>253</v>
      </c>
      <c r="J156" s="515" t="s">
        <v>724</v>
      </c>
    </row>
    <row r="157" spans="1:10" ht="15" hidden="1" customHeight="1" x14ac:dyDescent="0.2">
      <c r="A157" s="517"/>
      <c r="B157" s="523"/>
      <c r="C157" s="272">
        <v>2010</v>
      </c>
      <c r="D157" s="132" t="s">
        <v>291</v>
      </c>
      <c r="E157" s="148" t="s">
        <v>292</v>
      </c>
      <c r="F157" s="513"/>
      <c r="G157" s="513" t="s">
        <v>293</v>
      </c>
      <c r="H157" s="148" t="s">
        <v>55</v>
      </c>
      <c r="I157" s="278" t="s">
        <v>254</v>
      </c>
      <c r="J157" s="559"/>
    </row>
    <row r="158" spans="1:10" ht="15" hidden="1" customHeight="1" x14ac:dyDescent="0.2">
      <c r="A158" s="272">
        <v>66</v>
      </c>
      <c r="B158" s="523"/>
      <c r="C158" s="272">
        <v>2004</v>
      </c>
      <c r="D158" s="455" t="s">
        <v>15</v>
      </c>
      <c r="E158" s="148" t="s">
        <v>89</v>
      </c>
      <c r="F158" s="276" t="s">
        <v>276</v>
      </c>
      <c r="G158" s="513" t="s">
        <v>176</v>
      </c>
      <c r="H158" s="148" t="s">
        <v>96</v>
      </c>
      <c r="I158" s="560" t="s">
        <v>422</v>
      </c>
      <c r="J158" s="528" t="s">
        <v>187</v>
      </c>
    </row>
    <row r="159" spans="1:10" ht="15" hidden="1" customHeight="1" x14ac:dyDescent="0.2">
      <c r="A159" s="272">
        <v>59</v>
      </c>
      <c r="B159" s="523"/>
      <c r="C159" s="272">
        <v>1998</v>
      </c>
      <c r="D159" s="455" t="s">
        <v>15</v>
      </c>
      <c r="E159" s="148" t="s">
        <v>87</v>
      </c>
      <c r="F159" s="276" t="s">
        <v>272</v>
      </c>
      <c r="G159" s="561" t="s">
        <v>172</v>
      </c>
      <c r="H159" s="148" t="s">
        <v>96</v>
      </c>
      <c r="I159" s="560" t="s">
        <v>422</v>
      </c>
      <c r="J159" s="528" t="s">
        <v>187</v>
      </c>
    </row>
    <row r="160" spans="1:10" ht="15" hidden="1" customHeight="1" x14ac:dyDescent="0.2">
      <c r="A160" s="12">
        <v>61</v>
      </c>
      <c r="B160" s="523"/>
      <c r="C160" s="272">
        <v>1998</v>
      </c>
      <c r="D160" s="455" t="s">
        <v>15</v>
      </c>
      <c r="E160" s="148" t="s">
        <v>87</v>
      </c>
      <c r="F160" s="276" t="s">
        <v>273</v>
      </c>
      <c r="G160" s="513" t="s">
        <v>173</v>
      </c>
      <c r="H160" s="148" t="s">
        <v>96</v>
      </c>
      <c r="I160" s="560" t="s">
        <v>422</v>
      </c>
      <c r="J160" s="528" t="s">
        <v>187</v>
      </c>
    </row>
    <row r="161" spans="1:10" ht="15" hidden="1" customHeight="1" x14ac:dyDescent="0.2">
      <c r="A161" s="12">
        <v>62</v>
      </c>
      <c r="B161" s="523"/>
      <c r="C161" s="272">
        <v>1998</v>
      </c>
      <c r="D161" s="455" t="s">
        <v>15</v>
      </c>
      <c r="E161" s="148" t="s">
        <v>87</v>
      </c>
      <c r="F161" s="276" t="s">
        <v>274</v>
      </c>
      <c r="G161" s="513" t="s">
        <v>174</v>
      </c>
      <c r="H161" s="148" t="s">
        <v>96</v>
      </c>
      <c r="I161" s="560" t="s">
        <v>422</v>
      </c>
      <c r="J161" s="528" t="s">
        <v>187</v>
      </c>
    </row>
    <row r="162" spans="1:10" ht="15" hidden="1" customHeight="1" x14ac:dyDescent="0.2">
      <c r="A162" s="272">
        <v>64</v>
      </c>
      <c r="B162" s="523"/>
      <c r="C162" s="272">
        <v>2004</v>
      </c>
      <c r="D162" s="458" t="s">
        <v>15</v>
      </c>
      <c r="E162" s="148" t="s">
        <v>88</v>
      </c>
      <c r="F162" s="276" t="s">
        <v>275</v>
      </c>
      <c r="G162" s="513" t="s">
        <v>175</v>
      </c>
      <c r="H162" s="148" t="s">
        <v>96</v>
      </c>
      <c r="I162" s="560" t="s">
        <v>422</v>
      </c>
      <c r="J162" s="528" t="s">
        <v>187</v>
      </c>
    </row>
    <row r="163" spans="1:10" ht="15" hidden="1" customHeight="1" x14ac:dyDescent="0.2">
      <c r="A163" s="272">
        <v>57</v>
      </c>
      <c r="B163" s="523"/>
      <c r="C163" s="272">
        <v>1998</v>
      </c>
      <c r="D163" s="458" t="s">
        <v>15</v>
      </c>
      <c r="E163" s="148"/>
      <c r="F163" s="276" t="s">
        <v>271</v>
      </c>
      <c r="G163" s="513" t="s">
        <v>171</v>
      </c>
      <c r="H163" s="148" t="s">
        <v>96</v>
      </c>
      <c r="I163" s="560" t="s">
        <v>422</v>
      </c>
      <c r="J163" s="528" t="s">
        <v>187</v>
      </c>
    </row>
    <row r="164" spans="1:10" ht="15.75" customHeight="1" x14ac:dyDescent="0.2">
      <c r="A164" s="272">
        <v>85</v>
      </c>
      <c r="B164" s="273" t="s">
        <v>334</v>
      </c>
      <c r="C164" s="272">
        <v>2004</v>
      </c>
      <c r="D164" s="642" t="s">
        <v>184</v>
      </c>
      <c r="E164" s="148" t="s">
        <v>103</v>
      </c>
      <c r="F164" s="514" t="s">
        <v>625</v>
      </c>
      <c r="G164" s="514" t="s">
        <v>143</v>
      </c>
      <c r="H164" s="148" t="s">
        <v>44</v>
      </c>
      <c r="I164" s="278" t="s">
        <v>253</v>
      </c>
      <c r="J164" s="515" t="s">
        <v>724</v>
      </c>
    </row>
    <row r="165" spans="1:10" ht="15" customHeight="1" x14ac:dyDescent="0.2">
      <c r="A165" s="272">
        <v>86</v>
      </c>
      <c r="B165" s="273" t="s">
        <v>334</v>
      </c>
      <c r="C165" s="272">
        <v>2004</v>
      </c>
      <c r="D165" s="642" t="s">
        <v>184</v>
      </c>
      <c r="E165" s="148" t="s">
        <v>623</v>
      </c>
      <c r="F165" s="514" t="s">
        <v>626</v>
      </c>
      <c r="G165" s="520" t="s">
        <v>144</v>
      </c>
      <c r="H165" s="148" t="s">
        <v>44</v>
      </c>
      <c r="I165" s="278" t="s">
        <v>255</v>
      </c>
      <c r="J165" s="515" t="s">
        <v>724</v>
      </c>
    </row>
    <row r="166" spans="1:10" ht="15" customHeight="1" x14ac:dyDescent="0.2">
      <c r="A166" s="272">
        <v>87</v>
      </c>
      <c r="B166" s="273" t="s">
        <v>334</v>
      </c>
      <c r="C166" s="272">
        <v>2004</v>
      </c>
      <c r="D166" s="230" t="s">
        <v>184</v>
      </c>
      <c r="E166" s="148" t="s">
        <v>623</v>
      </c>
      <c r="F166" s="514" t="s">
        <v>627</v>
      </c>
      <c r="G166" s="514" t="s">
        <v>145</v>
      </c>
      <c r="H166" s="148" t="s">
        <v>44</v>
      </c>
      <c r="I166" s="278" t="s">
        <v>255</v>
      </c>
      <c r="J166" s="515" t="s">
        <v>724</v>
      </c>
    </row>
    <row r="167" spans="1:10" ht="15" customHeight="1" x14ac:dyDescent="0.2">
      <c r="A167" s="272">
        <v>78</v>
      </c>
      <c r="B167" s="273" t="s">
        <v>335</v>
      </c>
      <c r="C167" s="272">
        <v>2005</v>
      </c>
      <c r="D167" s="274" t="s">
        <v>9</v>
      </c>
      <c r="E167" s="148" t="s">
        <v>73</v>
      </c>
      <c r="F167" s="513">
        <v>389735</v>
      </c>
      <c r="G167" s="514" t="s">
        <v>139</v>
      </c>
      <c r="H167" s="148" t="s">
        <v>44</v>
      </c>
      <c r="I167" s="278" t="s">
        <v>252</v>
      </c>
      <c r="J167" s="515" t="s">
        <v>724</v>
      </c>
    </row>
    <row r="168" spans="1:10" hidden="1" x14ac:dyDescent="0.2">
      <c r="A168" s="231"/>
      <c r="B168" s="232"/>
      <c r="C168" s="233"/>
      <c r="D168" s="22"/>
      <c r="E168" s="234"/>
      <c r="F168" s="235"/>
      <c r="G168" s="235"/>
      <c r="H168" s="77"/>
      <c r="I168" s="236"/>
      <c r="J168" s="78"/>
    </row>
    <row r="169" spans="1:10" x14ac:dyDescent="0.2">
      <c r="A169" s="231"/>
      <c r="B169" s="232" t="s">
        <v>1220</v>
      </c>
      <c r="C169" s="233">
        <v>2013</v>
      </c>
      <c r="D169" s="132" t="s">
        <v>1217</v>
      </c>
      <c r="E169" s="234" t="s">
        <v>1219</v>
      </c>
      <c r="F169" s="235">
        <v>120700620</v>
      </c>
      <c r="G169" s="235" t="s">
        <v>1218</v>
      </c>
      <c r="H169" s="646" t="s">
        <v>96</v>
      </c>
      <c r="I169" s="278" t="s">
        <v>252</v>
      </c>
      <c r="J169" s="78"/>
    </row>
    <row r="170" spans="1:10" x14ac:dyDescent="0.2">
      <c r="A170" s="574"/>
      <c r="B170" s="575"/>
      <c r="C170" s="574"/>
      <c r="D170" s="338"/>
      <c r="E170" s="576"/>
      <c r="F170" s="577"/>
      <c r="G170" s="577"/>
      <c r="H170" s="576"/>
      <c r="I170" s="578"/>
      <c r="J170" s="579"/>
    </row>
    <row r="171" spans="1:10" x14ac:dyDescent="0.2">
      <c r="A171" s="272"/>
      <c r="B171" s="523" t="s">
        <v>186</v>
      </c>
      <c r="C171" s="272">
        <v>2019</v>
      </c>
      <c r="D171" s="673" t="s">
        <v>1169</v>
      </c>
      <c r="E171" s="148"/>
      <c r="F171" s="276"/>
      <c r="G171" s="513" t="s">
        <v>1170</v>
      </c>
      <c r="H171" s="148" t="s">
        <v>55</v>
      </c>
      <c r="I171" s="539" t="s">
        <v>252</v>
      </c>
      <c r="J171" s="515" t="s">
        <v>724</v>
      </c>
    </row>
    <row r="172" spans="1:10" ht="15" customHeight="1" x14ac:dyDescent="0.2">
      <c r="A172" s="574"/>
      <c r="B172" s="523" t="s">
        <v>186</v>
      </c>
      <c r="C172" s="574">
        <v>2019</v>
      </c>
      <c r="D172" s="338" t="s">
        <v>1169</v>
      </c>
      <c r="E172" s="576"/>
      <c r="F172" s="577"/>
      <c r="G172" s="577" t="s">
        <v>1171</v>
      </c>
      <c r="H172" s="576" t="s">
        <v>55</v>
      </c>
      <c r="I172" s="580" t="s">
        <v>252</v>
      </c>
      <c r="J172" s="579" t="s">
        <v>724</v>
      </c>
    </row>
    <row r="173" spans="1:10" ht="17.25" customHeight="1" x14ac:dyDescent="0.2">
      <c r="A173" s="272"/>
      <c r="B173" s="273" t="s">
        <v>454</v>
      </c>
      <c r="C173" s="272"/>
      <c r="D173" s="230" t="s">
        <v>940</v>
      </c>
      <c r="E173" s="516"/>
      <c r="F173" s="514" t="s">
        <v>941</v>
      </c>
      <c r="G173" s="520"/>
      <c r="H173" s="148" t="s">
        <v>44</v>
      </c>
      <c r="I173" s="377"/>
      <c r="J173" s="515"/>
    </row>
    <row r="174" spans="1:10" x14ac:dyDescent="0.2">
      <c r="A174" s="574"/>
      <c r="B174" s="575" t="s">
        <v>454</v>
      </c>
      <c r="C174" s="574"/>
      <c r="D174" s="459" t="s">
        <v>1003</v>
      </c>
      <c r="E174" s="576"/>
      <c r="F174" s="577" t="s">
        <v>943</v>
      </c>
      <c r="G174" s="577"/>
      <c r="H174" s="576" t="s">
        <v>44</v>
      </c>
      <c r="I174" s="578"/>
      <c r="J174" s="579"/>
    </row>
    <row r="175" spans="1:10" x14ac:dyDescent="0.2">
      <c r="A175" s="272"/>
      <c r="B175" s="523" t="s">
        <v>454</v>
      </c>
      <c r="C175" s="272"/>
      <c r="D175" s="459" t="s">
        <v>1004</v>
      </c>
      <c r="E175" s="148"/>
      <c r="F175" s="276" t="s">
        <v>944</v>
      </c>
      <c r="G175" s="513"/>
      <c r="H175" s="148" t="s">
        <v>44</v>
      </c>
      <c r="I175" s="539"/>
      <c r="J175" s="515"/>
    </row>
    <row r="176" spans="1:10" x14ac:dyDescent="0.2">
      <c r="A176" s="574"/>
      <c r="B176" s="575" t="s">
        <v>454</v>
      </c>
      <c r="C176" s="574"/>
      <c r="D176" s="338" t="s">
        <v>1005</v>
      </c>
      <c r="E176" s="576"/>
      <c r="F176" s="577" t="s">
        <v>945</v>
      </c>
      <c r="G176" s="577"/>
      <c r="H176" s="576" t="s">
        <v>44</v>
      </c>
      <c r="I176" s="580"/>
      <c r="J176" s="579"/>
    </row>
    <row r="177" spans="1:10" x14ac:dyDescent="0.2">
      <c r="A177" s="569"/>
      <c r="B177" s="277" t="s">
        <v>454</v>
      </c>
      <c r="C177" s="277"/>
      <c r="D177" s="277" t="s">
        <v>942</v>
      </c>
      <c r="E177" s="277"/>
      <c r="F177" s="277" t="s">
        <v>946</v>
      </c>
      <c r="G177" s="277"/>
      <c r="H177" s="277" t="s">
        <v>44</v>
      </c>
      <c r="I177" s="572"/>
      <c r="J177" s="573"/>
    </row>
    <row r="178" spans="1:10" x14ac:dyDescent="0.2">
      <c r="A178" s="569"/>
      <c r="B178" s="277" t="s">
        <v>454</v>
      </c>
      <c r="C178" s="277">
        <v>2006</v>
      </c>
      <c r="D178" s="277" t="s">
        <v>952</v>
      </c>
      <c r="E178" s="277" t="s">
        <v>1006</v>
      </c>
      <c r="F178" s="277">
        <v>61341</v>
      </c>
      <c r="G178" s="277" t="s">
        <v>950</v>
      </c>
      <c r="H178" s="277" t="s">
        <v>44</v>
      </c>
      <c r="I178" s="570"/>
      <c r="J178" s="571"/>
    </row>
    <row r="179" spans="1:10" x14ac:dyDescent="0.2">
      <c r="A179" s="574"/>
      <c r="B179" s="575" t="s">
        <v>454</v>
      </c>
      <c r="C179" s="574">
        <v>2006</v>
      </c>
      <c r="D179" s="459" t="s">
        <v>953</v>
      </c>
      <c r="E179" s="576" t="s">
        <v>1006</v>
      </c>
      <c r="F179" s="577">
        <v>61337</v>
      </c>
      <c r="G179" s="577" t="s">
        <v>950</v>
      </c>
      <c r="H179" s="576" t="s">
        <v>44</v>
      </c>
      <c r="I179" s="578"/>
      <c r="J179" s="579"/>
    </row>
    <row r="180" spans="1:10" x14ac:dyDescent="0.2">
      <c r="A180" s="272"/>
      <c r="B180" s="523" t="s">
        <v>454</v>
      </c>
      <c r="C180" s="272">
        <v>2006</v>
      </c>
      <c r="D180" s="459" t="s">
        <v>954</v>
      </c>
      <c r="E180" s="148" t="s">
        <v>1006</v>
      </c>
      <c r="F180" s="276">
        <v>60454</v>
      </c>
      <c r="G180" s="513" t="s">
        <v>950</v>
      </c>
      <c r="H180" s="148" t="s">
        <v>44</v>
      </c>
      <c r="I180" s="539"/>
      <c r="J180" s="515"/>
    </row>
    <row r="181" spans="1:10" x14ac:dyDescent="0.2">
      <c r="A181" s="574"/>
      <c r="B181" s="575" t="s">
        <v>454</v>
      </c>
      <c r="C181" s="574">
        <v>2006</v>
      </c>
      <c r="D181" s="338" t="s">
        <v>955</v>
      </c>
      <c r="E181" s="576" t="s">
        <v>1006</v>
      </c>
      <c r="F181" s="577">
        <v>60465</v>
      </c>
      <c r="G181" s="577" t="s">
        <v>950</v>
      </c>
      <c r="H181" s="576" t="s">
        <v>44</v>
      </c>
      <c r="I181" s="580"/>
      <c r="J181" s="579"/>
    </row>
    <row r="182" spans="1:10" x14ac:dyDescent="0.2">
      <c r="A182" s="272"/>
      <c r="B182" s="273" t="s">
        <v>454</v>
      </c>
      <c r="C182" s="272">
        <v>2006</v>
      </c>
      <c r="D182" s="230" t="s">
        <v>956</v>
      </c>
      <c r="E182" s="516" t="s">
        <v>1006</v>
      </c>
      <c r="F182" s="514">
        <v>61423</v>
      </c>
      <c r="G182" s="520" t="s">
        <v>950</v>
      </c>
      <c r="H182" s="148" t="s">
        <v>44</v>
      </c>
      <c r="I182" s="377"/>
      <c r="J182" s="515"/>
    </row>
    <row r="183" spans="1:10" x14ac:dyDescent="0.2">
      <c r="A183" s="574"/>
      <c r="B183" s="575" t="s">
        <v>454</v>
      </c>
      <c r="C183" s="574">
        <v>2006</v>
      </c>
      <c r="D183" s="459" t="s">
        <v>957</v>
      </c>
      <c r="E183" s="576" t="s">
        <v>1006</v>
      </c>
      <c r="F183" s="577">
        <v>61434</v>
      </c>
      <c r="G183" s="577" t="s">
        <v>950</v>
      </c>
      <c r="H183" s="576" t="s">
        <v>44</v>
      </c>
      <c r="I183" s="578"/>
      <c r="J183" s="579"/>
    </row>
    <row r="184" spans="1:10" x14ac:dyDescent="0.2">
      <c r="A184" s="272"/>
      <c r="B184" s="523" t="s">
        <v>454</v>
      </c>
      <c r="C184" s="272">
        <v>2006</v>
      </c>
      <c r="D184" s="459" t="s">
        <v>958</v>
      </c>
      <c r="E184" s="148" t="s">
        <v>1006</v>
      </c>
      <c r="F184" s="276">
        <v>61433</v>
      </c>
      <c r="G184" s="513" t="s">
        <v>950</v>
      </c>
      <c r="H184" s="148" t="s">
        <v>44</v>
      </c>
      <c r="I184" s="539"/>
      <c r="J184" s="515"/>
    </row>
    <row r="185" spans="1:10" x14ac:dyDescent="0.2">
      <c r="A185" s="574"/>
      <c r="B185" s="575" t="s">
        <v>454</v>
      </c>
      <c r="C185" s="574">
        <v>2006</v>
      </c>
      <c r="D185" s="338" t="s">
        <v>959</v>
      </c>
      <c r="E185" s="576" t="s">
        <v>1006</v>
      </c>
      <c r="F185" s="577">
        <v>61437</v>
      </c>
      <c r="G185" s="577" t="s">
        <v>950</v>
      </c>
      <c r="H185" s="576" t="s">
        <v>44</v>
      </c>
      <c r="I185" s="580"/>
      <c r="J185" s="579"/>
    </row>
    <row r="186" spans="1:10" x14ac:dyDescent="0.2">
      <c r="A186" s="569"/>
      <c r="B186" s="277" t="s">
        <v>454</v>
      </c>
      <c r="C186" s="277">
        <v>2006</v>
      </c>
      <c r="D186" s="277" t="s">
        <v>960</v>
      </c>
      <c r="E186" s="277" t="s">
        <v>1006</v>
      </c>
      <c r="F186" s="277">
        <v>61422</v>
      </c>
      <c r="G186" s="277" t="s">
        <v>950</v>
      </c>
      <c r="H186" s="277" t="s">
        <v>44</v>
      </c>
      <c r="I186" s="572"/>
      <c r="J186" s="573"/>
    </row>
    <row r="187" spans="1:10" x14ac:dyDescent="0.2">
      <c r="A187" s="569"/>
      <c r="B187" s="277" t="s">
        <v>454</v>
      </c>
      <c r="C187" s="277">
        <v>2006</v>
      </c>
      <c r="D187" s="277" t="s">
        <v>961</v>
      </c>
      <c r="E187" s="277" t="s">
        <v>1006</v>
      </c>
      <c r="F187" s="277">
        <v>61425</v>
      </c>
      <c r="G187" s="277" t="s">
        <v>950</v>
      </c>
      <c r="H187" s="277" t="s">
        <v>44</v>
      </c>
      <c r="I187" s="570"/>
      <c r="J187" s="571"/>
    </row>
    <row r="188" spans="1:10" x14ac:dyDescent="0.2">
      <c r="A188" s="574"/>
      <c r="B188" s="575" t="s">
        <v>454</v>
      </c>
      <c r="C188" s="574">
        <v>2006</v>
      </c>
      <c r="D188" s="459" t="s">
        <v>962</v>
      </c>
      <c r="E188" s="576" t="s">
        <v>1006</v>
      </c>
      <c r="F188" s="577">
        <v>61435</v>
      </c>
      <c r="G188" s="577" t="s">
        <v>950</v>
      </c>
      <c r="H188" s="576" t="s">
        <v>44</v>
      </c>
      <c r="I188" s="578"/>
      <c r="J188" s="579"/>
    </row>
    <row r="189" spans="1:10" x14ac:dyDescent="0.2">
      <c r="A189" s="272"/>
      <c r="B189" s="523" t="s">
        <v>454</v>
      </c>
      <c r="C189" s="272">
        <v>2006</v>
      </c>
      <c r="D189" s="459" t="s">
        <v>963</v>
      </c>
      <c r="E189" s="148" t="s">
        <v>1006</v>
      </c>
      <c r="F189" s="276">
        <v>61430</v>
      </c>
      <c r="G189" s="513" t="s">
        <v>950</v>
      </c>
      <c r="H189" s="148" t="s">
        <v>44</v>
      </c>
      <c r="I189" s="539"/>
      <c r="J189" s="515"/>
    </row>
    <row r="190" spans="1:10" x14ac:dyDescent="0.2">
      <c r="A190" s="574"/>
      <c r="B190" s="575" t="s">
        <v>454</v>
      </c>
      <c r="C190" s="574">
        <v>2006</v>
      </c>
      <c r="D190" s="338" t="s">
        <v>1000</v>
      </c>
      <c r="E190" s="576" t="s">
        <v>1006</v>
      </c>
      <c r="F190" s="577">
        <v>62900</v>
      </c>
      <c r="G190" s="577" t="s">
        <v>950</v>
      </c>
      <c r="H190" s="576" t="s">
        <v>44</v>
      </c>
      <c r="I190" s="580"/>
      <c r="J190" s="579"/>
    </row>
    <row r="191" spans="1:10" x14ac:dyDescent="0.2">
      <c r="A191" s="272"/>
      <c r="B191" s="273" t="s">
        <v>454</v>
      </c>
      <c r="C191" s="272">
        <v>2006</v>
      </c>
      <c r="D191" s="230" t="s">
        <v>1008</v>
      </c>
      <c r="E191" s="516" t="s">
        <v>1001</v>
      </c>
      <c r="F191" s="514">
        <v>172266</v>
      </c>
      <c r="G191" s="520" t="s">
        <v>950</v>
      </c>
      <c r="H191" s="148" t="s">
        <v>44</v>
      </c>
      <c r="I191" s="377"/>
      <c r="J191" s="515"/>
    </row>
    <row r="192" spans="1:10" x14ac:dyDescent="0.2">
      <c r="A192" s="574"/>
      <c r="B192" s="575" t="s">
        <v>454</v>
      </c>
      <c r="C192" s="574">
        <v>2006</v>
      </c>
      <c r="D192" s="459" t="s">
        <v>998</v>
      </c>
      <c r="E192" s="576"/>
      <c r="F192" s="577" t="s">
        <v>947</v>
      </c>
      <c r="G192" s="577" t="s">
        <v>950</v>
      </c>
      <c r="H192" s="576" t="s">
        <v>44</v>
      </c>
      <c r="I192" s="578"/>
      <c r="J192" s="579"/>
    </row>
    <row r="193" spans="1:10" x14ac:dyDescent="0.2">
      <c r="A193" s="272"/>
      <c r="B193" s="523" t="s">
        <v>454</v>
      </c>
      <c r="C193" s="272">
        <v>2006</v>
      </c>
      <c r="D193" s="459" t="s">
        <v>999</v>
      </c>
      <c r="E193" s="148" t="s">
        <v>949</v>
      </c>
      <c r="F193" s="276">
        <v>239688</v>
      </c>
      <c r="G193" s="513" t="s">
        <v>950</v>
      </c>
      <c r="H193" s="148" t="s">
        <v>44</v>
      </c>
      <c r="I193" s="539"/>
      <c r="J193" s="515"/>
    </row>
    <row r="194" spans="1:10" x14ac:dyDescent="0.2">
      <c r="A194" s="574"/>
      <c r="B194" s="575" t="s">
        <v>454</v>
      </c>
      <c r="C194" s="574">
        <v>2006</v>
      </c>
      <c r="D194" s="338" t="s">
        <v>999</v>
      </c>
      <c r="E194" s="576" t="s">
        <v>948</v>
      </c>
      <c r="F194" s="577">
        <v>275307</v>
      </c>
      <c r="G194" s="577"/>
      <c r="H194" s="576" t="s">
        <v>44</v>
      </c>
      <c r="I194" s="580"/>
      <c r="J194" s="579"/>
    </row>
    <row r="195" spans="1:10" x14ac:dyDescent="0.2">
      <c r="A195" s="569"/>
      <c r="B195" s="277" t="s">
        <v>454</v>
      </c>
      <c r="C195" s="277">
        <v>2004</v>
      </c>
      <c r="D195" s="277" t="s">
        <v>992</v>
      </c>
      <c r="E195" s="277" t="s">
        <v>1007</v>
      </c>
      <c r="F195" s="277"/>
      <c r="G195" s="277" t="s">
        <v>951</v>
      </c>
      <c r="H195" s="277" t="s">
        <v>44</v>
      </c>
      <c r="I195" s="572"/>
      <c r="J195" s="573"/>
    </row>
    <row r="196" spans="1:10" x14ac:dyDescent="0.2">
      <c r="A196" s="569"/>
      <c r="B196" s="277" t="s">
        <v>186</v>
      </c>
      <c r="C196" s="277"/>
      <c r="D196" s="277" t="s">
        <v>990</v>
      </c>
      <c r="E196" s="277" t="s">
        <v>991</v>
      </c>
      <c r="F196" s="277">
        <v>52440192</v>
      </c>
      <c r="G196" s="277"/>
      <c r="H196" s="277" t="s">
        <v>44</v>
      </c>
      <c r="I196" s="570"/>
      <c r="J196" s="571"/>
    </row>
    <row r="197" spans="1:10" x14ac:dyDescent="0.2">
      <c r="A197" s="574"/>
      <c r="B197" s="575" t="s">
        <v>454</v>
      </c>
      <c r="C197" s="574">
        <v>1987</v>
      </c>
      <c r="D197" s="459" t="s">
        <v>993</v>
      </c>
      <c r="E197" s="576" t="s">
        <v>994</v>
      </c>
      <c r="F197" s="577"/>
      <c r="G197" s="577" t="s">
        <v>965</v>
      </c>
      <c r="H197" s="576" t="s">
        <v>44</v>
      </c>
      <c r="I197" s="578"/>
      <c r="J197" s="579"/>
    </row>
    <row r="198" spans="1:10" x14ac:dyDescent="0.2">
      <c r="A198" s="272"/>
      <c r="B198" s="523" t="s">
        <v>454</v>
      </c>
      <c r="C198" s="272">
        <v>1987</v>
      </c>
      <c r="D198" s="459" t="s">
        <v>989</v>
      </c>
      <c r="E198" s="148" t="s">
        <v>994</v>
      </c>
      <c r="F198" s="276"/>
      <c r="G198" s="513" t="s">
        <v>966</v>
      </c>
      <c r="H198" s="148" t="s">
        <v>44</v>
      </c>
      <c r="I198" s="539"/>
      <c r="J198" s="515"/>
    </row>
    <row r="199" spans="1:10" x14ac:dyDescent="0.2">
      <c r="A199" s="574"/>
      <c r="B199" s="575" t="s">
        <v>454</v>
      </c>
      <c r="C199" s="574">
        <v>1987</v>
      </c>
      <c r="D199" s="338" t="s">
        <v>989</v>
      </c>
      <c r="E199" s="576" t="s">
        <v>994</v>
      </c>
      <c r="F199" s="577"/>
      <c r="G199" s="577" t="s">
        <v>967</v>
      </c>
      <c r="H199" s="576" t="s">
        <v>44</v>
      </c>
      <c r="I199" s="580"/>
      <c r="J199" s="579"/>
    </row>
    <row r="200" spans="1:10" x14ac:dyDescent="0.2">
      <c r="A200" s="272"/>
      <c r="B200" s="273" t="s">
        <v>454</v>
      </c>
      <c r="C200" s="272">
        <v>1987</v>
      </c>
      <c r="D200" s="230" t="s">
        <v>989</v>
      </c>
      <c r="E200" s="516" t="s">
        <v>994</v>
      </c>
      <c r="F200" s="514"/>
      <c r="G200" s="520" t="s">
        <v>968</v>
      </c>
      <c r="H200" s="148" t="s">
        <v>44</v>
      </c>
      <c r="I200" s="377"/>
      <c r="J200" s="515"/>
    </row>
    <row r="201" spans="1:10" x14ac:dyDescent="0.2">
      <c r="A201" s="574"/>
      <c r="B201" s="575" t="s">
        <v>454</v>
      </c>
      <c r="C201" s="574">
        <v>1987</v>
      </c>
      <c r="D201" s="459" t="s">
        <v>989</v>
      </c>
      <c r="E201" s="576" t="s">
        <v>994</v>
      </c>
      <c r="F201" s="577"/>
      <c r="G201" s="577" t="s">
        <v>969</v>
      </c>
      <c r="H201" s="576" t="s">
        <v>44</v>
      </c>
      <c r="I201" s="578"/>
      <c r="J201" s="579"/>
    </row>
    <row r="202" spans="1:10" x14ac:dyDescent="0.2">
      <c r="A202" s="272"/>
      <c r="B202" s="523" t="s">
        <v>454</v>
      </c>
      <c r="C202" s="272">
        <v>1987</v>
      </c>
      <c r="D202" s="459" t="s">
        <v>989</v>
      </c>
      <c r="E202" s="148" t="s">
        <v>994</v>
      </c>
      <c r="F202" s="276"/>
      <c r="G202" s="513" t="s">
        <v>970</v>
      </c>
      <c r="H202" s="148" t="s">
        <v>44</v>
      </c>
      <c r="I202" s="539"/>
      <c r="J202" s="515"/>
    </row>
    <row r="203" spans="1:10" x14ac:dyDescent="0.2">
      <c r="A203" s="574"/>
      <c r="B203" s="575" t="s">
        <v>454</v>
      </c>
      <c r="C203" s="574">
        <v>1987</v>
      </c>
      <c r="D203" s="338" t="s">
        <v>989</v>
      </c>
      <c r="E203" s="576" t="s">
        <v>994</v>
      </c>
      <c r="F203" s="577"/>
      <c r="G203" s="577" t="s">
        <v>971</v>
      </c>
      <c r="H203" s="576" t="s">
        <v>44</v>
      </c>
      <c r="I203" s="580"/>
      <c r="J203" s="579"/>
    </row>
    <row r="204" spans="1:10" x14ac:dyDescent="0.2">
      <c r="A204" s="569"/>
      <c r="B204" s="277" t="s">
        <v>454</v>
      </c>
      <c r="C204" s="277">
        <v>1987</v>
      </c>
      <c r="D204" s="277" t="s">
        <v>989</v>
      </c>
      <c r="E204" s="277" t="s">
        <v>994</v>
      </c>
      <c r="F204" s="277"/>
      <c r="G204" s="277" t="s">
        <v>972</v>
      </c>
      <c r="H204" s="277" t="s">
        <v>44</v>
      </c>
      <c r="I204" s="572"/>
      <c r="J204" s="573"/>
    </row>
    <row r="205" spans="1:10" x14ac:dyDescent="0.2">
      <c r="A205" s="569"/>
      <c r="B205" s="277" t="s">
        <v>454</v>
      </c>
      <c r="C205" s="277">
        <v>1987</v>
      </c>
      <c r="D205" s="277" t="s">
        <v>989</v>
      </c>
      <c r="E205" s="277" t="s">
        <v>994</v>
      </c>
      <c r="F205" s="277"/>
      <c r="G205" s="277" t="s">
        <v>973</v>
      </c>
      <c r="H205" s="277" t="s">
        <v>44</v>
      </c>
      <c r="I205" s="570"/>
      <c r="J205" s="571"/>
    </row>
    <row r="206" spans="1:10" x14ac:dyDescent="0.2">
      <c r="A206" s="574"/>
      <c r="B206" s="575" t="s">
        <v>454</v>
      </c>
      <c r="C206" s="574">
        <v>1987</v>
      </c>
      <c r="D206" s="459" t="s">
        <v>989</v>
      </c>
      <c r="E206" s="576" t="s">
        <v>994</v>
      </c>
      <c r="F206" s="577"/>
      <c r="G206" s="577" t="s">
        <v>977</v>
      </c>
      <c r="H206" s="576" t="s">
        <v>44</v>
      </c>
      <c r="I206" s="578"/>
      <c r="J206" s="579"/>
    </row>
    <row r="207" spans="1:10" x14ac:dyDescent="0.2">
      <c r="A207" s="272"/>
      <c r="B207" s="523" t="s">
        <v>454</v>
      </c>
      <c r="C207" s="272">
        <v>1987</v>
      </c>
      <c r="D207" s="459" t="s">
        <v>989</v>
      </c>
      <c r="E207" s="148" t="s">
        <v>994</v>
      </c>
      <c r="F207" s="276"/>
      <c r="G207" s="513" t="s">
        <v>978</v>
      </c>
      <c r="H207" s="148" t="s">
        <v>44</v>
      </c>
      <c r="I207" s="539"/>
      <c r="J207" s="515"/>
    </row>
    <row r="208" spans="1:10" x14ac:dyDescent="0.2">
      <c r="A208" s="574"/>
      <c r="B208" s="575" t="s">
        <v>454</v>
      </c>
      <c r="C208" s="574">
        <v>1987</v>
      </c>
      <c r="D208" s="338" t="s">
        <v>989</v>
      </c>
      <c r="E208" s="576" t="s">
        <v>994</v>
      </c>
      <c r="F208" s="577"/>
      <c r="G208" s="577" t="s">
        <v>979</v>
      </c>
      <c r="H208" s="576" t="s">
        <v>44</v>
      </c>
      <c r="I208" s="580"/>
      <c r="J208" s="579"/>
    </row>
    <row r="209" spans="1:10" x14ac:dyDescent="0.2">
      <c r="A209" s="272"/>
      <c r="B209" s="273" t="s">
        <v>454</v>
      </c>
      <c r="C209" s="272">
        <v>1987</v>
      </c>
      <c r="D209" s="230" t="s">
        <v>989</v>
      </c>
      <c r="E209" s="516" t="s">
        <v>994</v>
      </c>
      <c r="F209" s="514"/>
      <c r="G209" s="520" t="s">
        <v>980</v>
      </c>
      <c r="H209" s="148" t="s">
        <v>44</v>
      </c>
      <c r="I209" s="377"/>
      <c r="J209" s="515"/>
    </row>
    <row r="210" spans="1:10" x14ac:dyDescent="0.2">
      <c r="A210" s="574"/>
      <c r="B210" s="575" t="s">
        <v>454</v>
      </c>
      <c r="C210" s="574">
        <v>1987</v>
      </c>
      <c r="D210" s="459" t="s">
        <v>989</v>
      </c>
      <c r="E210" s="576" t="s">
        <v>994</v>
      </c>
      <c r="F210" s="577"/>
      <c r="G210" s="577" t="s">
        <v>981</v>
      </c>
      <c r="H210" s="576" t="s">
        <v>44</v>
      </c>
      <c r="I210" s="578"/>
      <c r="J210" s="579"/>
    </row>
    <row r="211" spans="1:10" x14ac:dyDescent="0.2">
      <c r="A211" s="272"/>
      <c r="B211" s="523" t="s">
        <v>454</v>
      </c>
      <c r="C211" s="272">
        <v>1987</v>
      </c>
      <c r="D211" s="459" t="s">
        <v>989</v>
      </c>
      <c r="E211" s="148" t="s">
        <v>994</v>
      </c>
      <c r="F211" s="276"/>
      <c r="G211" s="513" t="s">
        <v>982</v>
      </c>
      <c r="H211" s="148" t="s">
        <v>44</v>
      </c>
      <c r="I211" s="539"/>
      <c r="J211" s="515"/>
    </row>
    <row r="212" spans="1:10" x14ac:dyDescent="0.2">
      <c r="A212" s="574"/>
      <c r="B212" s="575" t="s">
        <v>454</v>
      </c>
      <c r="C212" s="574">
        <v>1987</v>
      </c>
      <c r="D212" s="338" t="s">
        <v>989</v>
      </c>
      <c r="E212" s="576" t="s">
        <v>994</v>
      </c>
      <c r="F212" s="577"/>
      <c r="G212" s="577" t="s">
        <v>979</v>
      </c>
      <c r="H212" s="576" t="s">
        <v>44</v>
      </c>
      <c r="I212" s="580"/>
      <c r="J212" s="579"/>
    </row>
    <row r="213" spans="1:10" x14ac:dyDescent="0.2">
      <c r="A213" s="569"/>
      <c r="B213" s="277" t="s">
        <v>454</v>
      </c>
      <c r="C213" s="277">
        <v>1987</v>
      </c>
      <c r="D213" s="277" t="s">
        <v>989</v>
      </c>
      <c r="E213" s="277" t="s">
        <v>994</v>
      </c>
      <c r="F213" s="277"/>
      <c r="G213" s="277" t="s">
        <v>984</v>
      </c>
      <c r="H213" s="277" t="s">
        <v>44</v>
      </c>
      <c r="I213" s="572"/>
      <c r="J213" s="573"/>
    </row>
    <row r="214" spans="1:10" x14ac:dyDescent="0.2">
      <c r="A214" s="569"/>
      <c r="B214" s="277" t="s">
        <v>454</v>
      </c>
      <c r="C214" s="277">
        <v>1987</v>
      </c>
      <c r="D214" s="277"/>
      <c r="E214" s="277"/>
      <c r="F214" s="277"/>
      <c r="G214" s="277" t="s">
        <v>983</v>
      </c>
      <c r="H214" s="277" t="s">
        <v>44</v>
      </c>
      <c r="I214" s="570"/>
      <c r="J214" s="571"/>
    </row>
    <row r="215" spans="1:10" x14ac:dyDescent="0.2">
      <c r="A215" s="574"/>
      <c r="B215" s="575" t="s">
        <v>454</v>
      </c>
      <c r="C215" s="574">
        <v>1987</v>
      </c>
      <c r="D215" s="459" t="s">
        <v>974</v>
      </c>
      <c r="E215" s="576" t="s">
        <v>1002</v>
      </c>
      <c r="F215" s="577"/>
      <c r="G215" s="577" t="s">
        <v>975</v>
      </c>
      <c r="H215" s="576" t="s">
        <v>44</v>
      </c>
      <c r="I215" s="578"/>
      <c r="J215" s="579"/>
    </row>
    <row r="216" spans="1:10" x14ac:dyDescent="0.2">
      <c r="A216" s="272"/>
      <c r="B216" s="523" t="s">
        <v>454</v>
      </c>
      <c r="C216" s="272">
        <v>1987</v>
      </c>
      <c r="D216" s="459" t="s">
        <v>974</v>
      </c>
      <c r="E216" s="148" t="s">
        <v>1002</v>
      </c>
      <c r="F216" s="276"/>
      <c r="G216" s="513" t="s">
        <v>976</v>
      </c>
      <c r="H216" s="148" t="s">
        <v>44</v>
      </c>
      <c r="I216" s="539"/>
      <c r="J216" s="515"/>
    </row>
    <row r="217" spans="1:10" ht="16.5" customHeight="1" x14ac:dyDescent="0.2">
      <c r="A217" s="574"/>
      <c r="B217" s="575" t="s">
        <v>454</v>
      </c>
      <c r="C217" s="574">
        <v>2009</v>
      </c>
      <c r="D217" s="338" t="s">
        <v>996</v>
      </c>
      <c r="E217" s="576" t="s">
        <v>995</v>
      </c>
      <c r="F217" s="577">
        <v>334204</v>
      </c>
      <c r="G217" s="577" t="s">
        <v>985</v>
      </c>
      <c r="H217" s="576" t="s">
        <v>44</v>
      </c>
      <c r="I217" s="580"/>
      <c r="J217" s="579"/>
    </row>
    <row r="218" spans="1:10" ht="30" customHeight="1" x14ac:dyDescent="0.2">
      <c r="A218" s="272"/>
      <c r="B218" s="273" t="s">
        <v>186</v>
      </c>
      <c r="C218" s="272">
        <v>2010</v>
      </c>
      <c r="D218" s="230" t="s">
        <v>1010</v>
      </c>
      <c r="E218" s="148" t="s">
        <v>986</v>
      </c>
      <c r="F218" s="514"/>
      <c r="G218" s="520" t="s">
        <v>987</v>
      </c>
      <c r="H218" s="148" t="s">
        <v>44</v>
      </c>
      <c r="I218" s="377"/>
      <c r="J218" s="515"/>
    </row>
    <row r="219" spans="1:10" ht="13.5" customHeight="1" x14ac:dyDescent="0.2">
      <c r="A219" s="574"/>
      <c r="B219" s="575" t="s">
        <v>186</v>
      </c>
      <c r="C219" s="574">
        <v>2010</v>
      </c>
      <c r="D219" s="459" t="s">
        <v>1010</v>
      </c>
      <c r="E219" s="576" t="s">
        <v>986</v>
      </c>
      <c r="F219" s="577"/>
      <c r="G219" s="577" t="s">
        <v>988</v>
      </c>
      <c r="H219" s="576" t="s">
        <v>44</v>
      </c>
      <c r="I219" s="578"/>
      <c r="J219" s="579"/>
    </row>
    <row r="220" spans="1:10" x14ac:dyDescent="0.2">
      <c r="A220" s="272"/>
      <c r="B220" s="523" t="s">
        <v>454</v>
      </c>
      <c r="C220" s="272">
        <v>2009</v>
      </c>
      <c r="D220" s="459" t="s">
        <v>964</v>
      </c>
      <c r="E220" s="148" t="s">
        <v>997</v>
      </c>
      <c r="F220" s="276">
        <v>3002624</v>
      </c>
      <c r="G220" s="540"/>
      <c r="H220" s="148" t="s">
        <v>44</v>
      </c>
      <c r="I220" s="539"/>
      <c r="J220" s="621"/>
    </row>
    <row r="221" spans="1:10" x14ac:dyDescent="0.2">
      <c r="A221" s="574"/>
      <c r="B221" s="575" t="s">
        <v>454</v>
      </c>
      <c r="C221" s="574">
        <v>2009</v>
      </c>
      <c r="D221" s="338" t="s">
        <v>964</v>
      </c>
      <c r="E221" s="576" t="s">
        <v>997</v>
      </c>
      <c r="F221" s="577">
        <v>3002621</v>
      </c>
      <c r="G221" s="540"/>
      <c r="H221" s="576" t="s">
        <v>44</v>
      </c>
      <c r="I221" s="580"/>
      <c r="J221" s="621"/>
    </row>
    <row r="222" spans="1:10" x14ac:dyDescent="0.2">
      <c r="A222" s="569"/>
      <c r="B222" s="277" t="s">
        <v>454</v>
      </c>
      <c r="C222" s="277">
        <v>2009</v>
      </c>
      <c r="D222" s="277" t="s">
        <v>964</v>
      </c>
      <c r="E222" s="277" t="s">
        <v>997</v>
      </c>
      <c r="F222" s="277">
        <v>3002622</v>
      </c>
      <c r="G222" s="619"/>
      <c r="H222" s="277" t="s">
        <v>44</v>
      </c>
      <c r="I222" s="572"/>
      <c r="J222" s="622"/>
    </row>
    <row r="223" spans="1:10" x14ac:dyDescent="0.2">
      <c r="A223" s="569"/>
      <c r="B223" s="277" t="s">
        <v>454</v>
      </c>
      <c r="C223" s="277">
        <v>2009</v>
      </c>
      <c r="D223" s="277" t="s">
        <v>964</v>
      </c>
      <c r="E223" s="277" t="s">
        <v>997</v>
      </c>
      <c r="F223" s="277">
        <v>2997863</v>
      </c>
      <c r="G223" s="619"/>
      <c r="H223" s="277" t="s">
        <v>44</v>
      </c>
      <c r="I223" s="570"/>
      <c r="J223" s="623"/>
    </row>
    <row r="224" spans="1:10" x14ac:dyDescent="0.2">
      <c r="A224" s="574"/>
      <c r="B224" s="575" t="s">
        <v>454</v>
      </c>
      <c r="C224" s="574">
        <v>2009</v>
      </c>
      <c r="D224" s="459" t="s">
        <v>964</v>
      </c>
      <c r="E224" s="576" t="s">
        <v>997</v>
      </c>
      <c r="F224" s="577">
        <v>3002614</v>
      </c>
      <c r="G224" s="540"/>
      <c r="H224" s="576" t="s">
        <v>44</v>
      </c>
      <c r="I224" s="578"/>
      <c r="J224" s="621"/>
    </row>
    <row r="225" spans="1:10" x14ac:dyDescent="0.2">
      <c r="A225" s="272"/>
      <c r="B225" s="523" t="s">
        <v>454</v>
      </c>
      <c r="C225" s="272">
        <v>2009</v>
      </c>
      <c r="D225" s="459" t="s">
        <v>964</v>
      </c>
      <c r="E225" s="148" t="s">
        <v>997</v>
      </c>
      <c r="F225" s="276">
        <v>3002619</v>
      </c>
      <c r="G225" s="540"/>
      <c r="H225" s="148" t="s">
        <v>44</v>
      </c>
      <c r="I225" s="539"/>
      <c r="J225" s="621"/>
    </row>
    <row r="226" spans="1:10" x14ac:dyDescent="0.2">
      <c r="A226" s="574"/>
      <c r="B226" s="575" t="s">
        <v>454</v>
      </c>
      <c r="C226" s="574">
        <v>2009</v>
      </c>
      <c r="D226" s="338" t="s">
        <v>964</v>
      </c>
      <c r="E226" s="576" t="s">
        <v>997</v>
      </c>
      <c r="F226" s="577">
        <v>3002612</v>
      </c>
      <c r="G226" s="540"/>
      <c r="H226" s="576" t="s">
        <v>44</v>
      </c>
      <c r="I226" s="580"/>
      <c r="J226" s="621"/>
    </row>
    <row r="227" spans="1:10" x14ac:dyDescent="0.2">
      <c r="A227" s="272"/>
      <c r="B227" s="273" t="s">
        <v>454</v>
      </c>
      <c r="C227" s="272">
        <v>2009</v>
      </c>
      <c r="D227" s="230" t="s">
        <v>964</v>
      </c>
      <c r="E227" s="516" t="s">
        <v>997</v>
      </c>
      <c r="F227" s="514">
        <v>3002625</v>
      </c>
      <c r="G227" s="620"/>
      <c r="H227" s="148" t="s">
        <v>44</v>
      </c>
      <c r="I227" s="377"/>
      <c r="J227" s="621"/>
    </row>
    <row r="228" spans="1:10" x14ac:dyDescent="0.2">
      <c r="A228" s="574"/>
      <c r="B228" s="575" t="s">
        <v>454</v>
      </c>
      <c r="C228" s="574">
        <v>2009</v>
      </c>
      <c r="D228" s="459" t="s">
        <v>964</v>
      </c>
      <c r="E228" s="576" t="s">
        <v>997</v>
      </c>
      <c r="F228" s="577">
        <v>2997867</v>
      </c>
      <c r="G228" s="540"/>
      <c r="H228" s="576" t="s">
        <v>44</v>
      </c>
      <c r="I228" s="578"/>
      <c r="J228" s="621"/>
    </row>
    <row r="229" spans="1:10" x14ac:dyDescent="0.2">
      <c r="A229" s="272"/>
      <c r="B229" s="523" t="s">
        <v>454</v>
      </c>
      <c r="C229" s="272">
        <v>2009</v>
      </c>
      <c r="D229" s="459" t="s">
        <v>964</v>
      </c>
      <c r="E229" s="148" t="s">
        <v>997</v>
      </c>
      <c r="F229" s="276">
        <v>3002623</v>
      </c>
      <c r="G229" s="540"/>
      <c r="H229" s="148" t="s">
        <v>44</v>
      </c>
      <c r="I229" s="539"/>
      <c r="J229" s="621"/>
    </row>
    <row r="230" spans="1:10" x14ac:dyDescent="0.2">
      <c r="A230" s="574"/>
      <c r="B230" s="575" t="s">
        <v>454</v>
      </c>
      <c r="C230" s="574">
        <v>2009</v>
      </c>
      <c r="D230" s="338" t="s">
        <v>964</v>
      </c>
      <c r="E230" s="576" t="s">
        <v>997</v>
      </c>
      <c r="F230" s="577">
        <v>3002620</v>
      </c>
      <c r="G230" s="540"/>
      <c r="H230" s="576" t="s">
        <v>44</v>
      </c>
      <c r="I230" s="580"/>
      <c r="J230" s="621"/>
    </row>
    <row r="231" spans="1:10" x14ac:dyDescent="0.2">
      <c r="A231" s="569"/>
      <c r="B231" s="277" t="s">
        <v>454</v>
      </c>
      <c r="C231" s="277">
        <v>2009</v>
      </c>
      <c r="D231" s="277" t="s">
        <v>964</v>
      </c>
      <c r="E231" s="277" t="s">
        <v>997</v>
      </c>
      <c r="F231" s="277">
        <v>3002611</v>
      </c>
      <c r="G231" s="619"/>
      <c r="H231" s="277" t="s">
        <v>44</v>
      </c>
      <c r="I231" s="572"/>
      <c r="J231" s="622"/>
    </row>
    <row r="232" spans="1:10" x14ac:dyDescent="0.2">
      <c r="A232" s="569"/>
      <c r="B232" s="277" t="s">
        <v>454</v>
      </c>
      <c r="C232" s="277">
        <v>2009</v>
      </c>
      <c r="D232" s="277" t="s">
        <v>964</v>
      </c>
      <c r="E232" s="277" t="s">
        <v>997</v>
      </c>
      <c r="F232" s="277">
        <v>3002616</v>
      </c>
      <c r="G232" s="619"/>
      <c r="H232" s="277" t="s">
        <v>44</v>
      </c>
      <c r="I232" s="570"/>
      <c r="J232" s="623"/>
    </row>
    <row r="233" spans="1:10" ht="12" customHeight="1" x14ac:dyDescent="0.2">
      <c r="A233" s="574"/>
      <c r="B233" s="575" t="s">
        <v>454</v>
      </c>
      <c r="C233" s="574">
        <v>2021</v>
      </c>
      <c r="D233" s="459" t="s">
        <v>964</v>
      </c>
      <c r="E233" s="576" t="s">
        <v>1172</v>
      </c>
      <c r="F233" s="577">
        <v>11732683</v>
      </c>
      <c r="G233" s="540"/>
      <c r="H233" s="576" t="s">
        <v>44</v>
      </c>
      <c r="I233" s="578"/>
      <c r="J233" s="621"/>
    </row>
    <row r="234" spans="1:10" x14ac:dyDescent="0.2">
      <c r="A234" s="272"/>
      <c r="B234" s="523" t="s">
        <v>454</v>
      </c>
      <c r="C234" s="272">
        <v>2021</v>
      </c>
      <c r="D234" s="459" t="s">
        <v>964</v>
      </c>
      <c r="E234" s="148" t="s">
        <v>1172</v>
      </c>
      <c r="F234" s="276">
        <v>11732684</v>
      </c>
      <c r="G234" s="540"/>
      <c r="H234" s="148" t="s">
        <v>44</v>
      </c>
      <c r="I234" s="539"/>
      <c r="J234" s="621"/>
    </row>
    <row r="235" spans="1:10" x14ac:dyDescent="0.2">
      <c r="A235" s="574"/>
      <c r="B235" s="575" t="s">
        <v>454</v>
      </c>
      <c r="C235" s="574">
        <v>2021</v>
      </c>
      <c r="D235" s="338" t="s">
        <v>964</v>
      </c>
      <c r="E235" s="576" t="s">
        <v>1172</v>
      </c>
      <c r="F235" s="577">
        <v>11732685</v>
      </c>
      <c r="G235" s="540"/>
      <c r="H235" s="576" t="s">
        <v>44</v>
      </c>
      <c r="I235" s="580"/>
      <c r="J235" s="621"/>
    </row>
    <row r="236" spans="1:10" x14ac:dyDescent="0.2">
      <c r="A236" s="272"/>
      <c r="B236" s="273" t="s">
        <v>454</v>
      </c>
      <c r="C236" s="272">
        <v>2021</v>
      </c>
      <c r="D236" s="230" t="s">
        <v>964</v>
      </c>
      <c r="E236" s="516" t="s">
        <v>1172</v>
      </c>
      <c r="F236" s="514">
        <v>11732686</v>
      </c>
      <c r="G236" s="620"/>
      <c r="H236" s="148" t="s">
        <v>44</v>
      </c>
      <c r="I236" s="377"/>
      <c r="J236" s="621"/>
    </row>
    <row r="237" spans="1:10" x14ac:dyDescent="0.2">
      <c r="A237" s="574"/>
      <c r="B237" s="575" t="s">
        <v>454</v>
      </c>
      <c r="C237" s="574">
        <v>2021</v>
      </c>
      <c r="D237" s="459" t="s">
        <v>964</v>
      </c>
      <c r="E237" s="576" t="s">
        <v>1172</v>
      </c>
      <c r="F237" s="577">
        <v>11732687</v>
      </c>
      <c r="G237" s="540"/>
      <c r="H237" s="576" t="s">
        <v>44</v>
      </c>
      <c r="I237" s="578"/>
      <c r="J237" s="621"/>
    </row>
    <row r="283" spans="1:10" x14ac:dyDescent="0.2">
      <c r="A283"/>
      <c r="B283" s="4"/>
      <c r="C283" s="6"/>
      <c r="D283" s="6"/>
      <c r="E283"/>
      <c r="F283" s="25"/>
      <c r="G283" s="4"/>
      <c r="I283"/>
      <c r="J283"/>
    </row>
    <row r="284" spans="1:10" x14ac:dyDescent="0.2">
      <c r="A284"/>
      <c r="B284" s="4"/>
      <c r="C284" s="6"/>
      <c r="D284" s="6"/>
      <c r="E284"/>
      <c r="F284" s="25"/>
      <c r="G284" s="4"/>
      <c r="I284"/>
      <c r="J284"/>
    </row>
    <row r="285" spans="1:10" x14ac:dyDescent="0.2">
      <c r="A285"/>
      <c r="B285" s="4"/>
      <c r="C285" s="6"/>
      <c r="D285" s="6"/>
      <c r="E285"/>
      <c r="F285" s="25"/>
      <c r="G285" s="4"/>
      <c r="I285"/>
      <c r="J285"/>
    </row>
  </sheetData>
  <hyperlinks>
    <hyperlink ref="D142" r:id="rId1"/>
    <hyperlink ref="D102" r:id="rId2"/>
    <hyperlink ref="D103" r:id="rId3"/>
    <hyperlink ref="D104" r:id="rId4"/>
    <hyperlink ref="D87" r:id="rId5"/>
    <hyperlink ref="D130" r:id="rId6"/>
    <hyperlink ref="D131" r:id="rId7"/>
    <hyperlink ref="D133" r:id="rId8"/>
    <hyperlink ref="D132" r:id="rId9"/>
    <hyperlink ref="D88" r:id="rId10"/>
    <hyperlink ref="D43" r:id="rId11"/>
    <hyperlink ref="D116" r:id="rId12"/>
    <hyperlink ref="D7" r:id="rId13"/>
    <hyperlink ref="D9" r:id="rId14"/>
    <hyperlink ref="D120" r:id="rId15"/>
    <hyperlink ref="D119" r:id="rId16"/>
    <hyperlink ref="D10" r:id="rId17"/>
    <hyperlink ref="D8" r:id="rId18"/>
    <hyperlink ref="D105" r:id="rId19"/>
    <hyperlink ref="D106" r:id="rId20"/>
    <hyperlink ref="D89" r:id="rId21"/>
    <hyperlink ref="D90" r:id="rId22"/>
    <hyperlink ref="D135" r:id="rId23"/>
    <hyperlink ref="D138" r:id="rId24"/>
    <hyperlink ref="D111" r:id="rId25"/>
    <hyperlink ref="D20" r:id="rId26"/>
    <hyperlink ref="D137" r:id="rId27"/>
    <hyperlink ref="D33" r:id="rId28"/>
    <hyperlink ref="D154" r:id="rId29"/>
    <hyperlink ref="D140" r:id="rId30"/>
    <hyperlink ref="D44" r:id="rId31"/>
    <hyperlink ref="D151" r:id="rId32"/>
    <hyperlink ref="D146" r:id="rId33"/>
    <hyperlink ref="D150" r:id="rId34"/>
    <hyperlink ref="D149" r:id="rId35"/>
    <hyperlink ref="D148" r:id="rId36"/>
    <hyperlink ref="D147" r:id="rId37"/>
    <hyperlink ref="D166" r:id="rId38"/>
    <hyperlink ref="D165" r:id="rId39"/>
    <hyperlink ref="D164" r:id="rId40"/>
    <hyperlink ref="D156" r:id="rId41"/>
    <hyperlink ref="D167" r:id="rId42"/>
    <hyperlink ref="D50" r:id="rId43"/>
    <hyperlink ref="D51" r:id="rId44"/>
    <hyperlink ref="D98" r:id="rId45"/>
    <hyperlink ref="D97" r:id="rId46"/>
    <hyperlink ref="D100" r:id="rId47"/>
    <hyperlink ref="D99" r:id="rId48"/>
    <hyperlink ref="D96" r:id="rId49"/>
    <hyperlink ref="D95" r:id="rId50"/>
    <hyperlink ref="D93" r:id="rId51"/>
    <hyperlink ref="D152" r:id="rId52"/>
    <hyperlink ref="D47" r:id="rId53"/>
    <hyperlink ref="D48" r:id="rId54"/>
    <hyperlink ref="D46" r:id="rId55"/>
    <hyperlink ref="D49" r:id="rId56"/>
    <hyperlink ref="D92" r:id="rId57"/>
    <hyperlink ref="D121" r:id="rId58"/>
    <hyperlink ref="D22" r:id="rId59"/>
    <hyperlink ref="D122" r:id="rId60"/>
    <hyperlink ref="D21" r:id="rId61"/>
    <hyperlink ref="D13" r:id="rId62"/>
    <hyperlink ref="D123" r:id="rId63" display="Station Leica TS 15"/>
    <hyperlink ref="D14" r:id="rId64"/>
    <hyperlink ref="D18" r:id="rId65"/>
    <hyperlink ref="D55" r:id="rId66"/>
    <hyperlink ref="D56" r:id="rId67"/>
    <hyperlink ref="D57" r:id="rId68"/>
    <hyperlink ref="D52" r:id="rId69"/>
    <hyperlink ref="D53" r:id="rId70"/>
    <hyperlink ref="D54" r:id="rId71"/>
    <hyperlink ref="D153" r:id="rId72"/>
    <hyperlink ref="D143" r:id="rId73"/>
    <hyperlink ref="D144" r:id="rId74"/>
    <hyperlink ref="D155" r:id="rId75"/>
    <hyperlink ref="D145" r:id="rId76"/>
    <hyperlink ref="D11" r:id="rId77"/>
    <hyperlink ref="D23" r:id="rId78"/>
    <hyperlink ref="D17" r:id="rId79"/>
    <hyperlink ref="D16" r:id="rId80"/>
    <hyperlink ref="D19" r:id="rId81"/>
    <hyperlink ref="D15" r:id="rId82"/>
    <hyperlink ref="D91" r:id="rId83"/>
    <hyperlink ref="D141" r:id="rId84"/>
  </hyperlinks>
  <printOptions verticalCentered="1"/>
  <pageMargins left="0.51181102362204722" right="0.51181102362204722" top="0.35433070866141736" bottom="0.35433070866141736" header="0.31496062992125984" footer="0.31496062992125984"/>
  <pageSetup paperSize="8" scale="90" orientation="landscape" verticalDpi="1200" r:id="rId85"/>
  <drawing r:id="rId86"/>
  <tableParts count="1">
    <tablePart r:id="rId87"/>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O111"/>
  <sheetViews>
    <sheetView zoomScale="65" zoomScaleNormal="65" workbookViewId="0">
      <selection activeCell="B5" sqref="B5"/>
    </sheetView>
  </sheetViews>
  <sheetFormatPr baseColWidth="10" defaultRowHeight="12.75" x14ac:dyDescent="0.2"/>
  <cols>
    <col min="2" max="2" width="55.5703125" customWidth="1"/>
    <col min="3" max="3" width="18.7109375" customWidth="1"/>
    <col min="4" max="4" width="20.5703125" customWidth="1"/>
    <col min="5" max="5" width="18.5703125" customWidth="1"/>
    <col min="6" max="6" width="17.140625" customWidth="1"/>
    <col min="7" max="7" width="26.28515625" customWidth="1"/>
    <col min="8" max="8" width="22" customWidth="1"/>
    <col min="9" max="9" width="18.85546875" customWidth="1"/>
    <col min="10" max="10" width="35" customWidth="1"/>
    <col min="11" max="11" width="19.28515625" customWidth="1"/>
    <col min="12" max="12" width="17.42578125" customWidth="1"/>
    <col min="13" max="13" width="17.140625" customWidth="1"/>
    <col min="14" max="14" width="15.140625" customWidth="1"/>
    <col min="15" max="15" width="14.42578125" customWidth="1"/>
  </cols>
  <sheetData>
    <row r="1" spans="2:15" ht="18" x14ac:dyDescent="0.25">
      <c r="H1" s="848"/>
      <c r="I1" s="849" t="s">
        <v>542</v>
      </c>
      <c r="J1" s="848"/>
    </row>
    <row r="3" spans="2:15" ht="25.5" customHeight="1" x14ac:dyDescent="0.2">
      <c r="G3" s="88"/>
      <c r="K3" s="82"/>
      <c r="L3" s="82"/>
      <c r="M3" s="82"/>
      <c r="N3" s="82"/>
    </row>
    <row r="4" spans="2:15" ht="28.5" customHeight="1" x14ac:dyDescent="0.2">
      <c r="B4" s="96" t="s">
        <v>543</v>
      </c>
      <c r="C4" s="92" t="s">
        <v>97</v>
      </c>
      <c r="D4" s="93" t="s">
        <v>575</v>
      </c>
      <c r="E4" s="98" t="s">
        <v>829</v>
      </c>
      <c r="F4" s="173" t="s">
        <v>830</v>
      </c>
      <c r="G4" s="94" t="s">
        <v>544</v>
      </c>
      <c r="H4" s="95" t="s">
        <v>545</v>
      </c>
      <c r="I4" s="172" t="s">
        <v>822</v>
      </c>
      <c r="J4" s="99" t="s">
        <v>569</v>
      </c>
      <c r="K4" s="96" t="s">
        <v>566</v>
      </c>
      <c r="L4" s="96" t="s">
        <v>570</v>
      </c>
      <c r="M4" s="96" t="s">
        <v>564</v>
      </c>
      <c r="N4" s="97" t="s">
        <v>565</v>
      </c>
      <c r="O4" s="96" t="s">
        <v>892</v>
      </c>
    </row>
    <row r="5" spans="2:15" ht="28.5" customHeight="1" x14ac:dyDescent="0.25">
      <c r="B5" s="846" t="s">
        <v>1390</v>
      </c>
      <c r="C5" s="814">
        <v>2022</v>
      </c>
      <c r="D5" s="175" t="s">
        <v>1391</v>
      </c>
      <c r="E5" s="175" t="s">
        <v>1459</v>
      </c>
      <c r="F5" s="813"/>
      <c r="G5" s="175" t="s">
        <v>1460</v>
      </c>
      <c r="H5" s="850">
        <v>44838</v>
      </c>
      <c r="I5" s="813"/>
      <c r="J5" s="175" t="s">
        <v>1464</v>
      </c>
      <c r="K5" s="175" t="s">
        <v>1052</v>
      </c>
      <c r="L5" s="813"/>
      <c r="M5" s="813"/>
      <c r="N5" s="817"/>
      <c r="O5" s="817"/>
    </row>
    <row r="6" spans="2:15" ht="28.5" customHeight="1" x14ac:dyDescent="0.25">
      <c r="B6" s="846" t="s">
        <v>1394</v>
      </c>
      <c r="C6" s="814">
        <v>2022</v>
      </c>
      <c r="D6" s="813" t="s">
        <v>1395</v>
      </c>
      <c r="E6" s="813" t="s">
        <v>1474</v>
      </c>
      <c r="F6" s="813"/>
      <c r="G6" s="175" t="s">
        <v>899</v>
      </c>
      <c r="H6" s="850">
        <v>44805</v>
      </c>
      <c r="I6" s="813"/>
      <c r="J6" s="175" t="s">
        <v>1465</v>
      </c>
      <c r="K6" s="175" t="s">
        <v>1052</v>
      </c>
      <c r="L6" s="813"/>
      <c r="M6" s="813"/>
      <c r="N6" s="817"/>
      <c r="O6" s="817"/>
    </row>
    <row r="7" spans="2:15" ht="28.5" customHeight="1" x14ac:dyDescent="0.25">
      <c r="B7" s="846" t="s">
        <v>1396</v>
      </c>
      <c r="C7" s="814">
        <v>2022</v>
      </c>
      <c r="D7" s="813" t="s">
        <v>1397</v>
      </c>
      <c r="E7" s="813" t="s">
        <v>1469</v>
      </c>
      <c r="F7" s="813"/>
      <c r="G7" s="175" t="s">
        <v>1461</v>
      </c>
      <c r="H7" s="850">
        <v>44803</v>
      </c>
      <c r="I7" s="813"/>
      <c r="J7" s="175" t="s">
        <v>1466</v>
      </c>
      <c r="K7" s="175" t="s">
        <v>1052</v>
      </c>
      <c r="L7" s="813"/>
      <c r="M7" s="813"/>
      <c r="N7" s="817"/>
      <c r="O7" s="817"/>
    </row>
    <row r="8" spans="2:15" ht="28.5" customHeight="1" x14ac:dyDescent="0.25">
      <c r="B8" s="846" t="s">
        <v>1402</v>
      </c>
      <c r="C8" s="301">
        <v>2022</v>
      </c>
      <c r="D8" s="175" t="s">
        <v>1403</v>
      </c>
      <c r="E8" s="175" t="s">
        <v>831</v>
      </c>
      <c r="F8" s="175"/>
      <c r="G8" s="175" t="s">
        <v>837</v>
      </c>
      <c r="H8" s="850">
        <v>44745</v>
      </c>
      <c r="I8" s="175"/>
      <c r="J8" s="175" t="s">
        <v>1506</v>
      </c>
      <c r="K8" s="175" t="s">
        <v>1052</v>
      </c>
      <c r="L8" s="175"/>
      <c r="M8" s="175"/>
      <c r="N8" s="672"/>
      <c r="O8" s="672"/>
    </row>
    <row r="9" spans="2:15" ht="28.5" customHeight="1" x14ac:dyDescent="0.25">
      <c r="B9" s="846" t="s">
        <v>1405</v>
      </c>
      <c r="C9" s="842">
        <v>2022</v>
      </c>
      <c r="D9" s="841" t="s">
        <v>1406</v>
      </c>
      <c r="E9" s="841" t="s">
        <v>1469</v>
      </c>
      <c r="F9" s="841"/>
      <c r="G9" s="841" t="s">
        <v>1462</v>
      </c>
      <c r="H9" s="850">
        <v>44724</v>
      </c>
      <c r="I9" s="841"/>
      <c r="J9" s="841" t="s">
        <v>1467</v>
      </c>
      <c r="K9" s="175" t="s">
        <v>1052</v>
      </c>
      <c r="L9" s="841"/>
      <c r="M9" s="841"/>
      <c r="N9" s="845"/>
      <c r="O9" s="845"/>
    </row>
    <row r="10" spans="2:15" ht="28.5" customHeight="1" x14ac:dyDescent="0.25">
      <c r="B10" s="846" t="s">
        <v>1407</v>
      </c>
      <c r="C10" s="301">
        <v>2022</v>
      </c>
      <c r="D10" s="175" t="s">
        <v>1406</v>
      </c>
      <c r="E10" s="175" t="s">
        <v>1469</v>
      </c>
      <c r="F10" s="175"/>
      <c r="G10" s="175" t="s">
        <v>1463</v>
      </c>
      <c r="H10" s="850">
        <v>44718</v>
      </c>
      <c r="I10" s="175"/>
      <c r="J10" s="175" t="s">
        <v>1466</v>
      </c>
      <c r="K10" s="175" t="s">
        <v>1408</v>
      </c>
      <c r="L10" s="175"/>
      <c r="M10" s="175"/>
      <c r="N10" s="672"/>
      <c r="O10" s="672"/>
    </row>
    <row r="11" spans="2:15" ht="28.5" customHeight="1" x14ac:dyDescent="0.2">
      <c r="B11" s="813" t="s">
        <v>1372</v>
      </c>
      <c r="C11" s="814">
        <v>2022</v>
      </c>
      <c r="D11" s="813" t="s">
        <v>1373</v>
      </c>
      <c r="E11" s="813" t="s">
        <v>1374</v>
      </c>
      <c r="F11" s="813"/>
      <c r="G11" s="815" t="s">
        <v>1375</v>
      </c>
      <c r="H11" s="816">
        <v>44743</v>
      </c>
      <c r="I11" s="813"/>
      <c r="J11" s="813" t="s">
        <v>1376</v>
      </c>
      <c r="K11" s="175" t="s">
        <v>1230</v>
      </c>
      <c r="L11" s="813"/>
      <c r="M11" s="813"/>
      <c r="N11" s="817"/>
      <c r="O11" s="813"/>
    </row>
    <row r="12" spans="2:15" ht="42" customHeight="1" x14ac:dyDescent="0.2">
      <c r="B12" s="813" t="s">
        <v>1475</v>
      </c>
      <c r="C12" s="814">
        <v>2022</v>
      </c>
      <c r="D12" s="813" t="s">
        <v>1377</v>
      </c>
      <c r="E12" s="813" t="s">
        <v>1378</v>
      </c>
      <c r="F12" s="813"/>
      <c r="G12" s="586" t="s">
        <v>1468</v>
      </c>
      <c r="H12" s="816">
        <v>44743</v>
      </c>
      <c r="I12" s="813"/>
      <c r="J12" s="813" t="s">
        <v>1379</v>
      </c>
      <c r="K12" s="175" t="s">
        <v>1230</v>
      </c>
      <c r="L12" s="813"/>
      <c r="M12" s="813"/>
      <c r="N12" s="817"/>
      <c r="O12" s="813"/>
    </row>
    <row r="13" spans="2:15" ht="66.75" customHeight="1" x14ac:dyDescent="0.2">
      <c r="B13" s="813" t="s">
        <v>1380</v>
      </c>
      <c r="C13" s="814">
        <v>2022</v>
      </c>
      <c r="D13" s="813" t="s">
        <v>1373</v>
      </c>
      <c r="E13" s="813" t="s">
        <v>1374</v>
      </c>
      <c r="F13" s="813"/>
      <c r="G13" s="815" t="s">
        <v>1381</v>
      </c>
      <c r="H13" s="816">
        <v>44621</v>
      </c>
      <c r="I13" s="813"/>
      <c r="J13" s="813" t="s">
        <v>1382</v>
      </c>
      <c r="K13" s="175" t="s">
        <v>1230</v>
      </c>
      <c r="L13" s="813"/>
      <c r="M13" s="813"/>
      <c r="N13" s="817"/>
      <c r="O13" s="813"/>
    </row>
    <row r="14" spans="2:15" ht="60.75" customHeight="1" x14ac:dyDescent="0.2">
      <c r="B14" s="175" t="s">
        <v>1409</v>
      </c>
      <c r="C14" s="301">
        <v>2021</v>
      </c>
      <c r="D14" s="841">
        <v>3721</v>
      </c>
      <c r="E14" s="841" t="s">
        <v>1469</v>
      </c>
      <c r="F14" s="841"/>
      <c r="G14" s="843" t="s">
        <v>1470</v>
      </c>
      <c r="H14" s="844" t="s">
        <v>1471</v>
      </c>
      <c r="I14" s="841"/>
      <c r="J14" s="841" t="s">
        <v>1472</v>
      </c>
      <c r="K14" s="841" t="s">
        <v>1416</v>
      </c>
      <c r="L14" s="841"/>
      <c r="M14" s="841"/>
      <c r="N14" s="845"/>
      <c r="O14" s="841"/>
    </row>
    <row r="15" spans="2:15" ht="28.5" customHeight="1" x14ac:dyDescent="0.2">
      <c r="B15" s="175" t="s">
        <v>1234</v>
      </c>
      <c r="C15" s="301">
        <v>2021</v>
      </c>
      <c r="D15" s="175" t="s">
        <v>1235</v>
      </c>
      <c r="E15" s="175"/>
      <c r="F15" s="175"/>
      <c r="G15" s="586" t="s">
        <v>1236</v>
      </c>
      <c r="H15" s="176">
        <v>44266</v>
      </c>
      <c r="I15" s="175">
        <v>4</v>
      </c>
      <c r="J15" s="175" t="s">
        <v>1231</v>
      </c>
      <c r="K15" s="175" t="s">
        <v>1230</v>
      </c>
      <c r="L15" s="175"/>
      <c r="M15" s="175"/>
      <c r="N15" s="672"/>
      <c r="O15" s="175"/>
    </row>
    <row r="16" spans="2:15" ht="28.5" customHeight="1" x14ac:dyDescent="0.2">
      <c r="B16" s="175" t="s">
        <v>1233</v>
      </c>
      <c r="C16" s="301">
        <v>2021</v>
      </c>
      <c r="D16" s="175"/>
      <c r="E16" s="175"/>
      <c r="F16" s="175"/>
      <c r="G16" s="586" t="s">
        <v>553</v>
      </c>
      <c r="H16" s="176">
        <v>44266</v>
      </c>
      <c r="I16" s="175">
        <v>3</v>
      </c>
      <c r="J16" s="175" t="s">
        <v>1232</v>
      </c>
      <c r="K16" s="175" t="s">
        <v>1052</v>
      </c>
      <c r="L16" s="175"/>
      <c r="M16" s="175"/>
      <c r="N16" s="672"/>
      <c r="O16" s="175"/>
    </row>
    <row r="17" spans="2:15" ht="31.5" customHeight="1" x14ac:dyDescent="0.2">
      <c r="B17" s="175" t="s">
        <v>1048</v>
      </c>
      <c r="C17" s="265">
        <v>2020</v>
      </c>
      <c r="D17" s="266">
        <v>9018</v>
      </c>
      <c r="E17" s="266" t="s">
        <v>1049</v>
      </c>
      <c r="F17" s="266"/>
      <c r="G17" s="265" t="s">
        <v>1050</v>
      </c>
      <c r="H17" s="267">
        <v>43863</v>
      </c>
      <c r="I17" s="266">
        <v>5</v>
      </c>
      <c r="J17" s="266" t="s">
        <v>1051</v>
      </c>
      <c r="K17" s="175" t="s">
        <v>1052</v>
      </c>
      <c r="L17" s="266"/>
      <c r="M17" s="266"/>
      <c r="N17" s="268"/>
      <c r="O17" s="314"/>
    </row>
    <row r="18" spans="2:15" ht="31.5" customHeight="1" x14ac:dyDescent="0.2">
      <c r="B18" s="87" t="s">
        <v>1054</v>
      </c>
      <c r="C18" s="265">
        <v>2020</v>
      </c>
      <c r="D18" s="266" t="s">
        <v>1053</v>
      </c>
      <c r="E18" s="266"/>
      <c r="F18" s="266"/>
      <c r="G18" s="265" t="s">
        <v>1050</v>
      </c>
      <c r="H18" s="267">
        <v>43870</v>
      </c>
      <c r="I18" s="266">
        <v>1</v>
      </c>
      <c r="J18" s="266" t="s">
        <v>571</v>
      </c>
      <c r="K18" s="266" t="s">
        <v>1052</v>
      </c>
      <c r="L18" s="266"/>
      <c r="M18" s="266"/>
      <c r="N18" s="268"/>
      <c r="O18" s="266"/>
    </row>
    <row r="19" spans="2:15" ht="31.5" customHeight="1" x14ac:dyDescent="0.2">
      <c r="B19" s="266" t="s">
        <v>1054</v>
      </c>
      <c r="C19" s="265">
        <v>2020</v>
      </c>
      <c r="D19" s="266" t="s">
        <v>1053</v>
      </c>
      <c r="E19" s="266"/>
      <c r="F19" s="266"/>
      <c r="G19" s="174" t="s">
        <v>1050</v>
      </c>
      <c r="H19" s="267">
        <v>43871</v>
      </c>
      <c r="I19" s="266">
        <v>1</v>
      </c>
      <c r="J19" s="175" t="s">
        <v>1473</v>
      </c>
      <c r="K19" s="266" t="s">
        <v>1052</v>
      </c>
      <c r="L19" s="266"/>
      <c r="M19" s="266"/>
      <c r="N19" s="268"/>
      <c r="O19" s="266"/>
    </row>
    <row r="20" spans="2:15" ht="31.5" customHeight="1" x14ac:dyDescent="0.2">
      <c r="B20" s="266" t="s">
        <v>1065</v>
      </c>
      <c r="C20" s="265">
        <v>2020</v>
      </c>
      <c r="D20" s="266" t="s">
        <v>1066</v>
      </c>
      <c r="E20" s="266" t="s">
        <v>1067</v>
      </c>
      <c r="F20" s="266"/>
      <c r="G20" s="265" t="s">
        <v>899</v>
      </c>
      <c r="H20" s="267">
        <v>43956</v>
      </c>
      <c r="I20" s="266">
        <v>3</v>
      </c>
      <c r="J20" s="266" t="s">
        <v>571</v>
      </c>
      <c r="K20" s="266" t="s">
        <v>1052</v>
      </c>
      <c r="L20" s="266"/>
      <c r="M20" s="266"/>
      <c r="N20" s="268"/>
      <c r="O20" s="266"/>
    </row>
    <row r="21" spans="2:15" ht="31.5" customHeight="1" x14ac:dyDescent="0.2">
      <c r="B21" s="266" t="s">
        <v>1068</v>
      </c>
      <c r="C21" s="265">
        <v>2020</v>
      </c>
      <c r="D21" s="266" t="s">
        <v>1066</v>
      </c>
      <c r="E21" s="266" t="s">
        <v>1067</v>
      </c>
      <c r="F21" s="266"/>
      <c r="G21" s="265" t="s">
        <v>899</v>
      </c>
      <c r="H21" s="267">
        <v>43957</v>
      </c>
      <c r="I21" s="266">
        <v>2</v>
      </c>
      <c r="J21" s="266" t="s">
        <v>1051</v>
      </c>
      <c r="K21" s="266" t="s">
        <v>1052</v>
      </c>
      <c r="L21" s="266"/>
      <c r="M21" s="266"/>
      <c r="N21" s="268"/>
      <c r="O21" s="266"/>
    </row>
    <row r="22" spans="2:15" ht="31.5" customHeight="1" x14ac:dyDescent="0.2">
      <c r="B22" s="87" t="s">
        <v>657</v>
      </c>
      <c r="C22" s="83">
        <v>2019</v>
      </c>
      <c r="D22" s="87"/>
      <c r="E22" s="87"/>
      <c r="F22" s="87"/>
      <c r="G22" s="83" t="s">
        <v>654</v>
      </c>
      <c r="H22" s="309" t="s">
        <v>556</v>
      </c>
      <c r="I22" s="87">
        <v>30</v>
      </c>
      <c r="J22" s="87" t="s">
        <v>571</v>
      </c>
      <c r="K22" s="87" t="s">
        <v>859</v>
      </c>
      <c r="L22" s="87"/>
      <c r="M22" s="87"/>
      <c r="N22" s="85"/>
      <c r="O22" s="175"/>
    </row>
    <row r="23" spans="2:15" ht="40.5" customHeight="1" x14ac:dyDescent="0.2">
      <c r="B23" s="87" t="s">
        <v>653</v>
      </c>
      <c r="C23" s="83">
        <v>2019</v>
      </c>
      <c r="D23" s="87"/>
      <c r="E23" s="87"/>
      <c r="F23" s="87"/>
      <c r="G23" s="83" t="s">
        <v>655</v>
      </c>
      <c r="H23" s="87"/>
      <c r="I23" s="87"/>
      <c r="J23" s="87" t="s">
        <v>571</v>
      </c>
      <c r="K23" s="87" t="s">
        <v>859</v>
      </c>
      <c r="L23" s="87"/>
      <c r="M23" s="87"/>
      <c r="N23" s="85"/>
      <c r="O23" s="175"/>
    </row>
    <row r="24" spans="2:15" ht="45" customHeight="1" x14ac:dyDescent="0.2">
      <c r="B24" s="87" t="s">
        <v>656</v>
      </c>
      <c r="C24" s="83">
        <v>2019</v>
      </c>
      <c r="D24" s="87"/>
      <c r="E24" s="87"/>
      <c r="F24" s="87"/>
      <c r="G24" s="83" t="s">
        <v>549</v>
      </c>
      <c r="H24" s="87"/>
      <c r="I24" s="87"/>
      <c r="J24" s="87" t="s">
        <v>563</v>
      </c>
      <c r="K24" s="87" t="s">
        <v>859</v>
      </c>
      <c r="L24" s="87"/>
      <c r="M24" s="87"/>
      <c r="N24" s="85"/>
      <c r="O24" s="175"/>
    </row>
    <row r="25" spans="2:15" ht="31.5" customHeight="1" x14ac:dyDescent="0.2">
      <c r="B25" s="87" t="s">
        <v>557</v>
      </c>
      <c r="C25" s="83">
        <v>2019</v>
      </c>
      <c r="D25" s="87"/>
      <c r="E25" s="87"/>
      <c r="F25" s="87"/>
      <c r="G25" s="83" t="s">
        <v>655</v>
      </c>
      <c r="H25" s="87"/>
      <c r="I25" s="87"/>
      <c r="J25" s="87" t="s">
        <v>571</v>
      </c>
      <c r="K25" s="87" t="s">
        <v>859</v>
      </c>
      <c r="L25" s="87"/>
      <c r="M25" s="87"/>
      <c r="N25" s="85"/>
      <c r="O25" s="175"/>
    </row>
    <row r="26" spans="2:15" ht="31.5" customHeight="1" x14ac:dyDescent="0.2">
      <c r="B26" s="87" t="s">
        <v>558</v>
      </c>
      <c r="C26" s="83">
        <v>2019</v>
      </c>
      <c r="D26" s="87"/>
      <c r="E26" s="87"/>
      <c r="F26" s="87"/>
      <c r="G26" s="83" t="s">
        <v>549</v>
      </c>
      <c r="H26" s="87"/>
      <c r="I26" s="87"/>
      <c r="J26" s="87" t="s">
        <v>540</v>
      </c>
      <c r="K26" s="87" t="s">
        <v>859</v>
      </c>
      <c r="L26" s="87"/>
      <c r="M26" s="87"/>
      <c r="N26" s="85"/>
      <c r="O26" s="175"/>
    </row>
    <row r="27" spans="2:15" ht="31.5" customHeight="1" x14ac:dyDescent="0.2">
      <c r="B27" s="87" t="s">
        <v>559</v>
      </c>
      <c r="C27" s="83">
        <v>2019</v>
      </c>
      <c r="D27" s="87"/>
      <c r="E27" s="87"/>
      <c r="F27" s="87"/>
      <c r="G27" s="83" t="s">
        <v>549</v>
      </c>
      <c r="H27" s="306">
        <v>43525</v>
      </c>
      <c r="I27" s="87">
        <v>7</v>
      </c>
      <c r="J27" s="87" t="s">
        <v>573</v>
      </c>
      <c r="K27" s="87" t="s">
        <v>859</v>
      </c>
      <c r="L27" s="87"/>
      <c r="M27" s="87"/>
      <c r="N27" s="85"/>
      <c r="O27" s="175"/>
    </row>
    <row r="28" spans="2:15" ht="31.5" customHeight="1" x14ac:dyDescent="0.2">
      <c r="B28" s="87" t="s">
        <v>560</v>
      </c>
      <c r="C28" s="83">
        <v>2019</v>
      </c>
      <c r="D28" s="87"/>
      <c r="E28" s="87"/>
      <c r="F28" s="87"/>
      <c r="G28" s="83" t="s">
        <v>551</v>
      </c>
      <c r="H28" s="306">
        <v>43556</v>
      </c>
      <c r="I28" s="87">
        <v>1</v>
      </c>
      <c r="J28" s="87" t="s">
        <v>572</v>
      </c>
      <c r="K28" s="87" t="s">
        <v>859</v>
      </c>
      <c r="L28" s="87"/>
      <c r="M28" s="87"/>
      <c r="N28" s="85"/>
      <c r="O28" s="175"/>
    </row>
    <row r="29" spans="2:15" ht="31.5" customHeight="1" x14ac:dyDescent="0.2">
      <c r="B29" s="87" t="s">
        <v>644</v>
      </c>
      <c r="C29" s="83">
        <v>2018</v>
      </c>
      <c r="D29" s="87"/>
      <c r="E29" s="87"/>
      <c r="F29" s="87"/>
      <c r="G29" s="83" t="s">
        <v>547</v>
      </c>
      <c r="H29" s="306">
        <v>43101</v>
      </c>
      <c r="I29" s="87">
        <v>10</v>
      </c>
      <c r="J29" s="87" t="s">
        <v>571</v>
      </c>
      <c r="K29" s="87" t="s">
        <v>859</v>
      </c>
      <c r="L29" s="87"/>
      <c r="M29" s="87"/>
      <c r="N29" s="85"/>
      <c r="O29" s="175"/>
    </row>
    <row r="30" spans="2:15" ht="31.5" customHeight="1" x14ac:dyDescent="0.2">
      <c r="B30" s="87" t="s">
        <v>645</v>
      </c>
      <c r="C30" s="83">
        <v>2018</v>
      </c>
      <c r="D30" s="87"/>
      <c r="E30" s="87"/>
      <c r="F30" s="87"/>
      <c r="G30" s="83" t="s">
        <v>549</v>
      </c>
      <c r="H30" s="306" t="s">
        <v>550</v>
      </c>
      <c r="I30" s="87">
        <v>20</v>
      </c>
      <c r="J30" s="87" t="s">
        <v>571</v>
      </c>
      <c r="K30" s="87" t="s">
        <v>859</v>
      </c>
      <c r="L30" s="87"/>
      <c r="M30" s="87"/>
      <c r="N30" s="85"/>
      <c r="O30" s="175"/>
    </row>
    <row r="31" spans="2:15" ht="31.5" customHeight="1" x14ac:dyDescent="0.2">
      <c r="B31" s="87" t="s">
        <v>646</v>
      </c>
      <c r="C31" s="83">
        <v>2018</v>
      </c>
      <c r="D31" s="87"/>
      <c r="E31" s="87"/>
      <c r="F31" s="87"/>
      <c r="G31" s="83" t="s">
        <v>551</v>
      </c>
      <c r="H31" s="306" t="s">
        <v>550</v>
      </c>
      <c r="I31" s="87">
        <v>2</v>
      </c>
      <c r="J31" s="87" t="s">
        <v>571</v>
      </c>
      <c r="K31" s="87" t="s">
        <v>859</v>
      </c>
      <c r="L31" s="87"/>
      <c r="M31" s="87"/>
      <c r="N31" s="85"/>
      <c r="O31" s="175"/>
    </row>
    <row r="32" spans="2:15" ht="31.5" customHeight="1" x14ac:dyDescent="0.2">
      <c r="B32" s="91" t="s">
        <v>647</v>
      </c>
      <c r="C32" s="84">
        <v>2018</v>
      </c>
      <c r="D32" s="91"/>
      <c r="E32" s="91"/>
      <c r="F32" s="91"/>
      <c r="G32" s="84" t="s">
        <v>549</v>
      </c>
      <c r="H32" s="306" t="s">
        <v>550</v>
      </c>
      <c r="I32" s="87">
        <v>3</v>
      </c>
      <c r="J32" s="87" t="s">
        <v>571</v>
      </c>
      <c r="K32" s="87" t="s">
        <v>859</v>
      </c>
      <c r="L32" s="87"/>
      <c r="M32" s="87"/>
      <c r="N32" s="85"/>
      <c r="O32" s="175"/>
    </row>
    <row r="33" spans="2:15" ht="42.75" customHeight="1" x14ac:dyDescent="0.2">
      <c r="B33" s="91" t="s">
        <v>648</v>
      </c>
      <c r="C33" s="84">
        <v>2018</v>
      </c>
      <c r="D33" s="91"/>
      <c r="E33" s="91"/>
      <c r="F33" s="91"/>
      <c r="G33" s="84" t="s">
        <v>552</v>
      </c>
      <c r="H33" s="306">
        <v>43160</v>
      </c>
      <c r="I33" s="87">
        <v>3</v>
      </c>
      <c r="J33" s="87" t="s">
        <v>571</v>
      </c>
      <c r="K33" s="87" t="s">
        <v>859</v>
      </c>
      <c r="L33" s="87"/>
      <c r="M33" s="87"/>
      <c r="N33" s="85"/>
      <c r="O33" s="175"/>
    </row>
    <row r="34" spans="2:15" ht="31.5" customHeight="1" x14ac:dyDescent="0.2">
      <c r="B34" s="87" t="s">
        <v>649</v>
      </c>
      <c r="C34" s="83">
        <v>2018</v>
      </c>
      <c r="D34" s="87"/>
      <c r="E34" s="87"/>
      <c r="F34" s="87"/>
      <c r="G34" s="84" t="s">
        <v>552</v>
      </c>
      <c r="H34" s="306">
        <v>43160</v>
      </c>
      <c r="I34" s="87">
        <v>3</v>
      </c>
      <c r="J34" s="87" t="s">
        <v>572</v>
      </c>
      <c r="K34" s="87" t="s">
        <v>859</v>
      </c>
      <c r="L34" s="87"/>
      <c r="M34" s="87"/>
      <c r="N34" s="85"/>
      <c r="O34" s="175"/>
    </row>
    <row r="35" spans="2:15" ht="42.75" customHeight="1" x14ac:dyDescent="0.2">
      <c r="B35" s="87" t="s">
        <v>650</v>
      </c>
      <c r="C35" s="83">
        <v>2018</v>
      </c>
      <c r="D35" s="87"/>
      <c r="E35" s="87"/>
      <c r="F35" s="87"/>
      <c r="G35" s="83" t="s">
        <v>553</v>
      </c>
      <c r="H35" s="306">
        <v>43282</v>
      </c>
      <c r="I35" s="87">
        <v>7</v>
      </c>
      <c r="J35" s="87" t="s">
        <v>903</v>
      </c>
      <c r="K35" s="87" t="s">
        <v>859</v>
      </c>
      <c r="L35" s="87"/>
      <c r="M35" s="87"/>
      <c r="N35" s="85"/>
      <c r="O35" s="175"/>
    </row>
    <row r="36" spans="2:15" ht="38.25" customHeight="1" x14ac:dyDescent="0.2">
      <c r="B36" s="87" t="s">
        <v>651</v>
      </c>
      <c r="C36" s="83">
        <v>2018</v>
      </c>
      <c r="D36" s="87"/>
      <c r="E36" s="87"/>
      <c r="F36" s="87"/>
      <c r="G36" s="83" t="s">
        <v>554</v>
      </c>
      <c r="H36" s="306">
        <v>43344</v>
      </c>
      <c r="I36" s="87">
        <v>15</v>
      </c>
      <c r="J36" s="87" t="s">
        <v>903</v>
      </c>
      <c r="K36" s="87" t="s">
        <v>860</v>
      </c>
      <c r="L36" s="87"/>
      <c r="M36" s="87"/>
      <c r="N36" s="85"/>
      <c r="O36" s="175"/>
    </row>
    <row r="37" spans="2:15" ht="31.5" customHeight="1" x14ac:dyDescent="0.2">
      <c r="B37" s="87" t="s">
        <v>562</v>
      </c>
      <c r="C37" s="83">
        <v>2018</v>
      </c>
      <c r="D37" s="87"/>
      <c r="E37" s="87"/>
      <c r="F37" s="87"/>
      <c r="G37" s="83" t="s">
        <v>554</v>
      </c>
      <c r="H37" s="306">
        <v>43344</v>
      </c>
      <c r="I37" s="87">
        <v>3</v>
      </c>
      <c r="J37" s="87" t="s">
        <v>574</v>
      </c>
      <c r="K37" s="87" t="s">
        <v>859</v>
      </c>
      <c r="L37" s="87"/>
      <c r="M37" s="87"/>
      <c r="N37" s="85"/>
      <c r="O37" s="175"/>
    </row>
    <row r="38" spans="2:15" ht="31.5" customHeight="1" x14ac:dyDescent="0.2">
      <c r="B38" s="87" t="s">
        <v>652</v>
      </c>
      <c r="C38" s="83">
        <v>2018</v>
      </c>
      <c r="D38" s="87"/>
      <c r="E38" s="87"/>
      <c r="F38" s="87"/>
      <c r="G38" s="83" t="s">
        <v>555</v>
      </c>
      <c r="H38" s="306">
        <v>43344</v>
      </c>
      <c r="I38" s="87">
        <v>3</v>
      </c>
      <c r="J38" s="87" t="s">
        <v>563</v>
      </c>
      <c r="K38" s="87" t="s">
        <v>859</v>
      </c>
      <c r="L38" s="87"/>
      <c r="M38" s="87"/>
      <c r="N38" s="85"/>
      <c r="O38" s="175"/>
    </row>
    <row r="39" spans="2:15" ht="40.5" customHeight="1" x14ac:dyDescent="0.2">
      <c r="B39" s="87" t="s">
        <v>561</v>
      </c>
      <c r="C39" s="83">
        <v>2018</v>
      </c>
      <c r="D39" s="87"/>
      <c r="E39" s="87"/>
      <c r="F39" s="87"/>
      <c r="G39" s="83" t="s">
        <v>553</v>
      </c>
      <c r="H39" s="306">
        <v>43617</v>
      </c>
      <c r="I39" s="87">
        <v>30</v>
      </c>
      <c r="J39" s="87" t="s">
        <v>571</v>
      </c>
      <c r="K39" s="87" t="s">
        <v>859</v>
      </c>
      <c r="L39" s="87"/>
      <c r="M39" s="87"/>
      <c r="N39" s="85"/>
      <c r="O39" s="175"/>
    </row>
    <row r="40" spans="2:15" ht="31.5" customHeight="1" x14ac:dyDescent="0.2">
      <c r="B40" s="196" t="s">
        <v>894</v>
      </c>
      <c r="C40" s="83">
        <v>2018</v>
      </c>
      <c r="D40" s="196"/>
      <c r="E40" s="196" t="s">
        <v>895</v>
      </c>
      <c r="F40" s="196"/>
      <c r="G40" s="195" t="s">
        <v>896</v>
      </c>
      <c r="H40" s="197">
        <v>43252</v>
      </c>
      <c r="I40" s="196">
        <v>3</v>
      </c>
      <c r="J40" s="196" t="s">
        <v>571</v>
      </c>
      <c r="K40" s="196" t="s">
        <v>897</v>
      </c>
      <c r="L40" s="196"/>
      <c r="M40" s="196"/>
      <c r="N40" s="198"/>
      <c r="O40" s="196"/>
    </row>
    <row r="41" spans="2:15" ht="31.5" customHeight="1" x14ac:dyDescent="0.2">
      <c r="B41" s="87" t="s">
        <v>546</v>
      </c>
      <c r="C41" s="83">
        <v>2017</v>
      </c>
      <c r="D41" s="87"/>
      <c r="E41" s="87"/>
      <c r="F41" s="87"/>
      <c r="G41" s="83" t="s">
        <v>547</v>
      </c>
      <c r="H41" s="307" t="s">
        <v>548</v>
      </c>
      <c r="I41" s="311">
        <v>60</v>
      </c>
      <c r="J41" s="87" t="s">
        <v>567</v>
      </c>
      <c r="K41" s="86" t="s">
        <v>859</v>
      </c>
      <c r="L41" s="87"/>
      <c r="M41" s="87"/>
      <c r="N41" s="85"/>
      <c r="O41" s="175"/>
    </row>
    <row r="42" spans="2:15" ht="31.5" customHeight="1" x14ac:dyDescent="0.2">
      <c r="B42" s="196" t="s">
        <v>898</v>
      </c>
      <c r="C42" s="195">
        <v>2017</v>
      </c>
      <c r="D42" s="813"/>
      <c r="E42" s="175" t="s">
        <v>868</v>
      </c>
      <c r="F42" s="196"/>
      <c r="G42" s="195" t="s">
        <v>899</v>
      </c>
      <c r="H42" s="197">
        <v>42736</v>
      </c>
      <c r="I42" s="196"/>
      <c r="J42" s="196" t="s">
        <v>901</v>
      </c>
      <c r="K42" s="86" t="s">
        <v>859</v>
      </c>
      <c r="L42" s="196"/>
      <c r="M42" s="196"/>
      <c r="N42" s="198"/>
      <c r="O42" s="196"/>
    </row>
    <row r="43" spans="2:15" ht="37.5" customHeight="1" x14ac:dyDescent="0.2">
      <c r="B43" s="196" t="s">
        <v>900</v>
      </c>
      <c r="C43" s="195">
        <v>2017</v>
      </c>
      <c r="D43" s="813"/>
      <c r="E43" s="196" t="s">
        <v>868</v>
      </c>
      <c r="F43" s="196"/>
      <c r="G43" s="195" t="s">
        <v>899</v>
      </c>
      <c r="H43" s="305">
        <v>42736</v>
      </c>
      <c r="I43" s="310"/>
      <c r="J43" s="310" t="s">
        <v>902</v>
      </c>
      <c r="K43" s="86" t="s">
        <v>859</v>
      </c>
      <c r="L43" s="310"/>
      <c r="M43" s="310"/>
      <c r="N43" s="198"/>
      <c r="O43" s="196"/>
    </row>
    <row r="44" spans="2:15" ht="32.25" customHeight="1" x14ac:dyDescent="0.2">
      <c r="B44" s="196" t="s">
        <v>574</v>
      </c>
      <c r="C44" s="195">
        <v>2017</v>
      </c>
      <c r="D44" s="813"/>
      <c r="E44" s="196" t="s">
        <v>868</v>
      </c>
      <c r="F44" s="196"/>
      <c r="G44" s="195" t="s">
        <v>899</v>
      </c>
      <c r="H44" s="305">
        <v>42767</v>
      </c>
      <c r="I44" s="310"/>
      <c r="J44" s="310" t="s">
        <v>902</v>
      </c>
      <c r="K44" s="86" t="s">
        <v>859</v>
      </c>
      <c r="L44" s="310"/>
      <c r="M44" s="310"/>
      <c r="N44" s="198"/>
      <c r="O44" s="196"/>
    </row>
    <row r="45" spans="2:15" ht="36.75" customHeight="1" x14ac:dyDescent="0.2">
      <c r="B45" s="175" t="s">
        <v>1113</v>
      </c>
      <c r="C45" s="174">
        <v>2014</v>
      </c>
      <c r="D45" s="175"/>
      <c r="E45" s="175" t="s">
        <v>1114</v>
      </c>
      <c r="F45" s="175"/>
      <c r="G45" s="174" t="s">
        <v>555</v>
      </c>
      <c r="H45" s="308">
        <v>41730</v>
      </c>
      <c r="I45" s="312"/>
      <c r="J45" s="312" t="s">
        <v>1116</v>
      </c>
      <c r="K45" s="86" t="s">
        <v>859</v>
      </c>
      <c r="L45" s="312"/>
      <c r="M45" s="312"/>
      <c r="N45" s="177"/>
      <c r="O45" s="175"/>
    </row>
    <row r="46" spans="2:15" ht="33" customHeight="1" x14ac:dyDescent="0.2">
      <c r="B46" s="175" t="s">
        <v>1112</v>
      </c>
      <c r="C46" s="174">
        <v>2013</v>
      </c>
      <c r="D46" s="175"/>
      <c r="E46" s="175" t="s">
        <v>1114</v>
      </c>
      <c r="F46" s="175"/>
      <c r="G46" s="174" t="s">
        <v>1115</v>
      </c>
      <c r="H46" s="308">
        <v>41365</v>
      </c>
      <c r="I46" s="312"/>
      <c r="J46" s="312" t="s">
        <v>1116</v>
      </c>
      <c r="K46" s="86" t="s">
        <v>859</v>
      </c>
      <c r="L46" s="312"/>
      <c r="M46" s="312"/>
      <c r="N46" s="177"/>
      <c r="O46" s="175"/>
    </row>
    <row r="47" spans="2:15" ht="27" customHeight="1" x14ac:dyDescent="0.2">
      <c r="B47" s="175" t="s">
        <v>870</v>
      </c>
      <c r="C47" s="174">
        <v>2009</v>
      </c>
      <c r="D47" s="175"/>
      <c r="E47" s="175" t="s">
        <v>868</v>
      </c>
      <c r="F47" s="175"/>
      <c r="G47" s="174" t="s">
        <v>869</v>
      </c>
      <c r="H47" s="308"/>
      <c r="I47" s="312"/>
      <c r="J47" s="312" t="s">
        <v>886</v>
      </c>
      <c r="K47" s="312" t="s">
        <v>854</v>
      </c>
      <c r="L47" s="312"/>
      <c r="M47" s="312"/>
      <c r="N47" s="177"/>
      <c r="O47" s="175"/>
    </row>
    <row r="48" spans="2:15" ht="28.5" customHeight="1" x14ac:dyDescent="0.2">
      <c r="B48" s="175" t="s">
        <v>847</v>
      </c>
      <c r="C48" s="174">
        <v>2007</v>
      </c>
      <c r="D48" s="175"/>
      <c r="E48" s="175" t="s">
        <v>846</v>
      </c>
      <c r="F48" s="175" t="s">
        <v>849</v>
      </c>
      <c r="G48" s="174" t="s">
        <v>850</v>
      </c>
      <c r="H48" s="308">
        <v>39295</v>
      </c>
      <c r="I48" s="312">
        <v>45</v>
      </c>
      <c r="J48" s="312" t="s">
        <v>883</v>
      </c>
      <c r="K48" s="312" t="s">
        <v>826</v>
      </c>
      <c r="L48" s="312"/>
      <c r="M48" s="312"/>
      <c r="N48" s="177"/>
      <c r="O48" s="175"/>
    </row>
    <row r="49" spans="2:15" ht="30.75" customHeight="1" x14ac:dyDescent="0.2">
      <c r="B49" s="175" t="s">
        <v>914</v>
      </c>
      <c r="C49" s="174">
        <v>2007</v>
      </c>
      <c r="D49" s="175"/>
      <c r="E49" s="175" t="s">
        <v>848</v>
      </c>
      <c r="F49" s="175" t="s">
        <v>849</v>
      </c>
      <c r="G49" s="174" t="s">
        <v>851</v>
      </c>
      <c r="H49" s="308">
        <v>39387</v>
      </c>
      <c r="I49" s="312">
        <v>20</v>
      </c>
      <c r="J49" s="312" t="s">
        <v>907</v>
      </c>
      <c r="K49" s="312" t="s">
        <v>885</v>
      </c>
      <c r="L49" s="312"/>
      <c r="M49" s="312"/>
      <c r="N49" s="177"/>
      <c r="O49" s="175"/>
    </row>
    <row r="50" spans="2:15" ht="39.75" customHeight="1" x14ac:dyDescent="0.2">
      <c r="B50" s="175" t="s">
        <v>855</v>
      </c>
      <c r="C50" s="174">
        <v>2007</v>
      </c>
      <c r="D50" s="175"/>
      <c r="E50" s="175" t="s">
        <v>848</v>
      </c>
      <c r="F50" s="175" t="s">
        <v>890</v>
      </c>
      <c r="G50" s="174" t="s">
        <v>856</v>
      </c>
      <c r="H50" s="308">
        <v>39508</v>
      </c>
      <c r="I50" s="312">
        <v>15</v>
      </c>
      <c r="J50" s="312" t="s">
        <v>904</v>
      </c>
      <c r="K50" s="312" t="s">
        <v>884</v>
      </c>
      <c r="L50" s="312"/>
      <c r="M50" s="312"/>
      <c r="N50" s="177"/>
      <c r="O50" s="175"/>
    </row>
    <row r="51" spans="2:15" ht="35.25" customHeight="1" x14ac:dyDescent="0.2">
      <c r="B51" s="175" t="s">
        <v>857</v>
      </c>
      <c r="C51" s="174">
        <v>2007</v>
      </c>
      <c r="D51" s="175"/>
      <c r="E51" s="175" t="s">
        <v>852</v>
      </c>
      <c r="F51" s="175" t="s">
        <v>891</v>
      </c>
      <c r="G51" s="174" t="s">
        <v>853</v>
      </c>
      <c r="H51" s="308"/>
      <c r="I51" s="312"/>
      <c r="J51" s="312" t="s">
        <v>904</v>
      </c>
      <c r="K51" s="312" t="s">
        <v>878</v>
      </c>
      <c r="L51" s="312"/>
      <c r="M51" s="312"/>
      <c r="N51" s="177"/>
      <c r="O51" s="175"/>
    </row>
    <row r="52" spans="2:15" ht="39" customHeight="1" x14ac:dyDescent="0.2">
      <c r="B52" s="175" t="s">
        <v>858</v>
      </c>
      <c r="C52" s="174">
        <v>2007</v>
      </c>
      <c r="D52" s="175"/>
      <c r="E52" s="175" t="s">
        <v>852</v>
      </c>
      <c r="F52" s="175" t="s">
        <v>891</v>
      </c>
      <c r="G52" s="174" t="s">
        <v>853</v>
      </c>
      <c r="H52" s="308"/>
      <c r="I52" s="312"/>
      <c r="J52" s="312" t="s">
        <v>904</v>
      </c>
      <c r="K52" s="312" t="s">
        <v>878</v>
      </c>
      <c r="L52" s="312"/>
      <c r="M52" s="312"/>
      <c r="N52" s="177"/>
      <c r="O52" s="175"/>
    </row>
    <row r="53" spans="2:15" ht="50.25" customHeight="1" x14ac:dyDescent="0.2">
      <c r="B53" s="175" t="s">
        <v>879</v>
      </c>
      <c r="C53" s="174">
        <v>2007</v>
      </c>
      <c r="D53" s="175"/>
      <c r="E53" s="175" t="s">
        <v>852</v>
      </c>
      <c r="F53" s="175" t="s">
        <v>891</v>
      </c>
      <c r="G53" s="174" t="s">
        <v>853</v>
      </c>
      <c r="H53" s="308"/>
      <c r="I53" s="312"/>
      <c r="J53" s="312" t="s">
        <v>904</v>
      </c>
      <c r="K53" s="312" t="s">
        <v>880</v>
      </c>
      <c r="L53" s="312"/>
      <c r="M53" s="312"/>
      <c r="N53" s="177"/>
      <c r="O53" s="175"/>
    </row>
    <row r="54" spans="2:15" ht="63.75" customHeight="1" x14ac:dyDescent="0.2">
      <c r="B54" s="175" t="s">
        <v>882</v>
      </c>
      <c r="C54" s="174">
        <v>2007</v>
      </c>
      <c r="D54" s="175"/>
      <c r="E54" s="175" t="s">
        <v>831</v>
      </c>
      <c r="F54" s="175" t="s">
        <v>891</v>
      </c>
      <c r="G54" s="174" t="s">
        <v>881</v>
      </c>
      <c r="H54" s="303"/>
      <c r="I54" s="175"/>
      <c r="J54" s="312" t="s">
        <v>908</v>
      </c>
      <c r="K54" s="312" t="s">
        <v>880</v>
      </c>
      <c r="L54" s="312"/>
      <c r="M54" s="312"/>
      <c r="N54" s="177"/>
      <c r="O54" s="175"/>
    </row>
    <row r="55" spans="2:15" ht="52.5" customHeight="1" x14ac:dyDescent="0.2">
      <c r="B55" s="175" t="s">
        <v>835</v>
      </c>
      <c r="C55" s="174">
        <v>2006</v>
      </c>
      <c r="D55" s="175"/>
      <c r="E55" s="175" t="s">
        <v>836</v>
      </c>
      <c r="F55" s="175" t="s">
        <v>889</v>
      </c>
      <c r="G55" s="174" t="s">
        <v>837</v>
      </c>
      <c r="H55" s="176" t="s">
        <v>838</v>
      </c>
      <c r="I55" s="175">
        <v>15</v>
      </c>
      <c r="J55" s="312" t="s">
        <v>904</v>
      </c>
      <c r="K55" s="312" t="s">
        <v>885</v>
      </c>
      <c r="L55" s="312"/>
      <c r="M55" s="312"/>
      <c r="N55" s="177"/>
      <c r="O55" s="175"/>
    </row>
    <row r="56" spans="2:15" ht="41.25" customHeight="1" x14ac:dyDescent="0.2">
      <c r="B56" s="175" t="s">
        <v>839</v>
      </c>
      <c r="C56" s="174">
        <v>2006</v>
      </c>
      <c r="D56" s="175"/>
      <c r="E56" s="175" t="s">
        <v>831</v>
      </c>
      <c r="F56" s="175" t="s">
        <v>889</v>
      </c>
      <c r="G56" s="174" t="s">
        <v>840</v>
      </c>
      <c r="H56" s="176">
        <v>2</v>
      </c>
      <c r="I56" s="175">
        <v>15</v>
      </c>
      <c r="J56" s="312" t="s">
        <v>905</v>
      </c>
      <c r="K56" s="312" t="s">
        <v>826</v>
      </c>
      <c r="L56" s="312"/>
      <c r="M56" s="312"/>
      <c r="N56" s="177"/>
      <c r="O56" s="175"/>
    </row>
    <row r="57" spans="2:15" ht="48" customHeight="1" x14ac:dyDescent="0.2">
      <c r="B57" s="175" t="s">
        <v>839</v>
      </c>
      <c r="C57" s="174">
        <v>2006</v>
      </c>
      <c r="D57" s="175"/>
      <c r="E57" s="175" t="s">
        <v>831</v>
      </c>
      <c r="F57" s="175" t="s">
        <v>889</v>
      </c>
      <c r="G57" s="174" t="s">
        <v>841</v>
      </c>
      <c r="H57" s="176"/>
      <c r="I57" s="175"/>
      <c r="J57" s="312" t="s">
        <v>904</v>
      </c>
      <c r="K57" s="312" t="s">
        <v>826</v>
      </c>
      <c r="L57" s="312"/>
      <c r="M57" s="312"/>
      <c r="N57" s="177"/>
      <c r="O57" s="175"/>
    </row>
    <row r="58" spans="2:15" ht="45.75" customHeight="1" x14ac:dyDescent="0.2">
      <c r="B58" s="175" t="s">
        <v>839</v>
      </c>
      <c r="C58" s="174">
        <v>2006</v>
      </c>
      <c r="D58" s="175"/>
      <c r="E58" s="175" t="s">
        <v>831</v>
      </c>
      <c r="F58" s="175" t="s">
        <v>889</v>
      </c>
      <c r="G58" s="174" t="s">
        <v>842</v>
      </c>
      <c r="H58" s="176"/>
      <c r="I58" s="175"/>
      <c r="J58" s="312" t="s">
        <v>904</v>
      </c>
      <c r="K58" s="312" t="s">
        <v>826</v>
      </c>
      <c r="L58" s="312"/>
      <c r="M58" s="312"/>
      <c r="N58" s="177"/>
      <c r="O58" s="175"/>
    </row>
    <row r="59" spans="2:15" ht="42.75" customHeight="1" x14ac:dyDescent="0.2">
      <c r="B59" s="175" t="s">
        <v>843</v>
      </c>
      <c r="C59" s="174">
        <v>2006</v>
      </c>
      <c r="D59" s="175"/>
      <c r="E59" s="175" t="s">
        <v>836</v>
      </c>
      <c r="F59" s="175" t="s">
        <v>844</v>
      </c>
      <c r="G59" s="174" t="s">
        <v>845</v>
      </c>
      <c r="H59" s="308"/>
      <c r="I59" s="312">
        <v>10</v>
      </c>
      <c r="J59" s="312" t="s">
        <v>906</v>
      </c>
      <c r="K59" s="312" t="s">
        <v>826</v>
      </c>
      <c r="L59" s="312"/>
      <c r="M59" s="312"/>
      <c r="N59" s="177"/>
      <c r="O59" s="175"/>
    </row>
    <row r="60" spans="2:15" ht="36" customHeight="1" x14ac:dyDescent="0.2">
      <c r="B60" s="175" t="s">
        <v>867</v>
      </c>
      <c r="C60" s="174">
        <v>2001</v>
      </c>
      <c r="D60" s="175"/>
      <c r="E60" s="175" t="s">
        <v>831</v>
      </c>
      <c r="F60" s="175" t="s">
        <v>888</v>
      </c>
      <c r="G60" s="174" t="s">
        <v>861</v>
      </c>
      <c r="H60" s="308"/>
      <c r="I60" s="312">
        <v>3</v>
      </c>
      <c r="J60" s="312" t="s">
        <v>921</v>
      </c>
      <c r="K60" s="312" t="s">
        <v>826</v>
      </c>
      <c r="L60" s="312"/>
      <c r="M60" s="312"/>
      <c r="N60" s="177"/>
      <c r="O60" s="175"/>
    </row>
    <row r="61" spans="2:15" ht="67.5" customHeight="1" x14ac:dyDescent="0.2">
      <c r="B61" s="302" t="s">
        <v>866</v>
      </c>
      <c r="C61" s="301">
        <v>2000</v>
      </c>
      <c r="D61" s="175"/>
      <c r="E61" s="175" t="s">
        <v>831</v>
      </c>
      <c r="F61" s="175" t="s">
        <v>888</v>
      </c>
      <c r="G61" s="301" t="s">
        <v>861</v>
      </c>
      <c r="H61" s="303"/>
      <c r="I61" s="302">
        <v>10</v>
      </c>
      <c r="J61" s="302" t="s">
        <v>920</v>
      </c>
      <c r="K61" s="312" t="s">
        <v>826</v>
      </c>
      <c r="L61" s="302"/>
      <c r="M61" s="302"/>
      <c r="N61" s="313"/>
      <c r="O61" s="185"/>
    </row>
    <row r="62" spans="2:15" ht="31.5" customHeight="1" x14ac:dyDescent="0.2">
      <c r="B62" s="302" t="s">
        <v>862</v>
      </c>
      <c r="C62" s="301">
        <v>2000</v>
      </c>
      <c r="D62" s="185"/>
      <c r="E62" s="185" t="s">
        <v>831</v>
      </c>
      <c r="F62" s="185" t="s">
        <v>888</v>
      </c>
      <c r="G62" s="301" t="s">
        <v>863</v>
      </c>
      <c r="H62" s="304"/>
      <c r="I62" s="185">
        <v>7</v>
      </c>
      <c r="J62" s="185" t="s">
        <v>921</v>
      </c>
      <c r="K62" s="185" t="s">
        <v>826</v>
      </c>
      <c r="L62" s="185"/>
      <c r="M62" s="185"/>
      <c r="N62" s="313"/>
      <c r="O62" s="185"/>
    </row>
    <row r="63" spans="2:15" ht="28.5" customHeight="1" x14ac:dyDescent="0.2">
      <c r="B63" s="302" t="s">
        <v>865</v>
      </c>
      <c r="C63" s="301">
        <v>1996</v>
      </c>
      <c r="D63" s="185"/>
      <c r="E63" s="185" t="s">
        <v>831</v>
      </c>
      <c r="F63" s="185" t="s">
        <v>832</v>
      </c>
      <c r="G63" s="301" t="s">
        <v>828</v>
      </c>
      <c r="H63" s="304"/>
      <c r="I63" s="185">
        <v>15</v>
      </c>
      <c r="J63" s="185" t="s">
        <v>827</v>
      </c>
      <c r="K63" s="312" t="s">
        <v>826</v>
      </c>
      <c r="L63" s="185"/>
      <c r="M63" s="185"/>
      <c r="N63" s="313"/>
      <c r="O63" s="185"/>
    </row>
    <row r="64" spans="2:15" ht="25.5" x14ac:dyDescent="0.2">
      <c r="B64" s="302" t="s">
        <v>865</v>
      </c>
      <c r="C64" s="301">
        <v>1996</v>
      </c>
      <c r="D64" s="185"/>
      <c r="E64" s="185" t="s">
        <v>831</v>
      </c>
      <c r="F64" s="185" t="s">
        <v>887</v>
      </c>
      <c r="G64" s="301" t="s">
        <v>910</v>
      </c>
      <c r="H64" s="304"/>
      <c r="I64" s="185">
        <v>15</v>
      </c>
      <c r="J64" s="185" t="s">
        <v>827</v>
      </c>
      <c r="K64" s="312" t="s">
        <v>826</v>
      </c>
      <c r="L64" s="185"/>
      <c r="M64" s="185"/>
      <c r="N64" s="313"/>
      <c r="O64" s="185"/>
    </row>
    <row r="65" spans="2:15" ht="36" customHeight="1" x14ac:dyDescent="0.2">
      <c r="B65" s="302" t="s">
        <v>923</v>
      </c>
      <c r="C65" s="301">
        <v>1996</v>
      </c>
      <c r="D65" s="192"/>
      <c r="E65" s="185" t="s">
        <v>916</v>
      </c>
      <c r="F65" s="192" t="s">
        <v>917</v>
      </c>
      <c r="G65" s="191" t="s">
        <v>918</v>
      </c>
      <c r="H65" s="193"/>
      <c r="I65" s="315">
        <v>5</v>
      </c>
      <c r="J65" s="192" t="s">
        <v>919</v>
      </c>
      <c r="K65" s="312" t="s">
        <v>826</v>
      </c>
      <c r="L65" s="192"/>
      <c r="M65" s="192"/>
      <c r="N65" s="194"/>
      <c r="O65" s="192"/>
    </row>
    <row r="66" spans="2:15" ht="26.25" customHeight="1" x14ac:dyDescent="0.2">
      <c r="B66" s="175" t="s">
        <v>864</v>
      </c>
      <c r="C66" s="174">
        <v>1995</v>
      </c>
      <c r="D66" s="175"/>
      <c r="E66" s="175" t="s">
        <v>831</v>
      </c>
      <c r="F66" s="175" t="s">
        <v>832</v>
      </c>
      <c r="G66" s="174" t="s">
        <v>913</v>
      </c>
      <c r="H66" s="176" t="s">
        <v>909</v>
      </c>
      <c r="I66" s="175">
        <v>15</v>
      </c>
      <c r="J66" s="175" t="s">
        <v>827</v>
      </c>
      <c r="K66" s="175" t="s">
        <v>826</v>
      </c>
      <c r="L66" s="175"/>
      <c r="M66" s="175"/>
      <c r="N66" s="177"/>
      <c r="O66" s="175"/>
    </row>
    <row r="67" spans="2:15" ht="38.25" customHeight="1" x14ac:dyDescent="0.2">
      <c r="B67" s="302" t="s">
        <v>865</v>
      </c>
      <c r="C67" s="174">
        <v>1995</v>
      </c>
      <c r="D67" s="175"/>
      <c r="E67" s="175" t="s">
        <v>831</v>
      </c>
      <c r="F67" s="175" t="s">
        <v>889</v>
      </c>
      <c r="G67" s="174" t="s">
        <v>912</v>
      </c>
      <c r="H67" s="176"/>
      <c r="I67" s="175">
        <v>2</v>
      </c>
      <c r="J67" s="175" t="s">
        <v>827</v>
      </c>
      <c r="K67" s="175" t="s">
        <v>826</v>
      </c>
      <c r="L67" s="175"/>
      <c r="M67" s="175"/>
      <c r="N67" s="177"/>
      <c r="O67" s="175"/>
    </row>
    <row r="68" spans="2:15" ht="29.25" customHeight="1" x14ac:dyDescent="0.2">
      <c r="B68" s="175" t="s">
        <v>865</v>
      </c>
      <c r="C68" s="174">
        <v>1995</v>
      </c>
      <c r="D68" s="175"/>
      <c r="E68" s="175" t="s">
        <v>831</v>
      </c>
      <c r="F68" s="175" t="s">
        <v>889</v>
      </c>
      <c r="G68" s="174" t="s">
        <v>911</v>
      </c>
      <c r="H68" s="176"/>
      <c r="I68" s="175">
        <v>15</v>
      </c>
      <c r="J68" s="175" t="s">
        <v>827</v>
      </c>
      <c r="K68" s="175" t="s">
        <v>826</v>
      </c>
      <c r="L68" s="175"/>
      <c r="M68" s="175"/>
      <c r="N68" s="177"/>
      <c r="O68" s="175"/>
    </row>
    <row r="69" spans="2:15" ht="30.75" customHeight="1" x14ac:dyDescent="0.2">
      <c r="B69" s="175" t="s">
        <v>865</v>
      </c>
      <c r="C69" s="174">
        <v>1995</v>
      </c>
      <c r="D69" s="302"/>
      <c r="E69" s="302" t="s">
        <v>831</v>
      </c>
      <c r="F69" s="302" t="s">
        <v>448</v>
      </c>
      <c r="G69" s="301" t="s">
        <v>834</v>
      </c>
      <c r="H69" s="303"/>
      <c r="I69" s="302">
        <v>15</v>
      </c>
      <c r="J69" s="302" t="s">
        <v>924</v>
      </c>
      <c r="K69" s="302" t="s">
        <v>826</v>
      </c>
      <c r="L69" s="302"/>
      <c r="M69" s="302"/>
      <c r="N69" s="313"/>
      <c r="O69" s="302"/>
    </row>
    <row r="70" spans="2:15" ht="25.5" x14ac:dyDescent="0.2">
      <c r="B70" s="302" t="s">
        <v>823</v>
      </c>
      <c r="C70" s="174">
        <v>1990</v>
      </c>
      <c r="D70" s="302"/>
      <c r="E70" s="302" t="s">
        <v>833</v>
      </c>
      <c r="F70" s="302" t="s">
        <v>915</v>
      </c>
      <c r="G70" s="301" t="s">
        <v>824</v>
      </c>
      <c r="H70" s="303" t="s">
        <v>825</v>
      </c>
      <c r="I70" s="302">
        <v>15</v>
      </c>
      <c r="J70" s="302" t="s">
        <v>827</v>
      </c>
      <c r="K70" s="302" t="s">
        <v>826</v>
      </c>
      <c r="L70" s="302"/>
      <c r="M70" s="302"/>
      <c r="N70" s="313"/>
      <c r="O70" s="302"/>
    </row>
    <row r="77" spans="2:15" ht="15" x14ac:dyDescent="0.25">
      <c r="B77" s="840" t="s">
        <v>1385</v>
      </c>
      <c r="C77" s="840" t="s">
        <v>1386</v>
      </c>
      <c r="D77" s="840" t="s">
        <v>1387</v>
      </c>
      <c r="E77" s="840" t="s">
        <v>1388</v>
      </c>
      <c r="F77" s="840" t="s">
        <v>1389</v>
      </c>
      <c r="G77" s="840" t="s">
        <v>96</v>
      </c>
    </row>
    <row r="78" spans="2:15" ht="27.75" customHeight="1" x14ac:dyDescent="0.2">
      <c r="B78" s="266" t="s">
        <v>1390</v>
      </c>
      <c r="C78" s="847" t="s">
        <v>1391</v>
      </c>
      <c r="D78" s="847" t="s">
        <v>1392</v>
      </c>
      <c r="E78" s="847">
        <v>44838</v>
      </c>
      <c r="F78" s="847"/>
      <c r="G78" s="847" t="s">
        <v>1393</v>
      </c>
    </row>
    <row r="79" spans="2:15" ht="24.75" customHeight="1" x14ac:dyDescent="0.2">
      <c r="B79" s="266" t="s">
        <v>1394</v>
      </c>
      <c r="C79" s="847" t="s">
        <v>1395</v>
      </c>
      <c r="D79" s="847" t="s">
        <v>1392</v>
      </c>
      <c r="E79" s="847">
        <v>44805</v>
      </c>
      <c r="F79" s="847">
        <v>44811</v>
      </c>
      <c r="G79" s="847" t="s">
        <v>1393</v>
      </c>
    </row>
    <row r="80" spans="2:15" x14ac:dyDescent="0.2">
      <c r="B80" s="266" t="s">
        <v>1396</v>
      </c>
      <c r="C80" s="847" t="s">
        <v>1397</v>
      </c>
      <c r="D80" s="847" t="s">
        <v>1392</v>
      </c>
      <c r="E80" s="847">
        <v>44803</v>
      </c>
      <c r="F80" s="847">
        <v>44804</v>
      </c>
      <c r="G80" s="847" t="s">
        <v>1393</v>
      </c>
    </row>
    <row r="81" spans="2:7" x14ac:dyDescent="0.2">
      <c r="B81" s="266" t="s">
        <v>1398</v>
      </c>
      <c r="C81" s="847" t="s">
        <v>1399</v>
      </c>
      <c r="D81" s="847" t="s">
        <v>1400</v>
      </c>
      <c r="E81" s="847">
        <v>44755</v>
      </c>
      <c r="F81" s="847">
        <v>44768</v>
      </c>
      <c r="G81" s="847" t="s">
        <v>1401</v>
      </c>
    </row>
    <row r="82" spans="2:7" x14ac:dyDescent="0.2">
      <c r="B82" s="266" t="s">
        <v>1402</v>
      </c>
      <c r="C82" s="847" t="s">
        <v>1403</v>
      </c>
      <c r="D82" s="847" t="s">
        <v>1404</v>
      </c>
      <c r="E82" s="847">
        <v>44745</v>
      </c>
      <c r="F82" s="847">
        <v>44749</v>
      </c>
      <c r="G82" s="847" t="s">
        <v>1401</v>
      </c>
    </row>
    <row r="83" spans="2:7" x14ac:dyDescent="0.2">
      <c r="B83" s="266" t="s">
        <v>1405</v>
      </c>
      <c r="C83" s="847" t="s">
        <v>1406</v>
      </c>
      <c r="D83" s="847" t="s">
        <v>1392</v>
      </c>
      <c r="E83" s="847">
        <v>44724</v>
      </c>
      <c r="F83" s="847">
        <v>44728</v>
      </c>
      <c r="G83" s="847" t="s">
        <v>1393</v>
      </c>
    </row>
    <row r="84" spans="2:7" x14ac:dyDescent="0.2">
      <c r="B84" s="266" t="s">
        <v>1407</v>
      </c>
      <c r="C84" s="847" t="s">
        <v>1406</v>
      </c>
      <c r="D84" s="847" t="s">
        <v>1408</v>
      </c>
      <c r="E84" s="847">
        <v>44718</v>
      </c>
      <c r="F84" s="847">
        <v>44724</v>
      </c>
      <c r="G84" s="847" t="s">
        <v>1393</v>
      </c>
    </row>
    <row r="85" spans="2:7" ht="25.5" x14ac:dyDescent="0.2">
      <c r="B85" s="266" t="s">
        <v>1409</v>
      </c>
      <c r="C85" s="847" t="s">
        <v>1410</v>
      </c>
      <c r="D85" s="847" t="s">
        <v>1400</v>
      </c>
      <c r="E85" s="847">
        <v>44425</v>
      </c>
      <c r="F85" s="847">
        <v>44445</v>
      </c>
      <c r="G85" s="847" t="s">
        <v>1411</v>
      </c>
    </row>
    <row r="86" spans="2:7" x14ac:dyDescent="0.2">
      <c r="B86" s="266" t="s">
        <v>1234</v>
      </c>
      <c r="C86" s="847" t="s">
        <v>1235</v>
      </c>
      <c r="D86" s="847" t="s">
        <v>1412</v>
      </c>
      <c r="E86" s="847">
        <v>44266</v>
      </c>
      <c r="F86" s="847">
        <v>44269</v>
      </c>
      <c r="G86" s="847" t="s">
        <v>1411</v>
      </c>
    </row>
    <row r="87" spans="2:7" x14ac:dyDescent="0.2">
      <c r="B87" s="266" t="s">
        <v>1233</v>
      </c>
      <c r="C87" s="847" t="s">
        <v>1411</v>
      </c>
      <c r="D87" s="847" t="s">
        <v>1413</v>
      </c>
      <c r="E87" s="847">
        <v>44266</v>
      </c>
      <c r="F87" s="847">
        <v>44268</v>
      </c>
      <c r="G87" s="847" t="s">
        <v>1411</v>
      </c>
    </row>
    <row r="88" spans="2:7" x14ac:dyDescent="0.2">
      <c r="B88" s="266" t="s">
        <v>1414</v>
      </c>
      <c r="C88" s="847" t="s">
        <v>1415</v>
      </c>
      <c r="D88" s="847" t="s">
        <v>1416</v>
      </c>
      <c r="E88" s="847">
        <v>44187</v>
      </c>
      <c r="F88" s="847">
        <v>44194</v>
      </c>
      <c r="G88" s="847" t="s">
        <v>1411</v>
      </c>
    </row>
    <row r="89" spans="2:7" x14ac:dyDescent="0.2">
      <c r="B89" s="266" t="s">
        <v>1417</v>
      </c>
      <c r="C89" s="847" t="s">
        <v>1418</v>
      </c>
      <c r="D89" s="847" t="s">
        <v>1392</v>
      </c>
      <c r="E89" s="847">
        <v>44179</v>
      </c>
      <c r="F89" s="847">
        <v>44187</v>
      </c>
      <c r="G89" s="847" t="s">
        <v>1411</v>
      </c>
    </row>
    <row r="90" spans="2:7" x14ac:dyDescent="0.2">
      <c r="B90" s="266" t="s">
        <v>1419</v>
      </c>
      <c r="C90" s="847" t="s">
        <v>1420</v>
      </c>
      <c r="D90" s="847" t="s">
        <v>1401</v>
      </c>
      <c r="E90" s="847">
        <v>44127</v>
      </c>
      <c r="F90" s="847">
        <v>44129</v>
      </c>
      <c r="G90" s="847" t="s">
        <v>1411</v>
      </c>
    </row>
    <row r="91" spans="2:7" x14ac:dyDescent="0.2">
      <c r="B91" s="266" t="s">
        <v>1421</v>
      </c>
      <c r="C91" s="847" t="s">
        <v>1422</v>
      </c>
      <c r="D91" s="847" t="s">
        <v>1392</v>
      </c>
      <c r="E91" s="847">
        <v>43954</v>
      </c>
      <c r="F91" s="847">
        <v>43958</v>
      </c>
      <c r="G91" s="847" t="s">
        <v>1411</v>
      </c>
    </row>
    <row r="92" spans="2:7" x14ac:dyDescent="0.2">
      <c r="B92" s="266" t="s">
        <v>1423</v>
      </c>
      <c r="C92" s="847" t="s">
        <v>1424</v>
      </c>
      <c r="D92" s="847" t="s">
        <v>1425</v>
      </c>
      <c r="E92" s="847">
        <v>43816</v>
      </c>
      <c r="F92" s="847">
        <v>43833</v>
      </c>
      <c r="G92" s="847" t="s">
        <v>1411</v>
      </c>
    </row>
    <row r="93" spans="2:7" x14ac:dyDescent="0.2">
      <c r="B93" s="266" t="s">
        <v>1426</v>
      </c>
      <c r="C93" s="847" t="s">
        <v>1427</v>
      </c>
      <c r="D93" s="847" t="s">
        <v>1428</v>
      </c>
      <c r="E93" s="847">
        <v>43800</v>
      </c>
      <c r="F93" s="847">
        <v>43803</v>
      </c>
      <c r="G93" s="847" t="s">
        <v>1411</v>
      </c>
    </row>
    <row r="94" spans="2:7" x14ac:dyDescent="0.2">
      <c r="B94" s="266" t="s">
        <v>1429</v>
      </c>
      <c r="C94" s="847" t="s">
        <v>1430</v>
      </c>
      <c r="D94" s="847" t="s">
        <v>1428</v>
      </c>
      <c r="E94" s="847">
        <v>43787</v>
      </c>
      <c r="F94" s="847"/>
      <c r="G94" s="847" t="s">
        <v>1411</v>
      </c>
    </row>
    <row r="95" spans="2:7" x14ac:dyDescent="0.2">
      <c r="B95" s="266" t="s">
        <v>1431</v>
      </c>
      <c r="C95" s="847" t="s">
        <v>1411</v>
      </c>
      <c r="D95" s="847" t="s">
        <v>1392</v>
      </c>
      <c r="E95" s="847">
        <v>43787</v>
      </c>
      <c r="F95" s="847">
        <v>43794</v>
      </c>
      <c r="G95" s="847" t="s">
        <v>1411</v>
      </c>
    </row>
    <row r="96" spans="2:7" x14ac:dyDescent="0.2">
      <c r="B96" s="266" t="s">
        <v>1432</v>
      </c>
      <c r="C96" s="847" t="s">
        <v>1433</v>
      </c>
      <c r="D96" s="847" t="s">
        <v>1428</v>
      </c>
      <c r="E96" s="847">
        <v>43548</v>
      </c>
      <c r="F96" s="847">
        <v>43550</v>
      </c>
      <c r="G96" s="847" t="s">
        <v>1411</v>
      </c>
    </row>
    <row r="97" spans="2:7" x14ac:dyDescent="0.2">
      <c r="B97" s="266" t="s">
        <v>1434</v>
      </c>
      <c r="C97" s="847" t="s">
        <v>1427</v>
      </c>
      <c r="D97" s="847" t="s">
        <v>1428</v>
      </c>
      <c r="E97" s="847">
        <v>43542</v>
      </c>
      <c r="F97" s="847">
        <v>43556</v>
      </c>
      <c r="G97" s="847" t="s">
        <v>1411</v>
      </c>
    </row>
    <row r="98" spans="2:7" ht="25.5" x14ac:dyDescent="0.2">
      <c r="B98" s="266" t="s">
        <v>1435</v>
      </c>
      <c r="C98" s="847" t="s">
        <v>1436</v>
      </c>
      <c r="D98" s="847" t="s">
        <v>1428</v>
      </c>
      <c r="E98" s="847">
        <v>43477</v>
      </c>
      <c r="F98" s="847">
        <v>43483</v>
      </c>
      <c r="G98" s="847" t="s">
        <v>1411</v>
      </c>
    </row>
    <row r="99" spans="2:7" x14ac:dyDescent="0.2">
      <c r="B99" s="266" t="s">
        <v>1437</v>
      </c>
      <c r="C99" s="847" t="s">
        <v>1438</v>
      </c>
      <c r="D99" s="847" t="s">
        <v>1400</v>
      </c>
      <c r="E99" s="847">
        <v>43350</v>
      </c>
      <c r="F99" s="847">
        <v>43353</v>
      </c>
      <c r="G99" s="847" t="s">
        <v>1411</v>
      </c>
    </row>
    <row r="100" spans="2:7" x14ac:dyDescent="0.2">
      <c r="B100" s="266" t="s">
        <v>1439</v>
      </c>
      <c r="C100" s="847" t="s">
        <v>1440</v>
      </c>
      <c r="D100" s="847" t="s">
        <v>1400</v>
      </c>
      <c r="E100" s="847">
        <v>43340</v>
      </c>
      <c r="F100" s="847">
        <v>43353</v>
      </c>
      <c r="G100" s="847" t="s">
        <v>1411</v>
      </c>
    </row>
    <row r="101" spans="2:7" x14ac:dyDescent="0.2">
      <c r="B101" s="266" t="s">
        <v>1441</v>
      </c>
      <c r="C101" s="847" t="s">
        <v>871</v>
      </c>
      <c r="D101" s="847" t="s">
        <v>1442</v>
      </c>
      <c r="E101" s="847">
        <v>43272</v>
      </c>
      <c r="F101" s="847">
        <v>43285</v>
      </c>
      <c r="G101" s="847" t="s">
        <v>1411</v>
      </c>
    </row>
    <row r="102" spans="2:7" ht="25.5" x14ac:dyDescent="0.2">
      <c r="B102" s="266" t="s">
        <v>1443</v>
      </c>
      <c r="C102" s="847" t="s">
        <v>1444</v>
      </c>
      <c r="D102" s="847" t="s">
        <v>1392</v>
      </c>
      <c r="E102" s="847">
        <v>43173</v>
      </c>
      <c r="F102" s="847">
        <v>43214</v>
      </c>
      <c r="G102" s="847" t="s">
        <v>1411</v>
      </c>
    </row>
    <row r="103" spans="2:7" x14ac:dyDescent="0.2">
      <c r="B103" s="266" t="s">
        <v>1445</v>
      </c>
      <c r="C103" s="847" t="s">
        <v>1433</v>
      </c>
      <c r="D103" s="847" t="s">
        <v>1428</v>
      </c>
      <c r="E103" s="847">
        <v>43169</v>
      </c>
      <c r="F103" s="847">
        <v>43169</v>
      </c>
      <c r="G103" s="847" t="s">
        <v>1411</v>
      </c>
    </row>
    <row r="104" spans="2:7" x14ac:dyDescent="0.2">
      <c r="B104" s="266" t="s">
        <v>1446</v>
      </c>
      <c r="C104" s="847" t="s">
        <v>1447</v>
      </c>
      <c r="D104" s="847" t="s">
        <v>1428</v>
      </c>
      <c r="E104" s="847">
        <v>43157</v>
      </c>
      <c r="F104" s="847">
        <v>43159</v>
      </c>
      <c r="G104" s="847" t="s">
        <v>1411</v>
      </c>
    </row>
    <row r="105" spans="2:7" x14ac:dyDescent="0.2">
      <c r="B105" s="266" t="s">
        <v>1448</v>
      </c>
      <c r="C105" s="847" t="s">
        <v>1449</v>
      </c>
      <c r="D105" s="847" t="s">
        <v>1428</v>
      </c>
      <c r="E105" s="847">
        <v>43138</v>
      </c>
      <c r="F105" s="847">
        <v>43151</v>
      </c>
      <c r="G105" s="847" t="s">
        <v>1411</v>
      </c>
    </row>
    <row r="106" spans="2:7" x14ac:dyDescent="0.2">
      <c r="B106" s="266" t="s">
        <v>1450</v>
      </c>
      <c r="C106" s="847" t="s">
        <v>1451</v>
      </c>
      <c r="D106" s="847" t="s">
        <v>1428</v>
      </c>
      <c r="E106" s="847">
        <v>43138</v>
      </c>
      <c r="F106" s="847">
        <v>43151</v>
      </c>
      <c r="G106" s="847" t="s">
        <v>1411</v>
      </c>
    </row>
    <row r="107" spans="2:7" x14ac:dyDescent="0.2">
      <c r="B107" s="266" t="s">
        <v>1452</v>
      </c>
      <c r="C107" s="847" t="s">
        <v>1449</v>
      </c>
      <c r="D107" s="847" t="s">
        <v>1400</v>
      </c>
      <c r="E107" s="847">
        <v>43127</v>
      </c>
      <c r="F107" s="847">
        <v>43130</v>
      </c>
      <c r="G107" s="847" t="s">
        <v>1411</v>
      </c>
    </row>
    <row r="108" spans="2:7" x14ac:dyDescent="0.2">
      <c r="B108" s="266" t="s">
        <v>1453</v>
      </c>
      <c r="C108" s="847" t="s">
        <v>1454</v>
      </c>
      <c r="D108" s="847" t="s">
        <v>1428</v>
      </c>
      <c r="E108" s="847">
        <v>43114</v>
      </c>
      <c r="F108" s="847">
        <v>43124</v>
      </c>
      <c r="G108" s="847" t="s">
        <v>1411</v>
      </c>
    </row>
    <row r="109" spans="2:7" x14ac:dyDescent="0.2">
      <c r="B109" s="266" t="s">
        <v>1455</v>
      </c>
      <c r="C109" s="847" t="s">
        <v>1411</v>
      </c>
      <c r="D109" s="847" t="s">
        <v>1428</v>
      </c>
      <c r="E109" s="847">
        <v>43086</v>
      </c>
      <c r="F109" s="847">
        <v>43088</v>
      </c>
      <c r="G109" s="847" t="s">
        <v>1411</v>
      </c>
    </row>
    <row r="110" spans="2:7" ht="18.75" customHeight="1" x14ac:dyDescent="0.2">
      <c r="B110" s="266" t="s">
        <v>1456</v>
      </c>
      <c r="C110" s="847" t="s">
        <v>1411</v>
      </c>
      <c r="D110" s="847" t="s">
        <v>1392</v>
      </c>
      <c r="E110" s="847">
        <v>42905</v>
      </c>
      <c r="F110" s="847">
        <v>42926</v>
      </c>
      <c r="G110" s="847" t="s">
        <v>1411</v>
      </c>
    </row>
    <row r="111" spans="2:7" ht="21.75" customHeight="1" x14ac:dyDescent="0.2">
      <c r="B111" s="266" t="s">
        <v>1457</v>
      </c>
      <c r="C111" s="847" t="s">
        <v>1411</v>
      </c>
      <c r="D111" s="847" t="s">
        <v>1458</v>
      </c>
      <c r="E111" s="847">
        <v>42886</v>
      </c>
      <c r="F111" s="847">
        <v>42886</v>
      </c>
      <c r="G111" s="847" t="s">
        <v>1411</v>
      </c>
    </row>
  </sheetData>
  <pageMargins left="0.7" right="0.7" top="0.75" bottom="0.75" header="0.3" footer="0.3"/>
  <pageSetup paperSize="9" orientation="portrait" verticalDpi="0" r:id="rId1"/>
  <tableParts count="2">
    <tablePart r:id="rId2"/>
    <tablePart r:id="rId3"/>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I16"/>
  <sheetViews>
    <sheetView workbookViewId="0">
      <selection activeCell="D5" sqref="D5"/>
    </sheetView>
  </sheetViews>
  <sheetFormatPr baseColWidth="10" defaultRowHeight="12.75" x14ac:dyDescent="0.2"/>
  <cols>
    <col min="1" max="1" width="9.85546875" style="589" customWidth="1"/>
    <col min="2" max="2" width="7.5703125" style="589" customWidth="1"/>
    <col min="3" max="3" width="16" style="589" customWidth="1"/>
    <col min="4" max="4" width="17.5703125" style="589" customWidth="1"/>
    <col min="5" max="5" width="13.7109375" style="589" customWidth="1"/>
    <col min="6" max="6" width="30.28515625" style="589" customWidth="1"/>
    <col min="7" max="7" width="59.140625" style="589" customWidth="1"/>
    <col min="8" max="8" width="11.42578125" style="589"/>
    <col min="9" max="9" width="14.85546875" style="589" customWidth="1"/>
  </cols>
  <sheetData>
    <row r="4" spans="1:9" s="11" customFormat="1" ht="33.75" customHeight="1" x14ac:dyDescent="0.2">
      <c r="A4" s="93" t="s">
        <v>545</v>
      </c>
      <c r="B4" s="818" t="s">
        <v>1247</v>
      </c>
      <c r="C4" s="93" t="s">
        <v>1254</v>
      </c>
      <c r="D4" s="819" t="s">
        <v>1250</v>
      </c>
      <c r="E4" s="819" t="s">
        <v>1252</v>
      </c>
      <c r="F4" s="820" t="s">
        <v>1248</v>
      </c>
      <c r="G4" s="821" t="s">
        <v>1249</v>
      </c>
      <c r="H4" s="822" t="s">
        <v>1192</v>
      </c>
      <c r="I4" s="823" t="s">
        <v>1251</v>
      </c>
    </row>
    <row r="5" spans="1:9" ht="68.25" customHeight="1" x14ac:dyDescent="0.2">
      <c r="A5" s="830" t="s">
        <v>1253</v>
      </c>
      <c r="B5" s="831" t="s">
        <v>55</v>
      </c>
      <c r="C5" s="831" t="s">
        <v>1383</v>
      </c>
      <c r="D5" s="831" t="s">
        <v>1102</v>
      </c>
      <c r="E5" s="832" t="s">
        <v>1255</v>
      </c>
      <c r="F5" s="833" t="s">
        <v>1256</v>
      </c>
      <c r="G5" s="831" t="s">
        <v>1257</v>
      </c>
      <c r="H5" s="831" t="s">
        <v>1258</v>
      </c>
      <c r="I5" s="831" t="s">
        <v>1259</v>
      </c>
    </row>
    <row r="6" spans="1:9" x14ac:dyDescent="0.2">
      <c r="A6" s="814"/>
      <c r="B6" s="813"/>
      <c r="C6" s="813"/>
      <c r="D6" s="813"/>
      <c r="E6" s="815"/>
      <c r="F6" s="816"/>
      <c r="G6" s="813"/>
      <c r="H6" s="813"/>
      <c r="I6" s="175"/>
    </row>
    <row r="7" spans="1:9" x14ac:dyDescent="0.2">
      <c r="A7" s="824"/>
      <c r="B7" s="825"/>
      <c r="C7" s="825"/>
      <c r="D7" s="825"/>
      <c r="E7" s="826"/>
      <c r="F7" s="827"/>
      <c r="G7" s="825"/>
      <c r="H7" s="825"/>
      <c r="I7" s="828"/>
    </row>
    <row r="8" spans="1:9" x14ac:dyDescent="0.2">
      <c r="A8" s="829"/>
      <c r="B8" s="175"/>
      <c r="C8" s="175"/>
      <c r="D8" s="175"/>
      <c r="E8" s="586"/>
      <c r="F8" s="176"/>
      <c r="G8" s="175"/>
      <c r="H8" s="175"/>
      <c r="I8" s="175"/>
    </row>
    <row r="9" spans="1:9" x14ac:dyDescent="0.2">
      <c r="A9" s="824"/>
      <c r="B9" s="825"/>
      <c r="C9" s="825"/>
      <c r="D9" s="825"/>
      <c r="E9" s="826"/>
      <c r="F9" s="827"/>
      <c r="G9" s="825"/>
      <c r="H9" s="825"/>
      <c r="I9" s="828"/>
    </row>
    <row r="10" spans="1:9" x14ac:dyDescent="0.2">
      <c r="A10" s="814"/>
      <c r="B10" s="813"/>
      <c r="C10" s="813"/>
      <c r="D10" s="813"/>
      <c r="E10" s="815"/>
      <c r="F10" s="816"/>
      <c r="G10" s="813"/>
      <c r="H10" s="813"/>
      <c r="I10" s="175"/>
    </row>
    <row r="11" spans="1:9" x14ac:dyDescent="0.2">
      <c r="A11" s="824"/>
      <c r="B11" s="825"/>
      <c r="C11" s="825"/>
      <c r="D11" s="825"/>
      <c r="E11" s="826"/>
      <c r="F11" s="827"/>
      <c r="G11" s="825"/>
      <c r="H11" s="825"/>
      <c r="I11" s="828"/>
    </row>
    <row r="12" spans="1:9" x14ac:dyDescent="0.2">
      <c r="A12" s="829"/>
      <c r="B12" s="175"/>
      <c r="C12" s="175"/>
      <c r="D12" s="175"/>
      <c r="E12" s="586"/>
      <c r="F12" s="176"/>
      <c r="G12" s="175"/>
      <c r="H12" s="175"/>
      <c r="I12" s="175"/>
    </row>
    <row r="13" spans="1:9" x14ac:dyDescent="0.2">
      <c r="A13" s="824"/>
      <c r="B13" s="825"/>
      <c r="C13" s="825"/>
      <c r="D13" s="825"/>
      <c r="E13" s="826"/>
      <c r="F13" s="827"/>
      <c r="G13" s="825"/>
      <c r="H13" s="825"/>
      <c r="I13" s="828"/>
    </row>
    <row r="14" spans="1:9" x14ac:dyDescent="0.2">
      <c r="A14" s="814"/>
      <c r="B14" s="813"/>
      <c r="C14" s="813"/>
      <c r="D14" s="813"/>
      <c r="E14" s="815"/>
      <c r="F14" s="816"/>
      <c r="G14" s="813"/>
      <c r="H14" s="813"/>
      <c r="I14" s="175"/>
    </row>
    <row r="15" spans="1:9" x14ac:dyDescent="0.2">
      <c r="A15" s="824"/>
      <c r="B15" s="825"/>
      <c r="C15" s="825"/>
      <c r="D15" s="825"/>
      <c r="E15" s="826"/>
      <c r="F15" s="827"/>
      <c r="G15" s="825"/>
      <c r="H15" s="825"/>
      <c r="I15" s="828"/>
    </row>
    <row r="16" spans="1:9" x14ac:dyDescent="0.2">
      <c r="A16" s="829"/>
      <c r="B16" s="175"/>
      <c r="C16" s="175"/>
      <c r="D16" s="175"/>
      <c r="E16" s="586"/>
      <c r="F16" s="176"/>
      <c r="G16" s="175"/>
      <c r="H16" s="175"/>
      <c r="I16" s="175"/>
    </row>
  </sheetData>
  <autoFilter ref="A4:I4"/>
  <pageMargins left="0.7" right="0.7" top="0.75" bottom="0.75" header="0.3" footer="0.3"/>
  <pageSetup paperSize="9" orientation="portrait"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
  <sheetViews>
    <sheetView workbookViewId="0">
      <selection activeCell="E10" sqref="E10"/>
    </sheetView>
  </sheetViews>
  <sheetFormatPr baseColWidth="10" defaultRowHeight="12.75" x14ac:dyDescent="0.2"/>
  <cols>
    <col min="1" max="1" width="0.7109375" customWidth="1"/>
    <col min="2" max="2" width="11.42578125" hidden="1" customWidth="1"/>
    <col min="3" max="3" width="54.28515625" customWidth="1"/>
    <col min="4" max="4" width="17.5703125" customWidth="1"/>
    <col min="5" max="5" width="65.140625" customWidth="1"/>
    <col min="6" max="6" width="21.7109375" customWidth="1"/>
  </cols>
  <sheetData>
    <row r="1" spans="1:6" x14ac:dyDescent="0.2">
      <c r="A1" s="1063" t="s">
        <v>1196</v>
      </c>
      <c r="B1" s="1064"/>
      <c r="C1" s="1064"/>
      <c r="D1" s="1064"/>
      <c r="E1" s="1064"/>
    </row>
    <row r="2" spans="1:6" x14ac:dyDescent="0.2">
      <c r="A2" s="1064"/>
      <c r="B2" s="1064"/>
      <c r="C2" s="1064"/>
      <c r="D2" s="1064"/>
      <c r="E2" s="1064"/>
    </row>
    <row r="3" spans="1:6" x14ac:dyDescent="0.2">
      <c r="A3" s="1064"/>
      <c r="B3" s="1064"/>
      <c r="C3" s="1064"/>
      <c r="D3" s="1064"/>
      <c r="E3" s="1064"/>
    </row>
    <row r="4" spans="1:6" x14ac:dyDescent="0.2">
      <c r="A4" s="1064"/>
      <c r="B4" s="1064"/>
      <c r="C4" s="1064"/>
      <c r="D4" s="1064"/>
      <c r="E4" s="1064"/>
    </row>
    <row r="8" spans="1:6" x14ac:dyDescent="0.2">
      <c r="C8" s="9" t="s">
        <v>1081</v>
      </c>
      <c r="D8" s="9" t="s">
        <v>545</v>
      </c>
      <c r="E8" s="9" t="s">
        <v>1197</v>
      </c>
      <c r="F8" s="9" t="s">
        <v>1198</v>
      </c>
    </row>
    <row r="9" spans="1:6" ht="176.25" customHeight="1" x14ac:dyDescent="0.2">
      <c r="C9" s="834" t="s">
        <v>1199</v>
      </c>
      <c r="D9" s="834" t="s">
        <v>1193</v>
      </c>
      <c r="E9" s="836" t="s">
        <v>1200</v>
      </c>
      <c r="F9" s="835" t="s">
        <v>1201</v>
      </c>
    </row>
    <row r="10" spans="1:6" ht="51" x14ac:dyDescent="0.2">
      <c r="C10" s="202" t="s">
        <v>1202</v>
      </c>
      <c r="D10" s="594" t="s">
        <v>1194</v>
      </c>
      <c r="E10" s="81" t="s">
        <v>1195</v>
      </c>
      <c r="F10" s="593" t="s">
        <v>1201</v>
      </c>
    </row>
  </sheetData>
  <mergeCells count="1">
    <mergeCell ref="A1:E4"/>
  </mergeCells>
  <hyperlinks>
    <hyperlink ref="F9" r:id="rId1"/>
    <hyperlink ref="F10" r:id="rId2"/>
  </hyperlinks>
  <pageMargins left="0.7" right="0.7" top="0.75" bottom="0.75" header="0.3" footer="0.3"/>
  <tableParts count="1">
    <tablePart r:id="rId3"/>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1"/>
  <sheetViews>
    <sheetView workbookViewId="0">
      <selection activeCell="D8" sqref="D8"/>
    </sheetView>
  </sheetViews>
  <sheetFormatPr baseColWidth="10" defaultRowHeight="12.75" x14ac:dyDescent="0.2"/>
  <cols>
    <col min="1" max="1" width="2.5703125" customWidth="1"/>
    <col min="2" max="2" width="22.42578125" customWidth="1"/>
    <col min="3" max="3" width="16.7109375" customWidth="1"/>
    <col min="4" max="4" width="33.7109375" customWidth="1"/>
    <col min="5" max="5" width="35.140625" customWidth="1"/>
    <col min="6" max="6" width="19.28515625" customWidth="1"/>
    <col min="7" max="7" width="16.7109375" customWidth="1"/>
    <col min="8" max="8" width="11.140625" customWidth="1"/>
    <col min="9" max="9" width="9" customWidth="1"/>
  </cols>
  <sheetData>
    <row r="1" spans="1:10" x14ac:dyDescent="0.2">
      <c r="A1" s="9"/>
    </row>
    <row r="3" spans="1:10" ht="27" customHeight="1" x14ac:dyDescent="0.2">
      <c r="B3" s="1065" t="s">
        <v>819</v>
      </c>
      <c r="C3" s="1065"/>
      <c r="D3" s="1065"/>
      <c r="E3" s="1065"/>
      <c r="F3" s="1065"/>
      <c r="G3" s="1065"/>
      <c r="H3" s="1065"/>
      <c r="I3" s="1065"/>
      <c r="J3" s="1065"/>
    </row>
    <row r="6" spans="1:10" ht="16.5" customHeight="1" x14ac:dyDescent="0.2">
      <c r="B6" s="188" t="s">
        <v>893</v>
      </c>
      <c r="C6" s="189" t="s">
        <v>814</v>
      </c>
      <c r="D6" s="189" t="s">
        <v>820</v>
      </c>
      <c r="E6" s="189" t="s">
        <v>816</v>
      </c>
      <c r="F6" s="189" t="s">
        <v>331</v>
      </c>
      <c r="G6" s="189" t="s">
        <v>815</v>
      </c>
      <c r="H6" s="189" t="s">
        <v>813</v>
      </c>
      <c r="I6" s="189" t="s">
        <v>817</v>
      </c>
      <c r="J6" s="190" t="s">
        <v>818</v>
      </c>
    </row>
    <row r="7" spans="1:10" ht="32.25" customHeight="1" x14ac:dyDescent="0.2">
      <c r="B7" s="886" t="s">
        <v>1515</v>
      </c>
      <c r="C7" s="282"/>
      <c r="D7" s="285" t="s">
        <v>1513</v>
      </c>
      <c r="E7" s="285" t="s">
        <v>1514</v>
      </c>
      <c r="F7" s="326">
        <v>44871</v>
      </c>
      <c r="G7" s="285" t="s">
        <v>1121</v>
      </c>
      <c r="H7" s="282"/>
      <c r="I7" s="282"/>
      <c r="J7" s="885"/>
    </row>
    <row r="8" spans="1:10" ht="33" customHeight="1" x14ac:dyDescent="0.2">
      <c r="B8" s="286" t="s">
        <v>1125</v>
      </c>
      <c r="C8" s="288" t="s">
        <v>1173</v>
      </c>
      <c r="D8" s="294" t="s">
        <v>1122</v>
      </c>
      <c r="E8" s="288" t="s">
        <v>1117</v>
      </c>
      <c r="F8" s="290">
        <v>44188</v>
      </c>
      <c r="G8" s="288" t="s">
        <v>1118</v>
      </c>
      <c r="H8" s="107"/>
      <c r="I8" s="107"/>
      <c r="J8" s="186"/>
    </row>
    <row r="9" spans="1:10" ht="36" customHeight="1" x14ac:dyDescent="0.2">
      <c r="B9" s="297" t="s">
        <v>1073</v>
      </c>
      <c r="C9" s="298"/>
      <c r="D9" s="298" t="s">
        <v>1074</v>
      </c>
      <c r="E9" s="289" t="s">
        <v>1075</v>
      </c>
      <c r="F9" s="290">
        <v>44047</v>
      </c>
      <c r="G9" s="298" t="s">
        <v>1076</v>
      </c>
      <c r="H9" s="299"/>
      <c r="I9" s="299"/>
      <c r="J9" s="300"/>
    </row>
    <row r="10" spans="1:10" ht="37.5" customHeight="1" x14ac:dyDescent="0.2">
      <c r="B10" s="287" t="s">
        <v>1119</v>
      </c>
      <c r="C10" s="291"/>
      <c r="D10" s="289" t="s">
        <v>1120</v>
      </c>
      <c r="E10" s="289" t="s">
        <v>1124</v>
      </c>
      <c r="F10" s="290">
        <v>43894</v>
      </c>
      <c r="G10" s="288" t="s">
        <v>1121</v>
      </c>
      <c r="H10" s="107"/>
      <c r="I10" s="107"/>
      <c r="J10" s="186"/>
    </row>
    <row r="11" spans="1:10" ht="45" customHeight="1" x14ac:dyDescent="0.2">
      <c r="B11" s="287" t="s">
        <v>1073</v>
      </c>
      <c r="C11" s="288"/>
      <c r="D11" s="322" t="s">
        <v>1059</v>
      </c>
      <c r="E11" s="289" t="s">
        <v>1075</v>
      </c>
      <c r="F11" s="290">
        <v>43888</v>
      </c>
      <c r="G11" s="288" t="s">
        <v>937</v>
      </c>
      <c r="H11" s="104"/>
      <c r="I11" s="104"/>
      <c r="J11" s="221"/>
    </row>
    <row r="12" spans="1:10" ht="30" customHeight="1" x14ac:dyDescent="0.2">
      <c r="B12" s="286" t="s">
        <v>938</v>
      </c>
      <c r="C12" s="291"/>
      <c r="D12" s="568" t="s">
        <v>1046</v>
      </c>
      <c r="E12" s="288" t="s">
        <v>1047</v>
      </c>
      <c r="F12" s="292">
        <v>43821</v>
      </c>
      <c r="G12" s="288" t="s">
        <v>937</v>
      </c>
      <c r="H12" s="264" t="s">
        <v>1179</v>
      </c>
      <c r="I12" s="107"/>
      <c r="J12" s="186"/>
    </row>
    <row r="13" spans="1:10" ht="40.5" customHeight="1" x14ac:dyDescent="0.2">
      <c r="B13" s="286" t="s">
        <v>938</v>
      </c>
      <c r="C13" s="288"/>
      <c r="D13" s="288" t="s">
        <v>936</v>
      </c>
      <c r="E13" s="288" t="s">
        <v>939</v>
      </c>
      <c r="F13" s="290">
        <v>43800</v>
      </c>
      <c r="G13" s="288" t="s">
        <v>937</v>
      </c>
      <c r="H13" s="104" t="s">
        <v>1179</v>
      </c>
      <c r="I13" s="104"/>
      <c r="J13" s="221"/>
    </row>
    <row r="14" spans="1:10" ht="42" customHeight="1" x14ac:dyDescent="0.2">
      <c r="B14" s="287" t="s">
        <v>1098</v>
      </c>
      <c r="C14" s="284" t="s">
        <v>1107</v>
      </c>
      <c r="D14" s="284" t="s">
        <v>1099</v>
      </c>
      <c r="E14" s="289" t="s">
        <v>1075</v>
      </c>
      <c r="F14" s="290">
        <v>42906</v>
      </c>
      <c r="G14" s="285" t="s">
        <v>1106</v>
      </c>
      <c r="H14" s="282"/>
      <c r="I14" s="282"/>
      <c r="J14" s="283"/>
    </row>
    <row r="15" spans="1:10" ht="54" customHeight="1" x14ac:dyDescent="0.2">
      <c r="B15" s="287" t="s">
        <v>1098</v>
      </c>
      <c r="C15" s="288"/>
      <c r="D15" s="289" t="s">
        <v>1099</v>
      </c>
      <c r="E15" s="289" t="s">
        <v>1075</v>
      </c>
      <c r="F15" s="290">
        <v>42906</v>
      </c>
      <c r="G15" s="288"/>
      <c r="H15" s="104"/>
      <c r="I15" s="104"/>
      <c r="J15" s="186"/>
    </row>
    <row r="16" spans="1:10" ht="36.75" customHeight="1" x14ac:dyDescent="0.2">
      <c r="B16" s="327" t="s">
        <v>1103</v>
      </c>
      <c r="C16" s="285"/>
      <c r="D16" s="284" t="s">
        <v>1094</v>
      </c>
      <c r="E16" s="285" t="s">
        <v>1095</v>
      </c>
      <c r="F16" s="296">
        <v>42694</v>
      </c>
      <c r="G16" s="285" t="s">
        <v>1097</v>
      </c>
      <c r="H16" s="282"/>
      <c r="I16" s="282"/>
      <c r="J16" s="283"/>
    </row>
    <row r="17" spans="2:10" ht="57.75" customHeight="1" x14ac:dyDescent="0.2">
      <c r="B17" s="327" t="s">
        <v>1101</v>
      </c>
      <c r="C17" s="282"/>
      <c r="D17" s="285" t="s">
        <v>1180</v>
      </c>
      <c r="E17" s="285" t="s">
        <v>1104</v>
      </c>
      <c r="F17" s="296">
        <v>42435</v>
      </c>
      <c r="G17" s="285" t="s">
        <v>937</v>
      </c>
      <c r="H17" s="282"/>
      <c r="I17" s="282"/>
      <c r="J17" s="283"/>
    </row>
    <row r="18" spans="2:10" ht="41.25" customHeight="1" x14ac:dyDescent="0.2">
      <c r="B18" s="327" t="s">
        <v>1100</v>
      </c>
      <c r="C18" s="320"/>
      <c r="D18" s="321" t="s">
        <v>1123</v>
      </c>
      <c r="E18" s="320" t="s">
        <v>1105</v>
      </c>
      <c r="F18" s="326">
        <v>42403</v>
      </c>
      <c r="G18" s="285" t="s">
        <v>937</v>
      </c>
      <c r="H18" s="320"/>
      <c r="I18" s="320"/>
      <c r="J18" s="325"/>
    </row>
    <row r="19" spans="2:10" ht="70.5" customHeight="1" x14ac:dyDescent="0.2">
      <c r="B19" s="327" t="s">
        <v>1102</v>
      </c>
      <c r="C19" s="282"/>
      <c r="D19" s="284" t="s">
        <v>1109</v>
      </c>
      <c r="E19" s="285" t="s">
        <v>1108</v>
      </c>
      <c r="F19" s="296">
        <v>42325</v>
      </c>
      <c r="G19" s="285" t="s">
        <v>1097</v>
      </c>
      <c r="H19" s="282"/>
      <c r="I19" s="282"/>
      <c r="J19" s="283"/>
    </row>
    <row r="20" spans="2:10" ht="29.25" customHeight="1" x14ac:dyDescent="0.2">
      <c r="B20" s="328" t="s">
        <v>1102</v>
      </c>
      <c r="C20" s="319"/>
      <c r="D20" s="293" t="s">
        <v>1092</v>
      </c>
      <c r="E20" s="295" t="s">
        <v>1096</v>
      </c>
      <c r="F20" s="323">
        <v>41596</v>
      </c>
      <c r="G20" s="295" t="s">
        <v>1093</v>
      </c>
      <c r="H20" s="319"/>
      <c r="I20" s="319"/>
      <c r="J20" s="324"/>
    </row>
    <row r="21" spans="2:10" x14ac:dyDescent="0.2">
      <c r="E21" s="187"/>
    </row>
  </sheetData>
  <mergeCells count="1">
    <mergeCell ref="B3:J3"/>
  </mergeCells>
  <pageMargins left="0.7" right="0.7" top="0.75" bottom="0.75" header="0.3" footer="0.3"/>
  <pageSetup paperSize="9" orientation="portrait" verticalDpi="1200" r:id="rId1"/>
  <drawing r:id="rId2"/>
  <tableParts count="1">
    <tablePart r:id="rId3"/>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0:J45"/>
  <sheetViews>
    <sheetView workbookViewId="0">
      <selection activeCell="B38" sqref="B38"/>
    </sheetView>
  </sheetViews>
  <sheetFormatPr baseColWidth="10" defaultRowHeight="12.75" x14ac:dyDescent="0.2"/>
  <cols>
    <col min="1" max="1" width="2.5703125" customWidth="1"/>
    <col min="2" max="2" width="24.140625" customWidth="1"/>
    <col min="3" max="3" width="20.7109375" style="683" customWidth="1"/>
    <col min="4" max="4" width="21.85546875" customWidth="1"/>
    <col min="5" max="5" width="20.140625" customWidth="1"/>
    <col min="6" max="6" width="20.5703125" customWidth="1"/>
    <col min="7" max="7" width="9.85546875" customWidth="1"/>
    <col min="8" max="8" width="15.85546875" customWidth="1"/>
    <col min="9" max="9" width="16" customWidth="1"/>
    <col min="10" max="10" width="11.42578125" style="862"/>
  </cols>
  <sheetData>
    <row r="10" spans="2:10" ht="30" x14ac:dyDescent="0.2">
      <c r="B10" s="631" t="s">
        <v>311</v>
      </c>
      <c r="C10" s="684" t="s">
        <v>439</v>
      </c>
      <c r="D10" s="632" t="s">
        <v>440</v>
      </c>
      <c r="E10" s="632" t="s">
        <v>441</v>
      </c>
      <c r="F10" s="632" t="s">
        <v>442</v>
      </c>
      <c r="G10" s="632" t="s">
        <v>331</v>
      </c>
      <c r="H10" s="632" t="s">
        <v>443</v>
      </c>
      <c r="I10" s="633" t="s">
        <v>251</v>
      </c>
      <c r="J10" s="864" t="s">
        <v>1500</v>
      </c>
    </row>
    <row r="11" spans="2:10" ht="15" x14ac:dyDescent="0.25">
      <c r="B11" s="838" t="s">
        <v>1277</v>
      </c>
      <c r="C11" s="125"/>
      <c r="D11" s="125"/>
      <c r="E11" s="124" t="s">
        <v>1273</v>
      </c>
      <c r="F11" s="126"/>
      <c r="G11" s="635">
        <v>2022</v>
      </c>
      <c r="H11" s="127"/>
      <c r="I11" s="865">
        <v>408</v>
      </c>
      <c r="J11" s="866"/>
    </row>
    <row r="12" spans="2:10" ht="15" x14ac:dyDescent="0.25">
      <c r="B12" s="839" t="s">
        <v>1276</v>
      </c>
      <c r="C12" s="125"/>
      <c r="D12" s="125"/>
      <c r="E12" s="124" t="s">
        <v>250</v>
      </c>
      <c r="F12" s="126"/>
      <c r="G12" s="635">
        <v>2022</v>
      </c>
      <c r="H12" s="127"/>
      <c r="I12" s="865">
        <v>408</v>
      </c>
      <c r="J12" s="866"/>
    </row>
    <row r="13" spans="2:10" ht="15" x14ac:dyDescent="0.2">
      <c r="B13" s="630" t="s">
        <v>1278</v>
      </c>
      <c r="C13" s="169"/>
      <c r="D13" s="225"/>
      <c r="E13" s="226" t="s">
        <v>1272</v>
      </c>
      <c r="F13" s="171"/>
      <c r="G13" s="635">
        <v>2022</v>
      </c>
      <c r="H13" s="170"/>
      <c r="I13" s="171">
        <v>408</v>
      </c>
      <c r="J13" s="866"/>
    </row>
    <row r="14" spans="2:10" ht="15" x14ac:dyDescent="0.2">
      <c r="B14" s="630" t="s">
        <v>1274</v>
      </c>
      <c r="C14" s="169" t="s">
        <v>1287</v>
      </c>
      <c r="D14" s="225"/>
      <c r="E14" s="226" t="s">
        <v>1271</v>
      </c>
      <c r="F14" s="171"/>
      <c r="G14" s="635">
        <v>2022</v>
      </c>
      <c r="H14" s="170"/>
      <c r="I14" s="171">
        <v>408</v>
      </c>
      <c r="J14" s="866"/>
    </row>
    <row r="15" spans="2:10" ht="15" x14ac:dyDescent="0.2">
      <c r="B15" s="630" t="s">
        <v>1279</v>
      </c>
      <c r="C15" s="169"/>
      <c r="D15" s="227"/>
      <c r="E15" s="227" t="s">
        <v>1270</v>
      </c>
      <c r="F15" s="171"/>
      <c r="G15" s="635">
        <v>2022</v>
      </c>
      <c r="H15" s="170"/>
      <c r="I15" s="171">
        <v>408</v>
      </c>
      <c r="J15" s="866"/>
    </row>
    <row r="16" spans="2:10" ht="15" x14ac:dyDescent="0.2">
      <c r="B16" s="630" t="s">
        <v>1280</v>
      </c>
      <c r="C16" s="169"/>
      <c r="D16" s="225"/>
      <c r="E16" s="226" t="s">
        <v>1269</v>
      </c>
      <c r="F16" s="171"/>
      <c r="G16" s="635">
        <v>2022</v>
      </c>
      <c r="H16" s="170"/>
      <c r="I16" s="171">
        <v>408</v>
      </c>
      <c r="J16" s="866"/>
    </row>
    <row r="17" spans="2:10" ht="15" x14ac:dyDescent="0.2">
      <c r="B17" s="630" t="s">
        <v>1275</v>
      </c>
      <c r="C17" s="169"/>
      <c r="D17" s="227"/>
      <c r="E17" s="227" t="s">
        <v>1268</v>
      </c>
      <c r="F17" s="171"/>
      <c r="G17" s="635">
        <v>2022</v>
      </c>
      <c r="H17" s="170"/>
      <c r="I17" s="171">
        <v>408</v>
      </c>
      <c r="J17" s="866"/>
    </row>
    <row r="18" spans="2:10" ht="15" x14ac:dyDescent="0.2">
      <c r="B18" s="630" t="s">
        <v>1285</v>
      </c>
      <c r="C18" s="169"/>
      <c r="D18" s="227"/>
      <c r="E18" s="227" t="s">
        <v>1267</v>
      </c>
      <c r="F18" s="171"/>
      <c r="G18" s="635">
        <v>2022</v>
      </c>
      <c r="H18" s="170"/>
      <c r="I18" s="171">
        <v>408</v>
      </c>
      <c r="J18" s="866"/>
    </row>
    <row r="19" spans="2:10" x14ac:dyDescent="0.2">
      <c r="B19" s="630" t="s">
        <v>1281</v>
      </c>
      <c r="C19" s="170" t="s">
        <v>1260</v>
      </c>
      <c r="D19" s="170"/>
      <c r="E19" s="170" t="s">
        <v>1265</v>
      </c>
      <c r="F19" s="170"/>
      <c r="G19" s="170">
        <v>2022</v>
      </c>
      <c r="H19" s="170"/>
      <c r="I19" s="170">
        <v>408</v>
      </c>
      <c r="J19" s="866"/>
    </row>
    <row r="20" spans="2:10" x14ac:dyDescent="0.2">
      <c r="B20" s="630" t="s">
        <v>1282</v>
      </c>
      <c r="C20" s="170" t="s">
        <v>1260</v>
      </c>
      <c r="D20" s="170"/>
      <c r="E20" s="170" t="s">
        <v>1266</v>
      </c>
      <c r="F20" s="170" t="s">
        <v>96</v>
      </c>
      <c r="G20" s="170">
        <v>2022</v>
      </c>
      <c r="H20" s="170" t="s">
        <v>1261</v>
      </c>
      <c r="I20" s="170">
        <v>408</v>
      </c>
      <c r="J20" s="866"/>
    </row>
    <row r="21" spans="2:10" ht="15" x14ac:dyDescent="0.25">
      <c r="B21" s="839" t="s">
        <v>1289</v>
      </c>
      <c r="C21" s="125"/>
      <c r="D21" s="125"/>
      <c r="E21" s="124" t="s">
        <v>1290</v>
      </c>
      <c r="F21" s="126"/>
      <c r="G21" s="635"/>
      <c r="H21" s="127"/>
      <c r="I21" s="865"/>
      <c r="J21" s="866"/>
    </row>
    <row r="22" spans="2:10" ht="15" x14ac:dyDescent="0.2">
      <c r="B22" s="630" t="s">
        <v>59</v>
      </c>
      <c r="C22" s="169" t="s">
        <v>192</v>
      </c>
      <c r="D22" s="225"/>
      <c r="E22" s="226" t="s">
        <v>1264</v>
      </c>
      <c r="F22" s="171"/>
      <c r="G22" s="635">
        <v>2022</v>
      </c>
      <c r="H22" s="170"/>
      <c r="I22" s="171">
        <v>408</v>
      </c>
      <c r="J22" s="866"/>
    </row>
    <row r="23" spans="2:10" ht="15" x14ac:dyDescent="0.2">
      <c r="B23" s="630" t="s">
        <v>1214</v>
      </c>
      <c r="C23" s="169"/>
      <c r="D23" s="225"/>
      <c r="E23" s="226" t="s">
        <v>1215</v>
      </c>
      <c r="F23" s="171" t="s">
        <v>55</v>
      </c>
      <c r="G23" s="635">
        <v>2021</v>
      </c>
      <c r="H23" s="170" t="s">
        <v>1284</v>
      </c>
      <c r="I23" s="171" t="s">
        <v>96</v>
      </c>
      <c r="J23" s="866">
        <v>44262</v>
      </c>
    </row>
    <row r="24" spans="2:10" ht="15" x14ac:dyDescent="0.2">
      <c r="B24" s="630" t="s">
        <v>449</v>
      </c>
      <c r="C24" s="169" t="s">
        <v>199</v>
      </c>
      <c r="D24" s="227" t="s">
        <v>1206</v>
      </c>
      <c r="E24" s="227"/>
      <c r="F24" s="171" t="s">
        <v>55</v>
      </c>
      <c r="G24" s="635">
        <v>2021</v>
      </c>
      <c r="H24" s="170" t="s">
        <v>462</v>
      </c>
      <c r="I24" s="171" t="s">
        <v>96</v>
      </c>
      <c r="J24" s="866">
        <v>44261</v>
      </c>
    </row>
    <row r="25" spans="2:10" ht="15" x14ac:dyDescent="0.2">
      <c r="B25" s="630" t="s">
        <v>1286</v>
      </c>
      <c r="C25" s="169" t="s">
        <v>1262</v>
      </c>
      <c r="D25" s="225"/>
      <c r="E25" s="226" t="s">
        <v>1263</v>
      </c>
      <c r="F25" s="171"/>
      <c r="G25" s="635">
        <v>2020</v>
      </c>
      <c r="H25" s="170"/>
      <c r="I25" s="171">
        <v>408</v>
      </c>
      <c r="J25" s="866"/>
    </row>
    <row r="26" spans="2:10" ht="15" x14ac:dyDescent="0.2">
      <c r="B26" s="630" t="s">
        <v>449</v>
      </c>
      <c r="C26" s="169" t="s">
        <v>200</v>
      </c>
      <c r="D26" s="227" t="s">
        <v>448</v>
      </c>
      <c r="E26" s="227" t="s">
        <v>196</v>
      </c>
      <c r="F26" s="171" t="s">
        <v>55</v>
      </c>
      <c r="G26" s="635">
        <v>2020</v>
      </c>
      <c r="H26" s="170" t="s">
        <v>462</v>
      </c>
      <c r="I26" s="171" t="s">
        <v>96</v>
      </c>
      <c r="J26" s="866" t="s">
        <v>1283</v>
      </c>
    </row>
    <row r="27" spans="2:10" ht="15" x14ac:dyDescent="0.2">
      <c r="B27" s="630" t="s">
        <v>59</v>
      </c>
      <c r="C27" s="169" t="s">
        <v>80</v>
      </c>
      <c r="D27" s="227" t="s">
        <v>821</v>
      </c>
      <c r="E27" s="227" t="s">
        <v>126</v>
      </c>
      <c r="F27" s="171" t="s">
        <v>55</v>
      </c>
      <c r="G27" s="635">
        <v>2019</v>
      </c>
      <c r="H27" s="170" t="s">
        <v>105</v>
      </c>
      <c r="I27" s="171" t="s">
        <v>96</v>
      </c>
      <c r="J27" s="866"/>
    </row>
    <row r="28" spans="2:10" ht="18.75" customHeight="1" x14ac:dyDescent="0.2">
      <c r="B28" s="171" t="s">
        <v>449</v>
      </c>
      <c r="C28" s="171" t="s">
        <v>447</v>
      </c>
      <c r="D28" s="171">
        <v>216091000</v>
      </c>
      <c r="E28" s="171" t="s">
        <v>448</v>
      </c>
      <c r="F28" s="171" t="s">
        <v>55</v>
      </c>
      <c r="G28" s="171">
        <v>2018</v>
      </c>
      <c r="H28" s="171"/>
      <c r="I28" s="171" t="s">
        <v>96</v>
      </c>
      <c r="J28" s="863"/>
    </row>
    <row r="29" spans="2:10" x14ac:dyDescent="0.2">
      <c r="B29" s="171" t="s">
        <v>449</v>
      </c>
      <c r="C29" s="171" t="s">
        <v>447</v>
      </c>
      <c r="D29" s="171">
        <v>216101000</v>
      </c>
      <c r="E29" s="171" t="s">
        <v>448</v>
      </c>
      <c r="F29" s="171" t="s">
        <v>55</v>
      </c>
      <c r="G29" s="171">
        <v>2018</v>
      </c>
      <c r="H29" s="171"/>
      <c r="I29" s="171" t="s">
        <v>96</v>
      </c>
      <c r="J29" s="863"/>
    </row>
    <row r="30" spans="2:10" ht="15" x14ac:dyDescent="0.25">
      <c r="B30" s="838" t="s">
        <v>444</v>
      </c>
      <c r="C30" s="125" t="s">
        <v>75</v>
      </c>
      <c r="D30" s="125" t="s">
        <v>445</v>
      </c>
      <c r="E30" s="124" t="s">
        <v>170</v>
      </c>
      <c r="F30" s="126" t="s">
        <v>446</v>
      </c>
      <c r="G30" s="635">
        <v>2016</v>
      </c>
      <c r="H30" s="127" t="s">
        <v>105</v>
      </c>
      <c r="I30" s="865" t="s">
        <v>96</v>
      </c>
      <c r="J30" s="866"/>
    </row>
    <row r="31" spans="2:10" ht="15" x14ac:dyDescent="0.25">
      <c r="B31" s="839" t="s">
        <v>444</v>
      </c>
      <c r="C31" s="125" t="s">
        <v>75</v>
      </c>
      <c r="D31" s="125">
        <v>220311960</v>
      </c>
      <c r="E31" s="124" t="s">
        <v>169</v>
      </c>
      <c r="F31" s="126" t="s">
        <v>1210</v>
      </c>
      <c r="G31" s="635">
        <v>2016</v>
      </c>
      <c r="H31" s="127" t="s">
        <v>105</v>
      </c>
      <c r="I31" s="865" t="s">
        <v>96</v>
      </c>
      <c r="J31" s="866"/>
    </row>
    <row r="32" spans="2:10" ht="15" x14ac:dyDescent="0.2">
      <c r="B32" s="630" t="s">
        <v>15</v>
      </c>
      <c r="C32" s="169" t="s">
        <v>89</v>
      </c>
      <c r="D32" s="225" t="s">
        <v>276</v>
      </c>
      <c r="E32" s="226" t="s">
        <v>176</v>
      </c>
      <c r="F32" s="171" t="s">
        <v>96</v>
      </c>
      <c r="G32" s="635">
        <v>2004</v>
      </c>
      <c r="H32" s="170" t="s">
        <v>187</v>
      </c>
      <c r="I32" s="171" t="s">
        <v>96</v>
      </c>
      <c r="J32" s="866"/>
    </row>
    <row r="33" spans="2:10" ht="15" x14ac:dyDescent="0.2">
      <c r="B33" s="630" t="s">
        <v>15</v>
      </c>
      <c r="C33" s="169" t="s">
        <v>88</v>
      </c>
      <c r="D33" s="225" t="s">
        <v>275</v>
      </c>
      <c r="E33" s="226" t="s">
        <v>175</v>
      </c>
      <c r="F33" s="171" t="s">
        <v>96</v>
      </c>
      <c r="G33" s="635">
        <v>2004</v>
      </c>
      <c r="H33" s="170" t="s">
        <v>187</v>
      </c>
      <c r="I33" s="171" t="s">
        <v>96</v>
      </c>
      <c r="J33" s="866"/>
    </row>
    <row r="34" spans="2:10" ht="15" x14ac:dyDescent="0.2">
      <c r="B34" s="630" t="s">
        <v>15</v>
      </c>
      <c r="C34" s="169" t="s">
        <v>87</v>
      </c>
      <c r="D34" s="227" t="s">
        <v>272</v>
      </c>
      <c r="E34" s="227" t="s">
        <v>172</v>
      </c>
      <c r="F34" s="171" t="s">
        <v>96</v>
      </c>
      <c r="G34" s="635">
        <v>1998</v>
      </c>
      <c r="H34" s="170" t="s">
        <v>187</v>
      </c>
      <c r="I34" s="171" t="s">
        <v>96</v>
      </c>
      <c r="J34" s="866"/>
    </row>
    <row r="35" spans="2:10" ht="15" x14ac:dyDescent="0.2">
      <c r="B35" s="630" t="s">
        <v>15</v>
      </c>
      <c r="C35" s="169" t="s">
        <v>87</v>
      </c>
      <c r="D35" s="225" t="s">
        <v>273</v>
      </c>
      <c r="E35" s="226" t="s">
        <v>173</v>
      </c>
      <c r="F35" s="171" t="s">
        <v>96</v>
      </c>
      <c r="G35" s="635">
        <v>1998</v>
      </c>
      <c r="H35" s="170" t="s">
        <v>187</v>
      </c>
      <c r="I35" s="171" t="s">
        <v>96</v>
      </c>
      <c r="J35" s="866"/>
    </row>
    <row r="36" spans="2:10" ht="15" x14ac:dyDescent="0.2">
      <c r="B36" s="630" t="s">
        <v>15</v>
      </c>
      <c r="C36" s="169" t="s">
        <v>87</v>
      </c>
      <c r="D36" s="227" t="s">
        <v>274</v>
      </c>
      <c r="E36" s="227" t="s">
        <v>174</v>
      </c>
      <c r="F36" s="171" t="s">
        <v>96</v>
      </c>
      <c r="G36" s="635">
        <v>1998</v>
      </c>
      <c r="H36" s="170" t="s">
        <v>187</v>
      </c>
      <c r="I36" s="171" t="s">
        <v>96</v>
      </c>
      <c r="J36" s="866"/>
    </row>
    <row r="37" spans="2:10" ht="15" x14ac:dyDescent="0.2">
      <c r="B37" s="630" t="s">
        <v>15</v>
      </c>
      <c r="C37" s="169"/>
      <c r="D37" s="227" t="s">
        <v>271</v>
      </c>
      <c r="E37" s="227" t="s">
        <v>171</v>
      </c>
      <c r="F37" s="171" t="s">
        <v>96</v>
      </c>
      <c r="G37" s="635">
        <v>1998</v>
      </c>
      <c r="H37" s="170" t="s">
        <v>187</v>
      </c>
      <c r="I37" s="171" t="s">
        <v>96</v>
      </c>
      <c r="J37" s="866"/>
    </row>
    <row r="38" spans="2:10" ht="15" x14ac:dyDescent="0.2">
      <c r="B38" s="837"/>
      <c r="C38" s="128"/>
      <c r="D38" s="123"/>
      <c r="E38" s="123"/>
      <c r="F38" s="123"/>
      <c r="G38" s="123"/>
      <c r="H38" s="123"/>
      <c r="I38" s="123"/>
      <c r="J38" s="866"/>
    </row>
    <row r="41" spans="2:10" ht="15.75" x14ac:dyDescent="0.2">
      <c r="C41" s="685"/>
      <c r="D41" s="123" t="s">
        <v>450</v>
      </c>
      <c r="E41" s="128" t="s">
        <v>451</v>
      </c>
      <c r="F41" s="128"/>
      <c r="G41" s="121"/>
    </row>
    <row r="42" spans="2:10" ht="30" customHeight="1" x14ac:dyDescent="0.2">
      <c r="C42" s="686" t="s">
        <v>325</v>
      </c>
      <c r="D42" s="129"/>
      <c r="E42" s="130"/>
      <c r="F42" s="130"/>
      <c r="G42" s="121"/>
    </row>
    <row r="43" spans="2:10" ht="30" x14ac:dyDescent="0.2">
      <c r="C43" s="686" t="s">
        <v>328</v>
      </c>
      <c r="D43" s="129" t="s">
        <v>329</v>
      </c>
      <c r="E43" s="130" t="s">
        <v>452</v>
      </c>
      <c r="F43" s="130"/>
      <c r="G43" s="121"/>
    </row>
    <row r="44" spans="2:10" ht="27" customHeight="1" x14ac:dyDescent="0.2">
      <c r="C44" s="686" t="s">
        <v>331</v>
      </c>
      <c r="D44" s="131">
        <v>44198</v>
      </c>
      <c r="E44" s="131">
        <v>44198</v>
      </c>
      <c r="F44" s="131"/>
      <c r="G44" s="122"/>
    </row>
    <row r="45" spans="2:10" ht="23.25" customHeight="1" x14ac:dyDescent="0.2">
      <c r="C45" s="686" t="s">
        <v>453</v>
      </c>
      <c r="D45" s="129"/>
      <c r="E45" s="130"/>
      <c r="F45" s="130"/>
      <c r="G45" s="121"/>
    </row>
  </sheetData>
  <pageMargins left="0.70866141732283472" right="0.70866141732283472" top="0.74803149606299213" bottom="0.74803149606299213" header="0.31496062992125984" footer="0.31496062992125984"/>
  <pageSetup paperSize="9" orientation="landscape" verticalDpi="1200" r:id="rId1"/>
  <drawing r:id="rId2"/>
  <tableParts count="1">
    <tablePart r:id="rId3"/>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D2" sqref="D2"/>
    </sheetView>
  </sheetViews>
  <sheetFormatPr baseColWidth="10" defaultRowHeight="12.75" x14ac:dyDescent="0.2"/>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G53"/>
  <sheetViews>
    <sheetView topLeftCell="C1" workbookViewId="0">
      <selection activeCell="G6" sqref="G6"/>
    </sheetView>
  </sheetViews>
  <sheetFormatPr baseColWidth="10" defaultRowHeight="12.75" x14ac:dyDescent="0.2"/>
  <cols>
    <col min="1" max="1" width="8.42578125" customWidth="1"/>
    <col min="2" max="2" width="18" customWidth="1"/>
    <col min="3" max="3" width="18.5703125" customWidth="1"/>
    <col min="4" max="4" width="33.140625" customWidth="1"/>
    <col min="5" max="5" width="15.5703125" style="81" customWidth="1"/>
    <col min="6" max="6" width="20.140625" customWidth="1"/>
    <col min="7" max="7" width="14.5703125" customWidth="1"/>
  </cols>
  <sheetData>
    <row r="2" spans="2:7" ht="29.25" customHeight="1" x14ac:dyDescent="0.2">
      <c r="B2" s="1066" t="s">
        <v>812</v>
      </c>
      <c r="C2" s="1066"/>
      <c r="D2" s="1066"/>
      <c r="E2" s="1066"/>
      <c r="F2" s="1066"/>
      <c r="G2" s="1066"/>
    </row>
    <row r="3" spans="2:7" ht="12.75" customHeight="1" x14ac:dyDescent="0.2">
      <c r="C3" s="140"/>
      <c r="D3" s="4"/>
      <c r="E3" s="4"/>
      <c r="F3" s="80"/>
      <c r="G3" s="4"/>
    </row>
    <row r="4" spans="2:7" ht="14.25" customHeight="1" x14ac:dyDescent="0.2">
      <c r="C4" s="140"/>
      <c r="D4" s="4"/>
      <c r="E4" s="4"/>
      <c r="F4" s="80"/>
      <c r="G4" s="4"/>
    </row>
    <row r="5" spans="2:7" ht="28.5" customHeight="1" x14ac:dyDescent="0.2">
      <c r="B5" s="141" t="s">
        <v>728</v>
      </c>
      <c r="C5" s="141" t="s">
        <v>729</v>
      </c>
      <c r="D5" s="141" t="s">
        <v>730</v>
      </c>
      <c r="E5" s="141" t="s">
        <v>731</v>
      </c>
      <c r="F5" s="142" t="s">
        <v>732</v>
      </c>
      <c r="G5" s="141" t="s">
        <v>733</v>
      </c>
    </row>
    <row r="6" spans="2:7" ht="28.5" customHeight="1" x14ac:dyDescent="0.2">
      <c r="B6" s="143" t="s">
        <v>734</v>
      </c>
      <c r="C6" s="143" t="s">
        <v>735</v>
      </c>
      <c r="D6" s="144" t="s">
        <v>736</v>
      </c>
      <c r="E6" s="104">
        <v>2</v>
      </c>
      <c r="F6" s="132"/>
      <c r="G6" s="102" t="s">
        <v>737</v>
      </c>
    </row>
    <row r="7" spans="2:7" ht="24" customHeight="1" x14ac:dyDescent="0.2">
      <c r="B7" s="107"/>
      <c r="C7" s="145"/>
      <c r="D7" s="104"/>
      <c r="E7" s="104"/>
      <c r="F7" s="146"/>
      <c r="G7" s="104"/>
    </row>
    <row r="8" spans="2:7" ht="30" customHeight="1" x14ac:dyDescent="0.2">
      <c r="B8" s="147" t="s">
        <v>738</v>
      </c>
      <c r="C8" s="147" t="s">
        <v>739</v>
      </c>
      <c r="D8" s="144" t="s">
        <v>740</v>
      </c>
      <c r="E8" s="104">
        <v>2</v>
      </c>
      <c r="F8" s="146"/>
      <c r="G8" s="104"/>
    </row>
    <row r="9" spans="2:7" ht="30" customHeight="1" x14ac:dyDescent="0.2">
      <c r="B9" s="107"/>
      <c r="C9" s="147" t="s">
        <v>741</v>
      </c>
      <c r="D9" s="148" t="s">
        <v>742</v>
      </c>
      <c r="E9" s="104">
        <v>2</v>
      </c>
      <c r="F9" s="146"/>
      <c r="G9" s="104"/>
    </row>
    <row r="10" spans="2:7" ht="38.25" x14ac:dyDescent="0.2">
      <c r="B10" s="107"/>
      <c r="C10" s="149" t="s">
        <v>743</v>
      </c>
      <c r="D10" s="144" t="s">
        <v>744</v>
      </c>
      <c r="E10" s="104">
        <v>2</v>
      </c>
      <c r="F10" s="146"/>
      <c r="G10" s="104"/>
    </row>
    <row r="11" spans="2:7" ht="28.5" customHeight="1" x14ac:dyDescent="0.2">
      <c r="B11" s="107"/>
      <c r="C11" s="147" t="s">
        <v>538</v>
      </c>
      <c r="D11" s="148" t="s">
        <v>745</v>
      </c>
      <c r="E11" s="104">
        <v>2</v>
      </c>
      <c r="F11" s="146"/>
      <c r="G11" s="104"/>
    </row>
    <row r="12" spans="2:7" ht="26.25" customHeight="1" x14ac:dyDescent="0.2">
      <c r="B12" s="107"/>
      <c r="C12" s="147" t="s">
        <v>746</v>
      </c>
      <c r="D12" s="144" t="s">
        <v>747</v>
      </c>
      <c r="E12" s="104">
        <v>2</v>
      </c>
      <c r="F12" s="146"/>
      <c r="G12" s="150" t="s">
        <v>748</v>
      </c>
    </row>
    <row r="13" spans="2:7" ht="32.25" customHeight="1" x14ac:dyDescent="0.2">
      <c r="B13" s="107"/>
      <c r="C13" s="147" t="s">
        <v>749</v>
      </c>
      <c r="D13" s="151" t="s">
        <v>750</v>
      </c>
      <c r="E13" s="104">
        <v>2</v>
      </c>
      <c r="F13" s="146"/>
      <c r="G13" s="150" t="s">
        <v>751</v>
      </c>
    </row>
    <row r="14" spans="2:7" ht="33" customHeight="1" x14ac:dyDescent="0.2">
      <c r="B14" s="107"/>
      <c r="C14" s="147" t="s">
        <v>752</v>
      </c>
      <c r="D14" s="144" t="s">
        <v>753</v>
      </c>
      <c r="E14" s="104">
        <v>2</v>
      </c>
      <c r="F14" s="146"/>
      <c r="G14" s="150" t="s">
        <v>754</v>
      </c>
    </row>
    <row r="15" spans="2:7" ht="38.25" customHeight="1" x14ac:dyDescent="0.2">
      <c r="B15" s="107"/>
      <c r="C15" s="147" t="s">
        <v>755</v>
      </c>
      <c r="D15" s="148" t="s">
        <v>756</v>
      </c>
      <c r="E15" s="104">
        <v>2</v>
      </c>
      <c r="F15" s="146"/>
      <c r="G15" s="104"/>
    </row>
    <row r="16" spans="2:7" ht="30" customHeight="1" x14ac:dyDescent="0.2">
      <c r="B16" s="107"/>
      <c r="C16" s="147" t="s">
        <v>757</v>
      </c>
      <c r="D16" s="144" t="s">
        <v>758</v>
      </c>
      <c r="E16" s="104">
        <v>2</v>
      </c>
      <c r="F16" s="146"/>
      <c r="G16" s="150" t="s">
        <v>759</v>
      </c>
    </row>
    <row r="17" spans="2:7" ht="28.5" customHeight="1" x14ac:dyDescent="0.2">
      <c r="B17" s="107"/>
      <c r="C17" s="147" t="s">
        <v>760</v>
      </c>
      <c r="D17" s="148" t="s">
        <v>761</v>
      </c>
      <c r="E17" s="104">
        <v>2</v>
      </c>
      <c r="F17" s="146"/>
      <c r="G17" s="104"/>
    </row>
    <row r="18" spans="2:7" ht="33" customHeight="1" x14ac:dyDescent="0.2">
      <c r="B18" s="107"/>
      <c r="C18" s="149" t="s">
        <v>762</v>
      </c>
      <c r="D18" s="144" t="s">
        <v>763</v>
      </c>
      <c r="E18" s="152">
        <v>2</v>
      </c>
      <c r="F18" s="153">
        <v>39605</v>
      </c>
      <c r="G18" s="104"/>
    </row>
    <row r="19" spans="2:7" ht="31.5" customHeight="1" x14ac:dyDescent="0.2">
      <c r="B19" s="107"/>
      <c r="C19" s="149" t="s">
        <v>764</v>
      </c>
      <c r="D19" s="151" t="s">
        <v>765</v>
      </c>
      <c r="E19" s="152">
        <v>2</v>
      </c>
      <c r="F19" s="153">
        <v>39605</v>
      </c>
      <c r="G19" s="104"/>
    </row>
    <row r="20" spans="2:7" ht="25.5" x14ac:dyDescent="0.2">
      <c r="B20" s="107"/>
      <c r="C20" s="149" t="s">
        <v>766</v>
      </c>
      <c r="D20" s="144" t="s">
        <v>767</v>
      </c>
      <c r="E20" s="152">
        <v>2</v>
      </c>
      <c r="F20" s="153">
        <v>39605</v>
      </c>
      <c r="G20" s="104"/>
    </row>
    <row r="21" spans="2:7" ht="26.25" customHeight="1" x14ac:dyDescent="0.2">
      <c r="B21" s="107"/>
      <c r="C21" s="149" t="s">
        <v>751</v>
      </c>
      <c r="D21" s="151" t="s">
        <v>768</v>
      </c>
      <c r="E21" s="152">
        <v>2</v>
      </c>
      <c r="F21" s="153">
        <v>39605</v>
      </c>
      <c r="G21" s="104"/>
    </row>
    <row r="22" spans="2:7" ht="25.5" x14ac:dyDescent="0.2">
      <c r="B22" s="107"/>
      <c r="C22" s="149" t="s">
        <v>769</v>
      </c>
      <c r="D22" s="144" t="s">
        <v>770</v>
      </c>
      <c r="E22" s="152">
        <v>2</v>
      </c>
      <c r="F22" s="153">
        <v>39605</v>
      </c>
      <c r="G22" s="104"/>
    </row>
    <row r="23" spans="2:7" ht="23.25" customHeight="1" x14ac:dyDescent="0.2">
      <c r="B23" s="107"/>
      <c r="C23" s="149" t="s">
        <v>771</v>
      </c>
      <c r="D23" s="151" t="s">
        <v>772</v>
      </c>
      <c r="E23" s="152">
        <v>2</v>
      </c>
      <c r="F23" s="153">
        <v>39605</v>
      </c>
      <c r="G23" s="104"/>
    </row>
    <row r="24" spans="2:7" ht="25.5" x14ac:dyDescent="0.2">
      <c r="B24" s="107"/>
      <c r="C24" s="149" t="s">
        <v>754</v>
      </c>
      <c r="D24" s="144" t="s">
        <v>773</v>
      </c>
      <c r="E24" s="152">
        <v>2</v>
      </c>
      <c r="F24" s="153">
        <v>39605</v>
      </c>
      <c r="G24" s="104"/>
    </row>
    <row r="25" spans="2:7" ht="38.25" x14ac:dyDescent="0.2">
      <c r="B25" s="107"/>
      <c r="C25" s="154" t="s">
        <v>748</v>
      </c>
      <c r="D25" s="155" t="s">
        <v>774</v>
      </c>
      <c r="E25" s="156">
        <v>2</v>
      </c>
      <c r="F25" s="157">
        <v>39605</v>
      </c>
      <c r="G25" s="104"/>
    </row>
    <row r="26" spans="2:7" ht="38.25" x14ac:dyDescent="0.2">
      <c r="B26" s="107"/>
      <c r="C26" s="154" t="s">
        <v>775</v>
      </c>
      <c r="D26" s="144" t="s">
        <v>776</v>
      </c>
      <c r="E26" s="156">
        <v>2</v>
      </c>
      <c r="F26" s="157">
        <v>39605</v>
      </c>
      <c r="G26" s="104"/>
    </row>
    <row r="27" spans="2:7" ht="38.25" x14ac:dyDescent="0.2">
      <c r="B27" s="107"/>
      <c r="C27" s="154" t="s">
        <v>759</v>
      </c>
      <c r="D27" s="155" t="s">
        <v>777</v>
      </c>
      <c r="E27" s="156">
        <v>2</v>
      </c>
      <c r="F27" s="157">
        <v>39605</v>
      </c>
      <c r="G27" s="104"/>
    </row>
    <row r="28" spans="2:7" ht="38.25" x14ac:dyDescent="0.2">
      <c r="B28" s="107"/>
      <c r="C28" s="154" t="s">
        <v>778</v>
      </c>
      <c r="D28" s="144" t="s">
        <v>779</v>
      </c>
      <c r="E28" s="156">
        <v>2</v>
      </c>
      <c r="F28" s="157">
        <v>39605</v>
      </c>
      <c r="G28" s="104"/>
    </row>
    <row r="29" spans="2:7" ht="25.5" x14ac:dyDescent="0.2">
      <c r="B29" s="107"/>
      <c r="C29" s="149" t="s">
        <v>780</v>
      </c>
      <c r="D29" s="151" t="s">
        <v>781</v>
      </c>
      <c r="E29" s="152">
        <v>2</v>
      </c>
      <c r="F29" s="153">
        <v>39605</v>
      </c>
      <c r="G29" s="104"/>
    </row>
    <row r="30" spans="2:7" ht="25.5" x14ac:dyDescent="0.2">
      <c r="B30" s="107"/>
      <c r="C30" s="149" t="s">
        <v>782</v>
      </c>
      <c r="D30" s="158" t="s">
        <v>783</v>
      </c>
      <c r="E30" s="152">
        <v>2</v>
      </c>
      <c r="F30" s="153">
        <v>39605</v>
      </c>
      <c r="G30" s="104"/>
    </row>
    <row r="31" spans="2:7" ht="25.5" x14ac:dyDescent="0.2">
      <c r="B31" s="107"/>
      <c r="C31" s="149" t="s">
        <v>784</v>
      </c>
      <c r="D31" s="151" t="s">
        <v>785</v>
      </c>
      <c r="E31" s="152">
        <v>2</v>
      </c>
      <c r="F31" s="153">
        <v>39605</v>
      </c>
      <c r="G31" s="104"/>
    </row>
    <row r="32" spans="2:7" ht="38.25" x14ac:dyDescent="0.2">
      <c r="B32" s="107"/>
      <c r="C32" s="149" t="s">
        <v>786</v>
      </c>
      <c r="D32" s="144" t="s">
        <v>787</v>
      </c>
      <c r="E32" s="152">
        <v>2</v>
      </c>
      <c r="F32" s="153">
        <v>39605</v>
      </c>
      <c r="G32" s="104"/>
    </row>
    <row r="33" spans="2:7" ht="25.5" x14ac:dyDescent="0.2">
      <c r="B33" s="107"/>
      <c r="C33" s="149" t="s">
        <v>788</v>
      </c>
      <c r="D33" s="144" t="s">
        <v>789</v>
      </c>
      <c r="E33" s="152">
        <v>2</v>
      </c>
      <c r="F33" s="153">
        <v>39605</v>
      </c>
      <c r="G33" s="104"/>
    </row>
    <row r="34" spans="2:7" ht="25.5" x14ac:dyDescent="0.2">
      <c r="B34" s="107"/>
      <c r="C34" s="149" t="s">
        <v>790</v>
      </c>
      <c r="D34" s="151" t="s">
        <v>791</v>
      </c>
      <c r="E34" s="152">
        <v>2</v>
      </c>
      <c r="F34" s="153">
        <v>39605</v>
      </c>
      <c r="G34" s="104"/>
    </row>
    <row r="35" spans="2:7" ht="25.5" x14ac:dyDescent="0.2">
      <c r="B35" s="107"/>
      <c r="C35" s="149" t="s">
        <v>792</v>
      </c>
      <c r="D35" s="144" t="s">
        <v>793</v>
      </c>
      <c r="E35" s="152">
        <v>2</v>
      </c>
      <c r="F35" s="153">
        <v>39605</v>
      </c>
      <c r="G35" s="104"/>
    </row>
    <row r="36" spans="2:7" ht="25.5" x14ac:dyDescent="0.2">
      <c r="B36" s="107"/>
      <c r="C36" s="149" t="s">
        <v>794</v>
      </c>
      <c r="D36" s="151" t="s">
        <v>795</v>
      </c>
      <c r="E36" s="152">
        <v>2</v>
      </c>
      <c r="F36" s="153">
        <v>39605</v>
      </c>
      <c r="G36" s="104"/>
    </row>
    <row r="37" spans="2:7" ht="23.25" customHeight="1" x14ac:dyDescent="0.2">
      <c r="B37" s="107"/>
      <c r="C37" s="149" t="s">
        <v>796</v>
      </c>
      <c r="D37" s="144" t="s">
        <v>797</v>
      </c>
      <c r="E37" s="152">
        <v>1</v>
      </c>
      <c r="F37" s="153">
        <v>40184</v>
      </c>
      <c r="G37" s="104"/>
    </row>
    <row r="38" spans="2:7" ht="30.75" customHeight="1" x14ac:dyDescent="0.2">
      <c r="B38" s="107"/>
      <c r="C38" s="149" t="s">
        <v>798</v>
      </c>
      <c r="D38" s="151" t="s">
        <v>799</v>
      </c>
      <c r="E38" s="152">
        <v>2</v>
      </c>
      <c r="F38" s="153">
        <v>40483</v>
      </c>
      <c r="G38" s="104"/>
    </row>
    <row r="39" spans="2:7" ht="37.5" customHeight="1" x14ac:dyDescent="0.2">
      <c r="B39" s="149" t="s">
        <v>800</v>
      </c>
      <c r="C39" s="149" t="s">
        <v>801</v>
      </c>
      <c r="D39" s="144" t="s">
        <v>507</v>
      </c>
      <c r="E39" s="102" t="s">
        <v>802</v>
      </c>
      <c r="F39" s="146"/>
      <c r="G39" s="104"/>
    </row>
    <row r="40" spans="2:7" ht="43.5" customHeight="1" x14ac:dyDescent="0.2">
      <c r="B40" s="107"/>
      <c r="C40" s="149" t="s">
        <v>803</v>
      </c>
      <c r="D40" s="159" t="s">
        <v>506</v>
      </c>
      <c r="E40" s="102" t="s">
        <v>804</v>
      </c>
      <c r="F40" s="146"/>
      <c r="G40" s="104"/>
    </row>
    <row r="41" spans="2:7" ht="46.5" customHeight="1" x14ac:dyDescent="0.2">
      <c r="B41" s="107"/>
      <c r="C41" s="149" t="s">
        <v>505</v>
      </c>
      <c r="D41" s="144" t="s">
        <v>568</v>
      </c>
      <c r="E41" s="104"/>
      <c r="F41" s="146"/>
      <c r="G41" s="104"/>
    </row>
    <row r="42" spans="2:7" ht="38.25" customHeight="1" x14ac:dyDescent="0.2">
      <c r="B42" s="107"/>
      <c r="C42" s="149" t="s">
        <v>504</v>
      </c>
      <c r="D42" s="159" t="s">
        <v>503</v>
      </c>
      <c r="E42" s="104"/>
      <c r="F42" s="146"/>
      <c r="G42" s="104"/>
    </row>
    <row r="43" spans="2:7" ht="36.75" customHeight="1" x14ac:dyDescent="0.2">
      <c r="B43" s="107"/>
      <c r="C43" s="149" t="s">
        <v>502</v>
      </c>
      <c r="D43" s="144" t="s">
        <v>501</v>
      </c>
      <c r="E43" s="104"/>
      <c r="F43" s="146"/>
      <c r="G43" s="104"/>
    </row>
    <row r="44" spans="2:7" ht="51" x14ac:dyDescent="0.2">
      <c r="B44" s="107"/>
      <c r="C44" s="149" t="s">
        <v>500</v>
      </c>
      <c r="D44" s="159" t="s">
        <v>499</v>
      </c>
      <c r="E44" s="104"/>
      <c r="F44" s="146"/>
      <c r="G44" s="104"/>
    </row>
    <row r="45" spans="2:7" ht="38.25" x14ac:dyDescent="0.2">
      <c r="B45" s="107"/>
      <c r="C45" s="149" t="s">
        <v>498</v>
      </c>
      <c r="D45" s="144" t="s">
        <v>497</v>
      </c>
      <c r="E45" s="104"/>
      <c r="F45" s="146"/>
      <c r="G45" s="104"/>
    </row>
    <row r="46" spans="2:7" ht="51" x14ac:dyDescent="0.2">
      <c r="B46" s="107"/>
      <c r="C46" s="149" t="s">
        <v>496</v>
      </c>
      <c r="D46" s="159" t="s">
        <v>495</v>
      </c>
      <c r="E46" s="104"/>
      <c r="F46" s="146"/>
      <c r="G46" s="104"/>
    </row>
    <row r="47" spans="2:7" ht="38.25" x14ac:dyDescent="0.2">
      <c r="B47" s="107"/>
      <c r="C47" s="149" t="s">
        <v>494</v>
      </c>
      <c r="D47" s="144" t="s">
        <v>493</v>
      </c>
      <c r="E47" s="104"/>
      <c r="F47" s="146"/>
      <c r="G47" s="104"/>
    </row>
    <row r="48" spans="2:7" ht="63.75" x14ac:dyDescent="0.2">
      <c r="B48" s="107"/>
      <c r="C48" s="149" t="s">
        <v>492</v>
      </c>
      <c r="D48" s="159" t="s">
        <v>491</v>
      </c>
      <c r="E48" s="104"/>
      <c r="F48" s="146"/>
      <c r="G48" s="104"/>
    </row>
    <row r="49" spans="2:7" ht="51" x14ac:dyDescent="0.2">
      <c r="B49" s="107"/>
      <c r="C49" s="149" t="s">
        <v>490</v>
      </c>
      <c r="D49" s="144" t="s">
        <v>489</v>
      </c>
      <c r="E49" s="104"/>
      <c r="F49" s="146"/>
      <c r="G49" s="104"/>
    </row>
    <row r="50" spans="2:7" ht="45" customHeight="1" x14ac:dyDescent="0.2">
      <c r="B50" s="107"/>
      <c r="C50" s="149" t="s">
        <v>488</v>
      </c>
      <c r="D50" s="159" t="s">
        <v>487</v>
      </c>
      <c r="E50" s="104"/>
      <c r="F50" s="146"/>
      <c r="G50" s="104"/>
    </row>
    <row r="51" spans="2:7" ht="50.25" customHeight="1" x14ac:dyDescent="0.2">
      <c r="B51" s="107"/>
      <c r="C51" s="149" t="s">
        <v>805</v>
      </c>
      <c r="D51" s="144" t="s">
        <v>806</v>
      </c>
      <c r="E51" s="132" t="s">
        <v>807</v>
      </c>
      <c r="F51" s="146"/>
      <c r="G51" s="104"/>
    </row>
    <row r="52" spans="2:7" ht="26.25" customHeight="1" x14ac:dyDescent="0.2">
      <c r="B52" s="107"/>
      <c r="C52" s="215" t="s">
        <v>1228</v>
      </c>
      <c r="D52" s="107"/>
      <c r="E52" s="216"/>
      <c r="F52" s="107"/>
      <c r="G52" s="107"/>
    </row>
    <row r="53" spans="2:7" ht="24" customHeight="1" x14ac:dyDescent="0.2">
      <c r="C53" s="215" t="s">
        <v>1229</v>
      </c>
      <c r="D53" s="107"/>
      <c r="E53" s="216"/>
      <c r="F53" s="107"/>
      <c r="G53" s="107"/>
    </row>
  </sheetData>
  <mergeCells count="1">
    <mergeCell ref="B2:G2"/>
  </mergeCells>
  <pageMargins left="0.7" right="0.7" top="0.75" bottom="0.75" header="0.3" footer="0.3"/>
  <pageSetup paperSize="9" orientation="portrait" horizontalDpi="1200" verticalDpi="1200"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5"/>
  <dimension ref="A1:H99"/>
  <sheetViews>
    <sheetView topLeftCell="C73" workbookViewId="0">
      <selection activeCell="D100" sqref="D100"/>
    </sheetView>
  </sheetViews>
  <sheetFormatPr baseColWidth="10" defaultRowHeight="15.75" x14ac:dyDescent="0.25"/>
  <cols>
    <col min="1" max="1" width="37.140625" style="1" customWidth="1"/>
    <col min="2" max="2" width="6.7109375" style="1" customWidth="1"/>
    <col min="3" max="3" width="17" style="1" customWidth="1"/>
    <col min="4" max="4" width="46.5703125" style="1" customWidth="1"/>
    <col min="5" max="5" width="9.5703125" style="139" customWidth="1"/>
    <col min="6" max="6" width="9.42578125" customWidth="1"/>
    <col min="7" max="7" width="11.42578125" style="11"/>
    <col min="8" max="8" width="12.42578125" bestFit="1" customWidth="1"/>
  </cols>
  <sheetData>
    <row r="1" spans="1:8" ht="24.75" customHeight="1" x14ac:dyDescent="0.2">
      <c r="A1" s="9"/>
      <c r="B1" s="9"/>
      <c r="C1" s="9"/>
      <c r="D1" s="89"/>
      <c r="E1" s="133"/>
      <c r="F1" s="9"/>
      <c r="G1" s="103"/>
      <c r="H1" s="9"/>
    </row>
    <row r="2" spans="1:8" ht="15.75" customHeight="1" x14ac:dyDescent="0.2">
      <c r="A2" s="1067" t="s">
        <v>578</v>
      </c>
      <c r="B2" s="1068"/>
      <c r="C2" s="1069" t="s">
        <v>580</v>
      </c>
      <c r="D2" s="1070"/>
      <c r="E2" s="1070"/>
      <c r="F2" s="1071"/>
      <c r="G2" s="103"/>
      <c r="H2" s="9"/>
    </row>
    <row r="3" spans="1:8" ht="15" customHeight="1" x14ac:dyDescent="0.2">
      <c r="A3" s="109" t="s">
        <v>579</v>
      </c>
      <c r="B3" s="109" t="s">
        <v>721</v>
      </c>
      <c r="C3" s="109" t="s">
        <v>480</v>
      </c>
      <c r="D3" s="109" t="s">
        <v>285</v>
      </c>
      <c r="E3" s="134" t="s">
        <v>664</v>
      </c>
      <c r="F3" s="109" t="s">
        <v>722</v>
      </c>
      <c r="G3" s="103"/>
      <c r="H3" s="9"/>
    </row>
    <row r="4" spans="1:8" ht="13.5" customHeight="1" x14ac:dyDescent="0.2">
      <c r="A4" s="110" t="s">
        <v>481</v>
      </c>
      <c r="B4" s="100">
        <v>8</v>
      </c>
      <c r="C4" s="100" t="s">
        <v>17</v>
      </c>
      <c r="D4" s="108" t="s">
        <v>16</v>
      </c>
      <c r="E4" s="135"/>
      <c r="F4" s="108" t="s">
        <v>2</v>
      </c>
      <c r="G4" s="103"/>
      <c r="H4" s="9"/>
    </row>
    <row r="5" spans="1:8" ht="14.25" customHeight="1" x14ac:dyDescent="0.2">
      <c r="A5" s="108"/>
      <c r="B5" s="108"/>
      <c r="C5" s="100" t="s">
        <v>34</v>
      </c>
      <c r="D5" s="108" t="s">
        <v>33</v>
      </c>
      <c r="E5" s="135"/>
      <c r="F5" s="108" t="s">
        <v>1</v>
      </c>
      <c r="G5" s="103"/>
      <c r="H5" s="9"/>
    </row>
    <row r="6" spans="1:8" ht="16.5" customHeight="1" x14ac:dyDescent="0.2">
      <c r="A6" s="108"/>
      <c r="B6" s="108"/>
      <c r="C6" s="100" t="s">
        <v>19</v>
      </c>
      <c r="D6" s="108" t="s">
        <v>18</v>
      </c>
      <c r="E6" s="135"/>
      <c r="F6" s="108" t="s">
        <v>2</v>
      </c>
      <c r="G6" s="103"/>
      <c r="H6" s="9"/>
    </row>
    <row r="7" spans="1:8" ht="17.25" customHeight="1" x14ac:dyDescent="0.2">
      <c r="A7" s="108"/>
      <c r="B7" s="108"/>
      <c r="C7" s="100" t="s">
        <v>21</v>
      </c>
      <c r="D7" s="108" t="s">
        <v>20</v>
      </c>
      <c r="E7" s="135"/>
      <c r="F7" s="108" t="s">
        <v>1</v>
      </c>
      <c r="G7" s="103"/>
      <c r="H7" s="9"/>
    </row>
    <row r="8" spans="1:8" ht="12.75" customHeight="1" x14ac:dyDescent="0.2">
      <c r="A8" s="108"/>
      <c r="B8" s="108"/>
      <c r="C8" s="100" t="s">
        <v>35</v>
      </c>
      <c r="D8" s="108" t="s">
        <v>36</v>
      </c>
      <c r="E8" s="135"/>
      <c r="F8" s="108" t="s">
        <v>53</v>
      </c>
      <c r="G8" s="103"/>
      <c r="H8" s="9"/>
    </row>
    <row r="9" spans="1:8" ht="12.75" x14ac:dyDescent="0.2">
      <c r="A9" s="110" t="s">
        <v>482</v>
      </c>
      <c r="B9" s="100">
        <v>10</v>
      </c>
      <c r="C9" s="100"/>
      <c r="D9" s="108" t="s">
        <v>38</v>
      </c>
      <c r="E9" s="135"/>
      <c r="F9" s="108" t="s">
        <v>53</v>
      </c>
      <c r="G9" s="103"/>
      <c r="H9" s="9"/>
    </row>
    <row r="10" spans="1:8" ht="12.75" x14ac:dyDescent="0.2">
      <c r="A10" s="108"/>
      <c r="B10" s="108"/>
      <c r="C10" s="100"/>
      <c r="D10" s="108" t="s">
        <v>22</v>
      </c>
      <c r="E10" s="135"/>
      <c r="F10" s="108" t="s">
        <v>1</v>
      </c>
      <c r="G10" s="103"/>
      <c r="H10" s="9"/>
    </row>
    <row r="11" spans="1:8" ht="12.75" x14ac:dyDescent="0.2">
      <c r="A11" s="108"/>
      <c r="B11" s="108"/>
      <c r="C11" s="100"/>
      <c r="D11" s="108" t="s">
        <v>666</v>
      </c>
      <c r="E11" s="135"/>
      <c r="F11" s="108" t="s">
        <v>2</v>
      </c>
      <c r="G11" s="103"/>
      <c r="H11" s="9"/>
    </row>
    <row r="12" spans="1:8" ht="12.75" x14ac:dyDescent="0.2">
      <c r="A12" s="108"/>
      <c r="B12" s="108"/>
      <c r="C12" s="100">
        <v>53335</v>
      </c>
      <c r="D12" s="108" t="s">
        <v>37</v>
      </c>
      <c r="E12" s="135"/>
      <c r="F12" s="108" t="s">
        <v>1</v>
      </c>
      <c r="G12" s="103"/>
      <c r="H12" s="9"/>
    </row>
    <row r="13" spans="1:8" ht="12.75" x14ac:dyDescent="0.2">
      <c r="A13" s="108"/>
      <c r="B13" s="108"/>
      <c r="C13" s="100"/>
      <c r="D13" s="108" t="s">
        <v>23</v>
      </c>
      <c r="E13" s="135"/>
      <c r="F13" s="108" t="s">
        <v>3</v>
      </c>
      <c r="G13" s="103"/>
      <c r="H13" s="9"/>
    </row>
    <row r="14" spans="1:8" ht="12" customHeight="1" x14ac:dyDescent="0.2">
      <c r="A14" s="108"/>
      <c r="B14" s="108"/>
      <c r="C14" s="100" t="s">
        <v>25</v>
      </c>
      <c r="D14" s="108" t="s">
        <v>24</v>
      </c>
      <c r="E14" s="135"/>
      <c r="F14" s="108" t="s">
        <v>1</v>
      </c>
      <c r="G14" s="103"/>
      <c r="H14" s="9"/>
    </row>
    <row r="15" spans="1:8" ht="12.75" x14ac:dyDescent="0.2">
      <c r="A15" s="108"/>
      <c r="B15" s="108"/>
      <c r="C15" s="100"/>
      <c r="D15" s="108" t="s">
        <v>26</v>
      </c>
      <c r="E15" s="135"/>
      <c r="F15" s="108" t="s">
        <v>1</v>
      </c>
      <c r="G15" s="103"/>
      <c r="H15" s="9"/>
    </row>
    <row r="16" spans="1:8" ht="12.75" x14ac:dyDescent="0.2">
      <c r="A16" s="108"/>
      <c r="B16" s="108"/>
      <c r="C16" s="100"/>
      <c r="D16" s="108" t="s">
        <v>27</v>
      </c>
      <c r="E16" s="135"/>
      <c r="F16" s="108" t="s">
        <v>1</v>
      </c>
      <c r="G16" s="103"/>
      <c r="H16" s="9"/>
    </row>
    <row r="17" spans="1:8" ht="12.75" x14ac:dyDescent="0.2">
      <c r="A17" s="108"/>
      <c r="B17" s="108"/>
      <c r="C17" s="100" t="s">
        <v>29</v>
      </c>
      <c r="D17" s="108" t="s">
        <v>28</v>
      </c>
      <c r="E17" s="135"/>
      <c r="F17" s="108" t="s">
        <v>2</v>
      </c>
      <c r="G17" s="103"/>
      <c r="H17" s="9"/>
    </row>
    <row r="18" spans="1:8" ht="12.75" x14ac:dyDescent="0.2">
      <c r="A18" s="108"/>
      <c r="B18" s="108"/>
      <c r="C18" s="100" t="s">
        <v>31</v>
      </c>
      <c r="D18" s="108" t="s">
        <v>30</v>
      </c>
      <c r="E18" s="135"/>
      <c r="F18" s="108" t="s">
        <v>2</v>
      </c>
      <c r="G18" s="103"/>
      <c r="H18" s="9"/>
    </row>
    <row r="19" spans="1:8" ht="12.75" x14ac:dyDescent="0.2">
      <c r="A19" s="110" t="s">
        <v>483</v>
      </c>
      <c r="B19" s="108"/>
      <c r="C19" s="100"/>
      <c r="D19" s="108" t="s">
        <v>484</v>
      </c>
      <c r="E19" s="135"/>
      <c r="F19" s="108"/>
      <c r="G19" s="103"/>
      <c r="H19" s="9"/>
    </row>
    <row r="20" spans="1:8" ht="12.75" x14ac:dyDescent="0.2">
      <c r="A20" s="108"/>
      <c r="B20" s="108"/>
      <c r="C20" s="100"/>
      <c r="D20" s="108" t="s">
        <v>485</v>
      </c>
      <c r="E20" s="135"/>
      <c r="F20" s="108"/>
      <c r="G20" s="103"/>
      <c r="H20" s="9"/>
    </row>
    <row r="21" spans="1:8" ht="12.75" x14ac:dyDescent="0.2">
      <c r="A21" s="108"/>
      <c r="B21" s="108"/>
      <c r="C21" s="100"/>
      <c r="D21" s="108" t="s">
        <v>486</v>
      </c>
      <c r="E21" s="135"/>
      <c r="F21" s="108"/>
      <c r="G21" s="103"/>
      <c r="H21" s="9"/>
    </row>
    <row r="22" spans="1:8" ht="12.75" x14ac:dyDescent="0.2">
      <c r="A22" s="110" t="s">
        <v>665</v>
      </c>
      <c r="B22" s="90"/>
      <c r="C22" s="114"/>
      <c r="D22" s="108" t="s">
        <v>581</v>
      </c>
      <c r="E22" s="136">
        <v>234</v>
      </c>
      <c r="F22" s="111"/>
      <c r="G22" s="103"/>
    </row>
    <row r="23" spans="1:8" ht="12.75" x14ac:dyDescent="0.2">
      <c r="A23" s="111"/>
      <c r="B23" s="111"/>
      <c r="C23" s="111"/>
      <c r="D23" s="108" t="s">
        <v>582</v>
      </c>
      <c r="E23" s="136">
        <v>43240</v>
      </c>
      <c r="F23" s="111"/>
      <c r="G23" s="103"/>
    </row>
    <row r="24" spans="1:8" ht="12.75" x14ac:dyDescent="0.2">
      <c r="A24" s="111"/>
      <c r="B24" s="111"/>
      <c r="C24" s="111"/>
      <c r="D24" s="108" t="s">
        <v>583</v>
      </c>
      <c r="E24" s="136">
        <v>6079</v>
      </c>
      <c r="F24" s="111"/>
      <c r="G24" s="103"/>
    </row>
    <row r="25" spans="1:8" ht="12.75" x14ac:dyDescent="0.2">
      <c r="A25" s="111"/>
      <c r="B25" s="111"/>
      <c r="C25" s="111"/>
      <c r="D25" s="108" t="s">
        <v>667</v>
      </c>
      <c r="E25" s="136"/>
      <c r="F25" s="111"/>
      <c r="G25" s="103"/>
    </row>
    <row r="26" spans="1:8" ht="12.75" x14ac:dyDescent="0.2">
      <c r="A26" s="111"/>
      <c r="B26" s="111"/>
      <c r="C26" s="111"/>
      <c r="D26" s="108" t="s">
        <v>584</v>
      </c>
      <c r="E26" s="136"/>
      <c r="F26" s="111"/>
      <c r="G26" s="103"/>
    </row>
    <row r="27" spans="1:8" ht="12.75" x14ac:dyDescent="0.2">
      <c r="A27" s="111"/>
      <c r="B27" s="111"/>
      <c r="C27" s="111"/>
      <c r="D27" s="108" t="s">
        <v>585</v>
      </c>
      <c r="E27" s="136">
        <v>220118</v>
      </c>
      <c r="F27" s="111"/>
      <c r="G27" s="103"/>
    </row>
    <row r="28" spans="1:8" ht="12.75" x14ac:dyDescent="0.2">
      <c r="A28" s="111"/>
      <c r="B28" s="111"/>
      <c r="C28" s="111"/>
      <c r="D28" s="108" t="s">
        <v>586</v>
      </c>
      <c r="E28" s="136">
        <v>18601327</v>
      </c>
      <c r="F28" s="111"/>
      <c r="G28" s="103"/>
    </row>
    <row r="29" spans="1:8" ht="12.75" x14ac:dyDescent="0.2">
      <c r="A29" s="111"/>
      <c r="B29" s="111"/>
      <c r="C29" s="111"/>
      <c r="D29" s="108" t="s">
        <v>587</v>
      </c>
      <c r="E29" s="136"/>
      <c r="F29" s="111"/>
      <c r="G29" s="103"/>
    </row>
    <row r="30" spans="1:8" ht="12.75" x14ac:dyDescent="0.2">
      <c r="A30" s="111"/>
      <c r="B30" s="111"/>
      <c r="C30" s="111"/>
      <c r="D30" s="108" t="s">
        <v>588</v>
      </c>
      <c r="E30" s="136">
        <v>140</v>
      </c>
      <c r="F30" s="111"/>
      <c r="G30" s="103"/>
    </row>
    <row r="31" spans="1:8" ht="12.75" x14ac:dyDescent="0.2">
      <c r="A31" s="111"/>
      <c r="B31" s="111"/>
      <c r="C31" s="111"/>
      <c r="D31" s="108" t="s">
        <v>588</v>
      </c>
      <c r="E31" s="136">
        <v>32</v>
      </c>
      <c r="F31" s="111"/>
      <c r="G31" s="103"/>
    </row>
    <row r="32" spans="1:8" ht="12.75" x14ac:dyDescent="0.2">
      <c r="A32" s="111"/>
      <c r="B32" s="111"/>
      <c r="C32" s="111"/>
      <c r="D32" s="108" t="s">
        <v>589</v>
      </c>
      <c r="E32" s="136"/>
      <c r="F32" s="111"/>
      <c r="G32" s="103"/>
    </row>
    <row r="33" spans="1:7" ht="12.75" x14ac:dyDescent="0.2">
      <c r="A33" s="111"/>
      <c r="B33" s="111"/>
      <c r="C33" s="111"/>
      <c r="D33" s="108" t="s">
        <v>589</v>
      </c>
      <c r="E33" s="136"/>
      <c r="F33" s="111"/>
      <c r="G33" s="103"/>
    </row>
    <row r="34" spans="1:7" ht="12.75" x14ac:dyDescent="0.2">
      <c r="A34" s="111"/>
      <c r="B34" s="111"/>
      <c r="C34" s="111"/>
      <c r="D34" s="108" t="s">
        <v>590</v>
      </c>
      <c r="E34" s="136">
        <v>6069</v>
      </c>
      <c r="F34" s="111"/>
      <c r="G34" s="103"/>
    </row>
    <row r="35" spans="1:7" ht="12.75" x14ac:dyDescent="0.2">
      <c r="A35" s="111"/>
      <c r="B35" s="111"/>
      <c r="C35" s="111"/>
      <c r="D35" s="108" t="s">
        <v>591</v>
      </c>
      <c r="E35" s="136"/>
      <c r="F35" s="111"/>
      <c r="G35" s="103"/>
    </row>
    <row r="36" spans="1:7" ht="12.75" x14ac:dyDescent="0.2">
      <c r="A36" s="111"/>
      <c r="B36" s="111"/>
      <c r="C36" s="111"/>
      <c r="D36" s="108" t="s">
        <v>592</v>
      </c>
      <c r="E36" s="136"/>
      <c r="F36" s="111"/>
      <c r="G36" s="103"/>
    </row>
    <row r="37" spans="1:7" ht="12.75" x14ac:dyDescent="0.2">
      <c r="A37" s="111"/>
      <c r="B37" s="111"/>
      <c r="C37" s="111"/>
      <c r="D37" s="108" t="s">
        <v>593</v>
      </c>
      <c r="E37" s="136"/>
      <c r="F37" s="111"/>
      <c r="G37" s="103"/>
    </row>
    <row r="38" spans="1:7" ht="12.75" x14ac:dyDescent="0.2">
      <c r="A38" s="111"/>
      <c r="B38" s="111"/>
      <c r="C38" s="111"/>
      <c r="D38" s="108" t="s">
        <v>593</v>
      </c>
      <c r="E38" s="136"/>
      <c r="F38" s="111"/>
      <c r="G38" s="103"/>
    </row>
    <row r="39" spans="1:7" ht="12.75" x14ac:dyDescent="0.2">
      <c r="A39" s="110" t="s">
        <v>594</v>
      </c>
      <c r="B39" s="108"/>
      <c r="C39" s="108"/>
      <c r="D39" s="108" t="s">
        <v>595</v>
      </c>
      <c r="E39" s="136">
        <v>14121056</v>
      </c>
      <c r="F39" s="108">
        <v>3</v>
      </c>
      <c r="G39" s="9"/>
    </row>
    <row r="40" spans="1:7" ht="12.75" x14ac:dyDescent="0.2">
      <c r="A40" s="111"/>
      <c r="B40" s="111"/>
      <c r="C40" s="108" t="s">
        <v>597</v>
      </c>
      <c r="D40" s="108" t="s">
        <v>596</v>
      </c>
      <c r="E40" s="136"/>
      <c r="F40" s="108">
        <v>6</v>
      </c>
      <c r="G40" s="9"/>
    </row>
    <row r="41" spans="1:7" ht="12.75" x14ac:dyDescent="0.2">
      <c r="A41" s="111"/>
      <c r="B41" s="111"/>
      <c r="C41" s="108" t="s">
        <v>599</v>
      </c>
      <c r="D41" s="108" t="s">
        <v>598</v>
      </c>
      <c r="E41" s="136">
        <v>1114</v>
      </c>
      <c r="F41" s="108">
        <v>6</v>
      </c>
      <c r="G41" s="9"/>
    </row>
    <row r="42" spans="1:7" ht="12.75" x14ac:dyDescent="0.2">
      <c r="A42" s="111"/>
      <c r="B42" s="111"/>
      <c r="C42" s="108" t="s">
        <v>601</v>
      </c>
      <c r="D42" s="108" t="s">
        <v>600</v>
      </c>
      <c r="E42" s="136">
        <v>10134</v>
      </c>
      <c r="F42" s="108"/>
      <c r="G42" s="9"/>
    </row>
    <row r="43" spans="1:7" ht="12.75" x14ac:dyDescent="0.2">
      <c r="A43" s="111"/>
      <c r="B43" s="111"/>
      <c r="C43" s="108"/>
      <c r="D43" s="108" t="s">
        <v>602</v>
      </c>
      <c r="E43" s="136"/>
      <c r="F43" s="108"/>
      <c r="G43" s="9"/>
    </row>
    <row r="44" spans="1:7" ht="12.75" x14ac:dyDescent="0.2">
      <c r="A44" s="111"/>
      <c r="B44" s="111"/>
      <c r="C44" s="108" t="s">
        <v>604</v>
      </c>
      <c r="D44" s="108" t="s">
        <v>603</v>
      </c>
      <c r="E44" s="136"/>
      <c r="F44" s="108"/>
      <c r="G44" s="9"/>
    </row>
    <row r="45" spans="1:7" ht="12.75" x14ac:dyDescent="0.2">
      <c r="A45" s="111"/>
      <c r="B45" s="111"/>
      <c r="C45" s="108"/>
      <c r="D45" s="108" t="s">
        <v>605</v>
      </c>
      <c r="E45" s="136"/>
      <c r="F45" s="108"/>
      <c r="G45" s="9"/>
    </row>
    <row r="46" spans="1:7" ht="12.75" x14ac:dyDescent="0.2">
      <c r="A46" s="111"/>
      <c r="B46" s="111"/>
      <c r="C46" s="108" t="s">
        <v>601</v>
      </c>
      <c r="D46" s="108" t="s">
        <v>606</v>
      </c>
      <c r="E46" s="136">
        <v>10134</v>
      </c>
      <c r="F46" s="108"/>
      <c r="G46" s="9"/>
    </row>
    <row r="47" spans="1:7" ht="12.75" x14ac:dyDescent="0.2">
      <c r="A47" s="111"/>
      <c r="B47" s="111"/>
      <c r="C47" s="108"/>
      <c r="D47" s="108" t="s">
        <v>607</v>
      </c>
      <c r="E47" s="136"/>
      <c r="F47" s="108"/>
      <c r="G47" s="9"/>
    </row>
    <row r="48" spans="1:7" ht="12.75" x14ac:dyDescent="0.2">
      <c r="A48" s="111"/>
      <c r="B48" s="111"/>
      <c r="C48" s="108" t="s">
        <v>609</v>
      </c>
      <c r="D48" s="108" t="s">
        <v>608</v>
      </c>
      <c r="E48" s="136"/>
      <c r="F48" s="108"/>
      <c r="G48" s="9"/>
    </row>
    <row r="49" spans="1:7" ht="12.75" x14ac:dyDescent="0.2">
      <c r="A49" s="111"/>
      <c r="B49" s="111"/>
      <c r="C49" s="108"/>
      <c r="D49" s="108" t="s">
        <v>610</v>
      </c>
      <c r="E49" s="136"/>
      <c r="F49" s="108"/>
      <c r="G49" s="9"/>
    </row>
    <row r="50" spans="1:7" ht="12.75" x14ac:dyDescent="0.2">
      <c r="A50" s="111"/>
      <c r="B50" s="111"/>
      <c r="C50" s="108"/>
      <c r="D50" s="108" t="s">
        <v>611</v>
      </c>
      <c r="E50" s="136"/>
      <c r="F50" s="108"/>
      <c r="G50" s="9"/>
    </row>
    <row r="51" spans="1:7" ht="12.75" x14ac:dyDescent="0.2">
      <c r="A51" s="111"/>
      <c r="B51" s="111"/>
      <c r="C51" s="108"/>
      <c r="D51" s="108" t="s">
        <v>612</v>
      </c>
      <c r="E51" s="136"/>
      <c r="F51" s="108"/>
      <c r="G51" s="9"/>
    </row>
    <row r="52" spans="1:7" ht="12.75" x14ac:dyDescent="0.2">
      <c r="A52" s="110" t="s">
        <v>613</v>
      </c>
      <c r="B52" s="101"/>
      <c r="C52" s="108"/>
      <c r="D52" s="108" t="s">
        <v>595</v>
      </c>
      <c r="E52" s="136">
        <v>14121056</v>
      </c>
      <c r="F52" s="108"/>
      <c r="G52" s="9"/>
    </row>
    <row r="53" spans="1:7" ht="12.75" x14ac:dyDescent="0.2">
      <c r="A53" s="111"/>
      <c r="B53" s="111"/>
      <c r="C53" s="112" t="s">
        <v>597</v>
      </c>
      <c r="D53" s="108" t="s">
        <v>596</v>
      </c>
      <c r="E53" s="136"/>
      <c r="F53" s="108"/>
      <c r="G53" s="9"/>
    </row>
    <row r="54" spans="1:7" ht="12.75" x14ac:dyDescent="0.2">
      <c r="A54" s="111"/>
      <c r="B54" s="111"/>
      <c r="C54" s="112" t="s">
        <v>599</v>
      </c>
      <c r="D54" s="108" t="s">
        <v>614</v>
      </c>
      <c r="E54" s="136">
        <v>1114</v>
      </c>
      <c r="F54" s="108"/>
      <c r="G54" s="9"/>
    </row>
    <row r="55" spans="1:7" ht="12.75" x14ac:dyDescent="0.2">
      <c r="A55" s="111"/>
      <c r="B55" s="111"/>
      <c r="C55" s="112" t="s">
        <v>601</v>
      </c>
      <c r="D55" s="108" t="s">
        <v>606</v>
      </c>
      <c r="E55" s="136">
        <v>10134</v>
      </c>
      <c r="F55" s="108"/>
      <c r="G55" s="9"/>
    </row>
    <row r="56" spans="1:7" ht="12.75" x14ac:dyDescent="0.2">
      <c r="A56" s="111"/>
      <c r="B56" s="111"/>
      <c r="C56" s="112"/>
      <c r="D56" s="108" t="s">
        <v>602</v>
      </c>
      <c r="E56" s="136"/>
      <c r="F56" s="108"/>
      <c r="G56" s="9"/>
    </row>
    <row r="57" spans="1:7" ht="12.75" x14ac:dyDescent="0.2">
      <c r="A57" s="111"/>
      <c r="B57" s="111"/>
      <c r="C57" s="112" t="s">
        <v>604</v>
      </c>
      <c r="D57" s="108" t="s">
        <v>603</v>
      </c>
      <c r="E57" s="136"/>
      <c r="F57" s="108"/>
      <c r="G57" s="9"/>
    </row>
    <row r="58" spans="1:7" ht="12.75" x14ac:dyDescent="0.2">
      <c r="A58" s="111"/>
      <c r="B58" s="111"/>
      <c r="C58" s="112"/>
      <c r="D58" s="108" t="s">
        <v>615</v>
      </c>
      <c r="E58" s="136"/>
      <c r="F58" s="108"/>
      <c r="G58" s="9"/>
    </row>
    <row r="59" spans="1:7" ht="12.75" x14ac:dyDescent="0.2">
      <c r="A59" s="111"/>
      <c r="B59" s="111"/>
      <c r="C59" s="112"/>
      <c r="D59" s="108" t="s">
        <v>607</v>
      </c>
      <c r="E59" s="136"/>
      <c r="F59" s="108"/>
      <c r="G59" s="9"/>
    </row>
    <row r="60" spans="1:7" ht="12.75" x14ac:dyDescent="0.2">
      <c r="A60" s="111"/>
      <c r="B60" s="111"/>
      <c r="C60" s="112"/>
      <c r="D60" s="108" t="s">
        <v>616</v>
      </c>
      <c r="E60" s="136"/>
      <c r="F60" s="108"/>
      <c r="G60" s="9"/>
    </row>
    <row r="61" spans="1:7" ht="12.75" x14ac:dyDescent="0.2">
      <c r="A61" s="111"/>
      <c r="B61" s="111"/>
      <c r="C61" s="112"/>
      <c r="D61" s="108" t="s">
        <v>617</v>
      </c>
      <c r="E61" s="136"/>
      <c r="F61" s="108"/>
      <c r="G61" s="9"/>
    </row>
    <row r="62" spans="1:7" ht="12.75" x14ac:dyDescent="0.2">
      <c r="A62" s="111"/>
      <c r="B62" s="111"/>
      <c r="C62" s="112"/>
      <c r="D62" s="108" t="s">
        <v>618</v>
      </c>
      <c r="E62" s="136"/>
      <c r="F62" s="108"/>
      <c r="G62" s="9"/>
    </row>
    <row r="63" spans="1:7" ht="12.75" x14ac:dyDescent="0.2">
      <c r="A63" s="111"/>
      <c r="B63" s="111"/>
      <c r="C63" s="112"/>
      <c r="D63" s="108" t="s">
        <v>619</v>
      </c>
      <c r="E63" s="136"/>
      <c r="F63" s="108"/>
      <c r="G63" s="9"/>
    </row>
    <row r="64" spans="1:7" ht="12.75" x14ac:dyDescent="0.2">
      <c r="A64" s="110" t="s">
        <v>620</v>
      </c>
      <c r="B64" s="101"/>
      <c r="C64" s="112">
        <v>772806</v>
      </c>
      <c r="D64" s="108" t="s">
        <v>621</v>
      </c>
      <c r="E64" s="136"/>
      <c r="F64" s="108">
        <v>6</v>
      </c>
      <c r="G64" s="9"/>
    </row>
    <row r="65" spans="1:8" ht="12.75" x14ac:dyDescent="0.2">
      <c r="A65" s="111"/>
      <c r="B65" s="111"/>
      <c r="C65" s="112"/>
      <c r="D65" s="108" t="s">
        <v>622</v>
      </c>
      <c r="E65" s="136"/>
      <c r="F65" s="108"/>
      <c r="G65" s="9"/>
    </row>
    <row r="66" spans="1:8" ht="12.75" x14ac:dyDescent="0.2">
      <c r="A66" s="111"/>
      <c r="B66" s="111"/>
      <c r="C66" s="112"/>
      <c r="D66" s="108" t="s">
        <v>32</v>
      </c>
      <c r="E66" s="136"/>
      <c r="F66" s="108">
        <v>3</v>
      </c>
      <c r="G66" s="9"/>
    </row>
    <row r="67" spans="1:8" ht="12.75" x14ac:dyDescent="0.2">
      <c r="A67" s="113" t="s">
        <v>718</v>
      </c>
      <c r="B67" s="111"/>
      <c r="C67" s="116" t="s">
        <v>680</v>
      </c>
      <c r="D67" s="117" t="s">
        <v>668</v>
      </c>
      <c r="E67" s="137"/>
      <c r="F67" s="117">
        <v>2</v>
      </c>
      <c r="G67" s="103"/>
      <c r="H67" s="9"/>
    </row>
    <row r="68" spans="1:8" ht="12.75" x14ac:dyDescent="0.2">
      <c r="A68" s="111"/>
      <c r="B68" s="111"/>
      <c r="C68" s="116" t="s">
        <v>681</v>
      </c>
      <c r="D68" s="117" t="s">
        <v>669</v>
      </c>
      <c r="E68" s="137"/>
      <c r="F68" s="117">
        <v>3</v>
      </c>
      <c r="G68" s="103"/>
      <c r="H68" s="9"/>
    </row>
    <row r="69" spans="1:8" ht="12.75" x14ac:dyDescent="0.2">
      <c r="A69" s="111"/>
      <c r="B69" s="111"/>
      <c r="C69" s="116" t="s">
        <v>682</v>
      </c>
      <c r="D69" s="117" t="s">
        <v>670</v>
      </c>
      <c r="E69" s="137"/>
      <c r="F69" s="117">
        <v>1</v>
      </c>
      <c r="G69" s="103"/>
      <c r="H69" s="9"/>
    </row>
    <row r="70" spans="1:8" ht="12.75" x14ac:dyDescent="0.2">
      <c r="A70" s="111"/>
      <c r="B70" s="111"/>
      <c r="C70" s="116" t="s">
        <v>683</v>
      </c>
      <c r="D70" s="117" t="s">
        <v>671</v>
      </c>
      <c r="E70" s="137"/>
      <c r="F70" s="117">
        <v>2</v>
      </c>
      <c r="G70" s="103"/>
      <c r="H70" s="9"/>
    </row>
    <row r="71" spans="1:8" ht="12.75" x14ac:dyDescent="0.2">
      <c r="A71" s="111"/>
      <c r="B71" s="111"/>
      <c r="C71" s="116" t="s">
        <v>684</v>
      </c>
      <c r="D71" s="117" t="s">
        <v>672</v>
      </c>
      <c r="E71" s="137"/>
      <c r="F71" s="117">
        <v>1</v>
      </c>
      <c r="G71" s="103"/>
      <c r="H71" s="9"/>
    </row>
    <row r="72" spans="1:8" ht="12.75" x14ac:dyDescent="0.2">
      <c r="A72" s="111"/>
      <c r="B72" s="111"/>
      <c r="C72" s="116" t="s">
        <v>685</v>
      </c>
      <c r="D72" s="117" t="s">
        <v>673</v>
      </c>
      <c r="E72" s="137"/>
      <c r="F72" s="117">
        <v>1</v>
      </c>
      <c r="G72" s="103"/>
      <c r="H72" s="9"/>
    </row>
    <row r="73" spans="1:8" ht="12.75" x14ac:dyDescent="0.2">
      <c r="A73" s="111"/>
      <c r="B73" s="111"/>
      <c r="C73" s="116" t="s">
        <v>686</v>
      </c>
      <c r="D73" s="118" t="s">
        <v>674</v>
      </c>
      <c r="E73" s="137"/>
      <c r="F73" s="118">
        <v>2</v>
      </c>
      <c r="G73" s="103"/>
      <c r="H73" s="9"/>
    </row>
    <row r="74" spans="1:8" ht="12.75" x14ac:dyDescent="0.2">
      <c r="A74" s="111"/>
      <c r="B74" s="111"/>
      <c r="C74" s="116" t="s">
        <v>691</v>
      </c>
      <c r="D74" s="118" t="s">
        <v>675</v>
      </c>
      <c r="E74" s="137"/>
      <c r="F74" s="118">
        <v>2</v>
      </c>
      <c r="G74" s="103"/>
      <c r="H74" s="9"/>
    </row>
    <row r="75" spans="1:8" ht="12.75" x14ac:dyDescent="0.2">
      <c r="A75" s="111"/>
      <c r="B75" s="111"/>
      <c r="C75" s="116" t="s">
        <v>687</v>
      </c>
      <c r="D75" s="118" t="s">
        <v>676</v>
      </c>
      <c r="E75" s="137"/>
      <c r="F75" s="118">
        <v>1</v>
      </c>
      <c r="G75" s="103"/>
      <c r="H75" s="9"/>
    </row>
    <row r="76" spans="1:8" ht="12.75" x14ac:dyDescent="0.2">
      <c r="A76" s="111"/>
      <c r="B76" s="111"/>
      <c r="C76" s="116" t="s">
        <v>688</v>
      </c>
      <c r="D76" s="118" t="s">
        <v>677</v>
      </c>
      <c r="E76" s="137"/>
      <c r="F76" s="118">
        <v>1</v>
      </c>
      <c r="G76" s="103"/>
      <c r="H76" s="9"/>
    </row>
    <row r="77" spans="1:8" ht="12.75" x14ac:dyDescent="0.2">
      <c r="A77" s="111"/>
      <c r="B77" s="111"/>
      <c r="C77" s="116" t="s">
        <v>689</v>
      </c>
      <c r="D77" s="118" t="s">
        <v>678</v>
      </c>
      <c r="E77" s="137"/>
      <c r="F77" s="118">
        <v>1</v>
      </c>
      <c r="G77" s="103"/>
      <c r="H77" s="9"/>
    </row>
    <row r="78" spans="1:8" ht="12.75" x14ac:dyDescent="0.2">
      <c r="A78" s="111"/>
      <c r="B78" s="111"/>
      <c r="C78" s="116" t="s">
        <v>690</v>
      </c>
      <c r="D78" s="118" t="s">
        <v>679</v>
      </c>
      <c r="E78" s="137"/>
      <c r="F78" s="118">
        <v>1</v>
      </c>
      <c r="G78" s="103"/>
      <c r="H78" s="9"/>
    </row>
    <row r="79" spans="1:8" ht="12.75" x14ac:dyDescent="0.2">
      <c r="A79" s="113" t="s">
        <v>709</v>
      </c>
      <c r="B79" s="111"/>
      <c r="C79" s="116">
        <v>7561</v>
      </c>
      <c r="D79" s="118" t="s">
        <v>710</v>
      </c>
      <c r="E79" s="137">
        <v>308812</v>
      </c>
      <c r="F79" s="118">
        <v>1</v>
      </c>
      <c r="G79" s="103"/>
      <c r="H79" s="9"/>
    </row>
    <row r="80" spans="1:8" ht="12.75" x14ac:dyDescent="0.2">
      <c r="A80" s="111"/>
      <c r="B80" s="111"/>
      <c r="C80" s="116">
        <v>7619</v>
      </c>
      <c r="D80" s="118" t="s">
        <v>711</v>
      </c>
      <c r="E80" s="137">
        <v>306529</v>
      </c>
      <c r="F80" s="118">
        <v>1</v>
      </c>
      <c r="G80" s="103"/>
      <c r="H80" s="9"/>
    </row>
    <row r="81" spans="1:8" ht="15.75" customHeight="1" x14ac:dyDescent="0.2">
      <c r="A81" s="111"/>
      <c r="B81" s="111"/>
      <c r="C81" s="116">
        <v>7560</v>
      </c>
      <c r="D81" s="118" t="s">
        <v>712</v>
      </c>
      <c r="E81" s="137">
        <v>226924</v>
      </c>
      <c r="F81" s="118">
        <v>1</v>
      </c>
      <c r="G81" s="103"/>
      <c r="H81" s="9"/>
    </row>
    <row r="82" spans="1:8" ht="14.25" customHeight="1" x14ac:dyDescent="0.2">
      <c r="A82" s="113" t="s">
        <v>713</v>
      </c>
      <c r="B82" s="111"/>
      <c r="C82" s="117" t="s">
        <v>699</v>
      </c>
      <c r="D82" s="117" t="s">
        <v>696</v>
      </c>
      <c r="E82" s="137" t="s">
        <v>700</v>
      </c>
      <c r="F82" s="117"/>
      <c r="G82" s="103"/>
      <c r="H82" s="9"/>
    </row>
    <row r="83" spans="1:8" ht="15.75" customHeight="1" x14ac:dyDescent="0.25">
      <c r="A83" s="115"/>
      <c r="B83" s="115"/>
      <c r="C83" s="108" t="s">
        <v>693</v>
      </c>
      <c r="D83" s="119" t="s">
        <v>692</v>
      </c>
      <c r="E83" s="138"/>
      <c r="F83" s="117"/>
    </row>
    <row r="84" spans="1:8" ht="18" customHeight="1" x14ac:dyDescent="0.25">
      <c r="A84" s="115"/>
      <c r="B84" s="115"/>
      <c r="C84" s="108" t="s">
        <v>695</v>
      </c>
      <c r="D84" s="108" t="s">
        <v>694</v>
      </c>
      <c r="E84" s="138"/>
      <c r="F84" s="117"/>
    </row>
    <row r="85" spans="1:8" ht="18.75" customHeight="1" x14ac:dyDescent="0.25">
      <c r="A85" s="115"/>
      <c r="B85" s="115"/>
      <c r="C85" s="117"/>
      <c r="D85" s="108" t="s">
        <v>697</v>
      </c>
      <c r="E85" s="138"/>
      <c r="F85" s="117"/>
    </row>
    <row r="86" spans="1:8" x14ac:dyDescent="0.25">
      <c r="A86" s="115"/>
      <c r="B86" s="115"/>
      <c r="C86" s="117" t="s">
        <v>698</v>
      </c>
      <c r="D86" s="117" t="s">
        <v>701</v>
      </c>
      <c r="E86" s="138"/>
      <c r="F86" s="117"/>
    </row>
    <row r="87" spans="1:8" x14ac:dyDescent="0.25">
      <c r="A87" s="115"/>
      <c r="B87" s="115"/>
      <c r="C87" s="117"/>
      <c r="D87" s="117"/>
      <c r="E87" s="138"/>
      <c r="F87" s="117"/>
    </row>
    <row r="88" spans="1:8" ht="12.75" x14ac:dyDescent="0.2">
      <c r="A88" s="120" t="s">
        <v>719</v>
      </c>
      <c r="B88" s="117"/>
      <c r="C88" s="117"/>
      <c r="D88" s="117" t="s">
        <v>707</v>
      </c>
      <c r="E88" s="137"/>
      <c r="F88" s="117">
        <v>1</v>
      </c>
    </row>
    <row r="89" spans="1:8" ht="12.75" x14ac:dyDescent="0.2">
      <c r="A89" s="117"/>
      <c r="B89" s="117"/>
      <c r="C89" s="117"/>
      <c r="D89" s="117" t="s">
        <v>702</v>
      </c>
      <c r="E89" s="137" t="s">
        <v>706</v>
      </c>
      <c r="F89" s="117">
        <v>1</v>
      </c>
    </row>
    <row r="90" spans="1:8" ht="12.75" x14ac:dyDescent="0.2">
      <c r="A90" s="117"/>
      <c r="B90" s="117"/>
      <c r="C90" s="117"/>
      <c r="D90" s="117" t="s">
        <v>708</v>
      </c>
      <c r="E90" s="137"/>
      <c r="F90" s="117">
        <v>1</v>
      </c>
    </row>
    <row r="91" spans="1:8" ht="12.75" x14ac:dyDescent="0.2">
      <c r="A91" s="117"/>
      <c r="B91" s="117"/>
      <c r="C91" s="117"/>
      <c r="D91" s="117" t="s">
        <v>703</v>
      </c>
      <c r="E91" s="137"/>
      <c r="F91" s="117">
        <v>1</v>
      </c>
    </row>
    <row r="92" spans="1:8" ht="12.75" x14ac:dyDescent="0.2">
      <c r="A92" s="117"/>
      <c r="B92" s="117"/>
      <c r="C92" s="117"/>
      <c r="D92" s="117" t="s">
        <v>704</v>
      </c>
      <c r="E92" s="137"/>
      <c r="F92" s="117">
        <v>1</v>
      </c>
    </row>
    <row r="93" spans="1:8" ht="12.75" x14ac:dyDescent="0.2">
      <c r="A93" s="117"/>
      <c r="B93" s="117"/>
      <c r="C93" s="117"/>
      <c r="D93" s="117" t="s">
        <v>705</v>
      </c>
      <c r="E93" s="137">
        <v>26001</v>
      </c>
      <c r="F93" s="117">
        <v>1</v>
      </c>
    </row>
    <row r="94" spans="1:8" ht="12.75" x14ac:dyDescent="0.2">
      <c r="A94" s="120" t="s">
        <v>720</v>
      </c>
      <c r="B94" s="117"/>
      <c r="C94" s="117"/>
      <c r="D94" s="117" t="s">
        <v>714</v>
      </c>
      <c r="E94" s="137"/>
      <c r="F94" s="117"/>
    </row>
    <row r="95" spans="1:8" ht="12.75" x14ac:dyDescent="0.2">
      <c r="A95" s="117"/>
      <c r="B95" s="117"/>
      <c r="C95" s="117"/>
      <c r="D95" s="117" t="s">
        <v>715</v>
      </c>
      <c r="E95" s="137"/>
      <c r="F95" s="117"/>
    </row>
    <row r="96" spans="1:8" ht="12.75" x14ac:dyDescent="0.2">
      <c r="A96" s="117"/>
      <c r="B96" s="117"/>
      <c r="C96" s="117"/>
      <c r="D96" s="117" t="s">
        <v>716</v>
      </c>
      <c r="E96" s="137"/>
      <c r="F96" s="117"/>
    </row>
    <row r="97" spans="1:6" ht="12.75" x14ac:dyDescent="0.2">
      <c r="A97" s="117"/>
      <c r="B97" s="117"/>
      <c r="C97" s="117"/>
      <c r="D97" s="117" t="s">
        <v>717</v>
      </c>
      <c r="E97" s="137"/>
      <c r="F97" s="117"/>
    </row>
    <row r="98" spans="1:6" ht="12.75" x14ac:dyDescent="0.2">
      <c r="A98" s="117"/>
      <c r="B98" s="117"/>
      <c r="C98" s="117"/>
      <c r="D98" s="117"/>
      <c r="E98" s="137"/>
      <c r="F98" s="117"/>
    </row>
    <row r="99" spans="1:6" ht="12.75" x14ac:dyDescent="0.2">
      <c r="A99" s="117"/>
      <c r="B99" s="117"/>
      <c r="C99" s="117"/>
      <c r="D99" s="117"/>
      <c r="E99" s="137"/>
      <c r="F99" s="117"/>
    </row>
  </sheetData>
  <mergeCells count="2">
    <mergeCell ref="A2:B2"/>
    <mergeCell ref="C2:F2"/>
  </mergeCells>
  <phoneticPr fontId="30" type="noConversion"/>
  <pageMargins left="0.78740157480314965" right="0.78740157480314965" top="0.98425196850393704" bottom="0.98425196850393704" header="0.51181102362204722" footer="0.51181102362204722"/>
  <pageSetup paperSize="9" orientation="landscape" horizontalDpi="300" verticalDpi="300" r:id="rId1"/>
  <headerFooter alignWithMargins="0"/>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7:Q39"/>
  <sheetViews>
    <sheetView topLeftCell="A25" workbookViewId="0">
      <selection activeCell="E11" sqref="E11"/>
    </sheetView>
  </sheetViews>
  <sheetFormatPr baseColWidth="10" defaultRowHeight="12.75" x14ac:dyDescent="0.2"/>
  <cols>
    <col min="1" max="1" width="6.85546875" customWidth="1"/>
    <col min="2" max="2" width="20.85546875" customWidth="1"/>
    <col min="3" max="3" width="11.7109375" customWidth="1"/>
    <col min="5" max="5" width="9" customWidth="1"/>
    <col min="6" max="6" width="8.85546875" customWidth="1"/>
    <col min="7" max="7" width="9.7109375" customWidth="1"/>
    <col min="8" max="8" width="9.5703125" customWidth="1"/>
    <col min="9" max="9" width="9.85546875" customWidth="1"/>
    <col min="10" max="10" width="9.7109375" customWidth="1"/>
    <col min="11" max="11" width="11.85546875" customWidth="1"/>
    <col min="12" max="12" width="7.7109375" customWidth="1"/>
    <col min="13" max="13" width="9.28515625" customWidth="1"/>
    <col min="14" max="14" width="7.7109375" customWidth="1"/>
    <col min="15" max="15" width="9.5703125" customWidth="1"/>
    <col min="16" max="17" width="9.7109375" customWidth="1"/>
  </cols>
  <sheetData>
    <row r="7" spans="2:17" x14ac:dyDescent="0.2">
      <c r="B7" s="738" t="s">
        <v>1327</v>
      </c>
      <c r="C7" s="736"/>
      <c r="D7" s="735"/>
      <c r="E7" s="732"/>
      <c r="F7" s="732"/>
      <c r="G7" s="732"/>
      <c r="H7" s="732"/>
      <c r="I7" s="732"/>
      <c r="J7" s="732"/>
      <c r="K7" s="732"/>
      <c r="L7" s="732"/>
      <c r="M7" s="732"/>
      <c r="N7" s="732"/>
      <c r="O7" s="732"/>
      <c r="P7" s="732"/>
      <c r="Q7" s="737"/>
    </row>
    <row r="8" spans="2:17" x14ac:dyDescent="0.2">
      <c r="B8" s="738" t="s">
        <v>1326</v>
      </c>
      <c r="C8" s="736"/>
      <c r="D8" s="735"/>
      <c r="E8" s="732"/>
      <c r="F8" s="732"/>
      <c r="G8" s="732"/>
      <c r="H8" s="732"/>
      <c r="I8" s="732"/>
      <c r="J8" s="732"/>
      <c r="K8" s="732"/>
      <c r="L8" s="732"/>
      <c r="M8" s="732"/>
      <c r="N8" s="732"/>
      <c r="O8" s="732"/>
      <c r="P8" s="732"/>
      <c r="Q8" s="737"/>
    </row>
    <row r="9" spans="2:17" x14ac:dyDescent="0.2">
      <c r="B9" s="1072" t="s">
        <v>1325</v>
      </c>
      <c r="C9" s="1072"/>
      <c r="D9" s="1072"/>
      <c r="E9" s="1072"/>
      <c r="F9" s="1072"/>
      <c r="G9" s="1072"/>
      <c r="H9" s="1072"/>
      <c r="I9" s="1072"/>
      <c r="J9" s="1072"/>
      <c r="K9" s="1072"/>
      <c r="L9" s="1072"/>
      <c r="M9" s="1072"/>
      <c r="N9" s="1072"/>
      <c r="O9" s="1072"/>
      <c r="P9" s="1072"/>
      <c r="Q9" s="1072"/>
    </row>
    <row r="10" spans="2:17" x14ac:dyDescent="0.2">
      <c r="B10" s="1073"/>
      <c r="C10" s="1073"/>
      <c r="D10" s="1073"/>
      <c r="E10" s="1073"/>
      <c r="F10" s="1073"/>
      <c r="G10" s="1073"/>
      <c r="H10" s="1073"/>
      <c r="I10" s="1073"/>
      <c r="J10" s="1073"/>
      <c r="K10" s="1073"/>
      <c r="L10" s="1073"/>
      <c r="M10" s="1073"/>
      <c r="N10" s="1073"/>
      <c r="O10" s="1073"/>
      <c r="P10" s="1073"/>
      <c r="Q10" s="1073"/>
    </row>
    <row r="11" spans="2:17" x14ac:dyDescent="0.2">
      <c r="B11" s="732"/>
      <c r="C11" s="736"/>
      <c r="D11" s="735"/>
      <c r="E11" s="732"/>
      <c r="F11" s="732"/>
      <c r="G11" s="734"/>
      <c r="H11" s="733"/>
      <c r="I11" s="733"/>
      <c r="J11" s="733"/>
      <c r="K11" s="733"/>
      <c r="L11" s="733"/>
      <c r="M11" s="732"/>
      <c r="N11" s="732"/>
      <c r="O11" s="732"/>
      <c r="P11" s="732"/>
      <c r="Q11" s="731" t="s">
        <v>1324</v>
      </c>
    </row>
    <row r="12" spans="2:17" x14ac:dyDescent="0.2">
      <c r="B12" s="732"/>
      <c r="C12" s="736"/>
      <c r="D12" s="735"/>
      <c r="E12" s="732"/>
      <c r="F12" s="732"/>
      <c r="G12" s="734"/>
      <c r="H12" s="733"/>
      <c r="I12" s="733"/>
      <c r="J12" s="733"/>
      <c r="K12" s="733"/>
      <c r="L12" s="733"/>
      <c r="M12" s="732"/>
      <c r="N12" s="732"/>
      <c r="O12" s="732"/>
      <c r="P12" s="732"/>
      <c r="Q12" s="731"/>
    </row>
    <row r="13" spans="2:17" ht="13.5" thickBot="1" x14ac:dyDescent="0.25">
      <c r="B13" s="1074" t="s">
        <v>1323</v>
      </c>
      <c r="C13" s="1074"/>
      <c r="D13" s="1074"/>
      <c r="E13" s="1074"/>
      <c r="F13" s="1074"/>
      <c r="G13" s="1074"/>
      <c r="H13" s="1074"/>
      <c r="I13" s="1074"/>
      <c r="J13" s="1074"/>
      <c r="K13" s="1074"/>
      <c r="L13" s="1074"/>
      <c r="M13" s="1074"/>
      <c r="N13" s="1074"/>
      <c r="O13" s="1074"/>
      <c r="P13" s="1074"/>
      <c r="Q13" s="1074"/>
    </row>
    <row r="14" spans="2:17" ht="24.75" thickBot="1" x14ac:dyDescent="0.25">
      <c r="B14" s="729" t="s">
        <v>425</v>
      </c>
      <c r="C14" s="730" t="s">
        <v>426</v>
      </c>
      <c r="D14" s="730" t="s">
        <v>324</v>
      </c>
      <c r="E14" s="729" t="s">
        <v>1174</v>
      </c>
      <c r="F14" s="729" t="s">
        <v>427</v>
      </c>
      <c r="G14" s="729" t="s">
        <v>428</v>
      </c>
      <c r="H14" s="729" t="s">
        <v>429</v>
      </c>
      <c r="I14" s="729" t="s">
        <v>385</v>
      </c>
      <c r="J14" s="729" t="s">
        <v>384</v>
      </c>
      <c r="K14" s="729" t="s">
        <v>1175</v>
      </c>
      <c r="L14" s="728" t="s">
        <v>397</v>
      </c>
      <c r="M14" s="728" t="s">
        <v>1322</v>
      </c>
      <c r="N14" s="729" t="s">
        <v>1176</v>
      </c>
      <c r="O14" s="728" t="s">
        <v>1177</v>
      </c>
      <c r="P14" s="728" t="s">
        <v>1178</v>
      </c>
      <c r="Q14" s="728" t="s">
        <v>430</v>
      </c>
    </row>
    <row r="15" spans="2:17" ht="24.75" thickBot="1" x14ac:dyDescent="0.25">
      <c r="B15" s="727" t="s">
        <v>1321</v>
      </c>
      <c r="C15" s="726" t="s">
        <v>431</v>
      </c>
      <c r="D15" s="725" t="s">
        <v>432</v>
      </c>
      <c r="E15" s="720"/>
      <c r="F15" s="719">
        <v>1000000</v>
      </c>
      <c r="G15" s="718"/>
      <c r="H15" s="720"/>
      <c r="I15" s="719"/>
      <c r="J15" s="718"/>
      <c r="K15" s="722"/>
      <c r="L15" s="719"/>
      <c r="M15" s="721"/>
      <c r="N15" s="720"/>
      <c r="O15" s="719"/>
      <c r="P15" s="718"/>
      <c r="Q15" s="724">
        <v>1000000</v>
      </c>
    </row>
    <row r="16" spans="2:17" ht="36.75" thickBot="1" x14ac:dyDescent="0.25">
      <c r="B16" s="717" t="s">
        <v>1320</v>
      </c>
      <c r="C16" s="704" t="s">
        <v>431</v>
      </c>
      <c r="D16" s="703" t="s">
        <v>1319</v>
      </c>
      <c r="E16" s="720"/>
      <c r="F16" s="719">
        <v>5000000</v>
      </c>
      <c r="G16" s="718"/>
      <c r="H16" s="720"/>
      <c r="I16" s="719"/>
      <c r="J16" s="718"/>
      <c r="K16" s="722"/>
      <c r="L16" s="719"/>
      <c r="M16" s="721"/>
      <c r="N16" s="720"/>
      <c r="O16" s="719"/>
      <c r="P16" s="718"/>
      <c r="Q16" s="697">
        <v>5000000</v>
      </c>
    </row>
    <row r="17" spans="2:17" ht="48.75" thickBot="1" x14ac:dyDescent="0.25">
      <c r="B17" s="717" t="s">
        <v>1318</v>
      </c>
      <c r="C17" s="704" t="s">
        <v>431</v>
      </c>
      <c r="D17" s="703" t="s">
        <v>1317</v>
      </c>
      <c r="E17" s="720"/>
      <c r="F17" s="719"/>
      <c r="G17" s="718"/>
      <c r="H17" s="720"/>
      <c r="I17" s="723">
        <v>14000000</v>
      </c>
      <c r="J17" s="718"/>
      <c r="K17" s="722"/>
      <c r="L17" s="719"/>
      <c r="M17" s="721"/>
      <c r="N17" s="720"/>
      <c r="O17" s="719"/>
      <c r="P17" s="718"/>
      <c r="Q17" s="697">
        <v>14000000</v>
      </c>
    </row>
    <row r="18" spans="2:17" ht="36.75" thickBot="1" x14ac:dyDescent="0.25">
      <c r="B18" s="717" t="s">
        <v>1316</v>
      </c>
      <c r="C18" s="704" t="s">
        <v>431</v>
      </c>
      <c r="D18" s="703" t="s">
        <v>1315</v>
      </c>
      <c r="E18" s="720">
        <v>800000</v>
      </c>
      <c r="F18" s="719"/>
      <c r="G18" s="718"/>
      <c r="H18" s="720"/>
      <c r="I18" s="719"/>
      <c r="J18" s="718"/>
      <c r="K18" s="722"/>
      <c r="L18" s="719"/>
      <c r="M18" s="721"/>
      <c r="N18" s="720"/>
      <c r="O18" s="719"/>
      <c r="P18" s="718"/>
      <c r="Q18" s="697">
        <v>800000</v>
      </c>
    </row>
    <row r="19" spans="2:17" ht="36.75" thickBot="1" x14ac:dyDescent="0.25">
      <c r="B19" s="717" t="s">
        <v>1314</v>
      </c>
      <c r="C19" s="704" t="s">
        <v>431</v>
      </c>
      <c r="D19" s="703" t="s">
        <v>1311</v>
      </c>
      <c r="E19" s="720">
        <v>800000</v>
      </c>
      <c r="F19" s="719"/>
      <c r="G19" s="718"/>
      <c r="H19" s="720"/>
      <c r="I19" s="719"/>
      <c r="J19" s="718"/>
      <c r="K19" s="722"/>
      <c r="L19" s="719"/>
      <c r="M19" s="721"/>
      <c r="N19" s="720"/>
      <c r="O19" s="719"/>
      <c r="P19" s="718"/>
      <c r="Q19" s="697">
        <v>800000</v>
      </c>
    </row>
    <row r="20" spans="2:17" ht="24.75" thickBot="1" x14ac:dyDescent="0.25">
      <c r="B20" s="717" t="s">
        <v>1313</v>
      </c>
      <c r="C20" s="704" t="s">
        <v>431</v>
      </c>
      <c r="D20" s="703" t="s">
        <v>432</v>
      </c>
      <c r="E20" s="720"/>
      <c r="F20" s="719"/>
      <c r="G20" s="718">
        <v>100000</v>
      </c>
      <c r="H20" s="720"/>
      <c r="I20" s="719"/>
      <c r="J20" s="718">
        <v>100000</v>
      </c>
      <c r="K20" s="722"/>
      <c r="L20" s="719"/>
      <c r="M20" s="721"/>
      <c r="N20" s="720">
        <v>100000</v>
      </c>
      <c r="O20" s="719"/>
      <c r="P20" s="718"/>
      <c r="Q20" s="697">
        <f>SUM(E20:P20)</f>
        <v>300000</v>
      </c>
    </row>
    <row r="21" spans="2:17" ht="36.75" thickBot="1" x14ac:dyDescent="0.25">
      <c r="B21" s="717" t="s">
        <v>1312</v>
      </c>
      <c r="C21" s="704" t="s">
        <v>431</v>
      </c>
      <c r="D21" s="703" t="s">
        <v>1311</v>
      </c>
      <c r="E21" s="720"/>
      <c r="F21" s="719"/>
      <c r="G21" s="718"/>
      <c r="H21" s="720">
        <v>6000000</v>
      </c>
      <c r="I21" s="719"/>
      <c r="J21" s="718"/>
      <c r="K21" s="722"/>
      <c r="L21" s="719"/>
      <c r="M21" s="721"/>
      <c r="N21" s="720"/>
      <c r="O21" s="719"/>
      <c r="P21" s="718"/>
      <c r="Q21" s="697">
        <v>6000000</v>
      </c>
    </row>
    <row r="22" spans="2:17" ht="36.75" thickBot="1" x14ac:dyDescent="0.25">
      <c r="B22" s="717" t="s">
        <v>1310</v>
      </c>
      <c r="C22" s="704" t="s">
        <v>431</v>
      </c>
      <c r="D22" s="703" t="s">
        <v>1309</v>
      </c>
      <c r="E22" s="714"/>
      <c r="F22" s="713"/>
      <c r="G22" s="698">
        <v>3000000</v>
      </c>
      <c r="H22" s="700"/>
      <c r="I22" s="701"/>
      <c r="J22" s="698"/>
      <c r="K22" s="702"/>
      <c r="L22" s="701"/>
      <c r="M22" s="699"/>
      <c r="N22" s="700"/>
      <c r="O22" s="701"/>
      <c r="P22" s="698"/>
      <c r="Q22" s="697">
        <f>SUM(E22:P22)</f>
        <v>3000000</v>
      </c>
    </row>
    <row r="23" spans="2:17" ht="13.5" thickBot="1" x14ac:dyDescent="0.25">
      <c r="B23" s="717"/>
      <c r="C23" s="716"/>
      <c r="D23" s="715"/>
      <c r="E23" s="714"/>
      <c r="F23" s="713"/>
      <c r="G23" s="698"/>
      <c r="H23" s="700"/>
      <c r="I23" s="701"/>
      <c r="J23" s="698"/>
      <c r="K23" s="702"/>
      <c r="L23" s="701"/>
      <c r="M23" s="699"/>
      <c r="N23" s="700"/>
      <c r="O23" s="701"/>
      <c r="P23" s="698"/>
      <c r="Q23" s="697">
        <f>SUM(E23:P23)</f>
        <v>0</v>
      </c>
    </row>
    <row r="24" spans="2:17" ht="13.5" thickBot="1" x14ac:dyDescent="0.25">
      <c r="B24" s="1075" t="s">
        <v>433</v>
      </c>
      <c r="C24" s="1075"/>
      <c r="D24" s="1075"/>
      <c r="E24" s="694">
        <f t="shared" ref="E24:Q24" si="0">SUM(E15:E23)</f>
        <v>1600000</v>
      </c>
      <c r="F24" s="694">
        <f t="shared" si="0"/>
        <v>6000000</v>
      </c>
      <c r="G24" s="693">
        <f t="shared" si="0"/>
        <v>3100000</v>
      </c>
      <c r="H24" s="696">
        <f t="shared" si="0"/>
        <v>6000000</v>
      </c>
      <c r="I24" s="694">
        <f t="shared" si="0"/>
        <v>14000000</v>
      </c>
      <c r="J24" s="695">
        <f t="shared" si="0"/>
        <v>100000</v>
      </c>
      <c r="K24" s="694">
        <f t="shared" si="0"/>
        <v>0</v>
      </c>
      <c r="L24" s="694">
        <f t="shared" si="0"/>
        <v>0</v>
      </c>
      <c r="M24" s="693">
        <f t="shared" si="0"/>
        <v>0</v>
      </c>
      <c r="N24" s="696">
        <f t="shared" si="0"/>
        <v>100000</v>
      </c>
      <c r="O24" s="694">
        <f t="shared" si="0"/>
        <v>0</v>
      </c>
      <c r="P24" s="695">
        <f t="shared" si="0"/>
        <v>0</v>
      </c>
      <c r="Q24" s="692">
        <f t="shared" si="0"/>
        <v>30900000</v>
      </c>
    </row>
    <row r="25" spans="2:17" ht="24.75" thickBot="1" x14ac:dyDescent="0.25">
      <c r="B25" s="712" t="s">
        <v>1308</v>
      </c>
      <c r="C25" s="709" t="s">
        <v>55</v>
      </c>
      <c r="D25" s="709" t="s">
        <v>434</v>
      </c>
      <c r="E25" s="700"/>
      <c r="F25" s="701"/>
      <c r="G25" s="698"/>
      <c r="H25" s="700"/>
      <c r="I25" s="701"/>
      <c r="J25" s="698">
        <v>25000000</v>
      </c>
      <c r="K25" s="702"/>
      <c r="L25" s="701"/>
      <c r="M25" s="699"/>
      <c r="N25" s="700"/>
      <c r="O25" s="699"/>
      <c r="P25" s="698"/>
      <c r="Q25" s="697">
        <f t="shared" ref="Q25:Q34" si="1">SUM(E25:P25)</f>
        <v>25000000</v>
      </c>
    </row>
    <row r="26" spans="2:17" ht="36.75" thickBot="1" x14ac:dyDescent="0.25">
      <c r="B26" s="712" t="s">
        <v>1307</v>
      </c>
      <c r="C26" s="709" t="s">
        <v>55</v>
      </c>
      <c r="D26" s="709" t="s">
        <v>434</v>
      </c>
      <c r="E26" s="700"/>
      <c r="F26" s="701"/>
      <c r="G26" s="698"/>
      <c r="H26" s="700"/>
      <c r="I26" s="701"/>
      <c r="J26" s="698"/>
      <c r="K26" s="702">
        <v>10000000</v>
      </c>
      <c r="L26" s="701"/>
      <c r="M26" s="699"/>
      <c r="N26" s="700"/>
      <c r="O26" s="699"/>
      <c r="P26" s="698"/>
      <c r="Q26" s="697">
        <f t="shared" si="1"/>
        <v>10000000</v>
      </c>
    </row>
    <row r="27" spans="2:17" ht="24.75" thickBot="1" x14ac:dyDescent="0.25">
      <c r="B27" s="712" t="s">
        <v>1306</v>
      </c>
      <c r="C27" s="709" t="s">
        <v>55</v>
      </c>
      <c r="D27" s="709" t="s">
        <v>434</v>
      </c>
      <c r="E27" s="700"/>
      <c r="F27" s="701"/>
      <c r="G27" s="698">
        <v>6000000</v>
      </c>
      <c r="H27" s="700"/>
      <c r="I27" s="701"/>
      <c r="J27" s="698"/>
      <c r="K27" s="702"/>
      <c r="L27" s="701"/>
      <c r="M27" s="699"/>
      <c r="N27" s="700"/>
      <c r="O27" s="699"/>
      <c r="P27" s="698"/>
      <c r="Q27" s="697">
        <f t="shared" si="1"/>
        <v>6000000</v>
      </c>
    </row>
    <row r="28" spans="2:17" ht="36.75" thickBot="1" x14ac:dyDescent="0.25">
      <c r="B28" s="710" t="s">
        <v>1305</v>
      </c>
      <c r="C28" s="709" t="s">
        <v>55</v>
      </c>
      <c r="D28" s="709"/>
      <c r="E28" s="708"/>
      <c r="F28" s="707">
        <v>100000</v>
      </c>
      <c r="G28" s="706"/>
      <c r="H28" s="700"/>
      <c r="I28" s="701">
        <v>100000</v>
      </c>
      <c r="J28" s="711"/>
      <c r="K28" s="702"/>
      <c r="L28" s="701"/>
      <c r="M28" s="699"/>
      <c r="N28" s="700"/>
      <c r="O28" s="699"/>
      <c r="P28" s="698"/>
      <c r="Q28" s="697">
        <f t="shared" si="1"/>
        <v>200000</v>
      </c>
    </row>
    <row r="29" spans="2:17" ht="24.75" thickBot="1" x14ac:dyDescent="0.25">
      <c r="B29" s="710" t="s">
        <v>1304</v>
      </c>
      <c r="C29" s="709" t="s">
        <v>55</v>
      </c>
      <c r="D29" s="709" t="s">
        <v>434</v>
      </c>
      <c r="E29" s="708"/>
      <c r="F29" s="707"/>
      <c r="G29" s="706"/>
      <c r="H29" s="700"/>
      <c r="I29" s="701"/>
      <c r="J29" s="711">
        <v>300000</v>
      </c>
      <c r="K29" s="702"/>
      <c r="L29" s="701"/>
      <c r="M29" s="699"/>
      <c r="N29" s="700"/>
      <c r="O29" s="699">
        <v>300000</v>
      </c>
      <c r="P29" s="698"/>
      <c r="Q29" s="697">
        <f t="shared" si="1"/>
        <v>600000</v>
      </c>
    </row>
    <row r="30" spans="2:17" ht="24.75" thickBot="1" x14ac:dyDescent="0.25">
      <c r="B30" s="710" t="s">
        <v>1303</v>
      </c>
      <c r="C30" s="709" t="s">
        <v>55</v>
      </c>
      <c r="D30" s="709" t="s">
        <v>434</v>
      </c>
      <c r="E30" s="708">
        <v>300000</v>
      </c>
      <c r="F30" s="707"/>
      <c r="G30" s="706"/>
      <c r="H30" s="700"/>
      <c r="I30" s="701"/>
      <c r="J30" s="711"/>
      <c r="K30" s="702"/>
      <c r="L30" s="701"/>
      <c r="M30" s="699"/>
      <c r="N30" s="700"/>
      <c r="O30" s="699"/>
      <c r="P30" s="698"/>
      <c r="Q30" s="697">
        <f t="shared" si="1"/>
        <v>300000</v>
      </c>
    </row>
    <row r="31" spans="2:17" ht="36.75" thickBot="1" x14ac:dyDescent="0.25">
      <c r="B31" s="710" t="s">
        <v>1302</v>
      </c>
      <c r="C31" s="709" t="s">
        <v>55</v>
      </c>
      <c r="D31" s="709"/>
      <c r="E31" s="708"/>
      <c r="F31" s="707"/>
      <c r="G31" s="706">
        <v>600000</v>
      </c>
      <c r="H31" s="700"/>
      <c r="I31" s="701"/>
      <c r="J31" s="698">
        <v>600000</v>
      </c>
      <c r="K31" s="702"/>
      <c r="L31" s="701"/>
      <c r="M31" s="699"/>
      <c r="N31" s="700"/>
      <c r="O31" s="699"/>
      <c r="P31" s="698"/>
      <c r="Q31" s="697">
        <f t="shared" si="1"/>
        <v>1200000</v>
      </c>
    </row>
    <row r="32" spans="2:17" ht="24.75" thickBot="1" x14ac:dyDescent="0.25">
      <c r="B32" s="710" t="s">
        <v>1301</v>
      </c>
      <c r="C32" s="709" t="s">
        <v>96</v>
      </c>
      <c r="D32" s="709" t="s">
        <v>434</v>
      </c>
      <c r="E32" s="708"/>
      <c r="F32" s="707">
        <v>70000</v>
      </c>
      <c r="G32" s="706"/>
      <c r="H32" s="700"/>
      <c r="I32" s="701"/>
      <c r="J32" s="698"/>
      <c r="K32" s="702"/>
      <c r="L32" s="701"/>
      <c r="M32" s="699"/>
      <c r="N32" s="700"/>
      <c r="O32" s="699"/>
      <c r="P32" s="698"/>
      <c r="Q32" s="697">
        <f t="shared" si="1"/>
        <v>70000</v>
      </c>
    </row>
    <row r="33" spans="2:17" ht="36.75" thickBot="1" x14ac:dyDescent="0.25">
      <c r="B33" s="710" t="s">
        <v>1300</v>
      </c>
      <c r="C33" s="709" t="s">
        <v>435</v>
      </c>
      <c r="D33" s="709" t="s">
        <v>436</v>
      </c>
      <c r="E33" s="708"/>
      <c r="F33" s="707"/>
      <c r="G33" s="706"/>
      <c r="H33" s="700"/>
      <c r="I33" s="701"/>
      <c r="J33" s="698">
        <v>3500000</v>
      </c>
      <c r="K33" s="702"/>
      <c r="L33" s="701"/>
      <c r="M33" s="699"/>
      <c r="N33" s="700"/>
      <c r="O33" s="699"/>
      <c r="P33" s="698"/>
      <c r="Q33" s="697">
        <f t="shared" si="1"/>
        <v>3500000</v>
      </c>
    </row>
    <row r="34" spans="2:17" ht="36.75" thickBot="1" x14ac:dyDescent="0.25">
      <c r="B34" s="705" t="s">
        <v>1299</v>
      </c>
      <c r="C34" s="704" t="s">
        <v>435</v>
      </c>
      <c r="D34" s="703"/>
      <c r="E34" s="700"/>
      <c r="F34" s="699"/>
      <c r="G34" s="698">
        <v>6000000</v>
      </c>
      <c r="H34" s="700"/>
      <c r="I34" s="701"/>
      <c r="J34" s="698"/>
      <c r="K34" s="702"/>
      <c r="L34" s="701"/>
      <c r="M34" s="699"/>
      <c r="N34" s="700"/>
      <c r="O34" s="699"/>
      <c r="P34" s="698"/>
      <c r="Q34" s="697">
        <f t="shared" si="1"/>
        <v>6000000</v>
      </c>
    </row>
    <row r="35" spans="2:17" ht="13.5" thickBot="1" x14ac:dyDescent="0.25">
      <c r="B35" s="1076" t="s">
        <v>437</v>
      </c>
      <c r="C35" s="1077"/>
      <c r="D35" s="1078"/>
      <c r="E35" s="696">
        <f t="shared" ref="E35:Q35" si="2">SUM(E25:E34)</f>
        <v>300000</v>
      </c>
      <c r="F35" s="694">
        <f t="shared" si="2"/>
        <v>170000</v>
      </c>
      <c r="G35" s="695">
        <f t="shared" si="2"/>
        <v>12600000</v>
      </c>
      <c r="H35" s="694">
        <f t="shared" si="2"/>
        <v>0</v>
      </c>
      <c r="I35" s="694">
        <f t="shared" si="2"/>
        <v>100000</v>
      </c>
      <c r="J35" s="693">
        <f t="shared" si="2"/>
        <v>29400000</v>
      </c>
      <c r="K35" s="696">
        <f t="shared" si="2"/>
        <v>10000000</v>
      </c>
      <c r="L35" s="694">
        <f t="shared" si="2"/>
        <v>0</v>
      </c>
      <c r="M35" s="695">
        <f t="shared" si="2"/>
        <v>0</v>
      </c>
      <c r="N35" s="694">
        <f t="shared" si="2"/>
        <v>0</v>
      </c>
      <c r="O35" s="694">
        <f t="shared" si="2"/>
        <v>300000</v>
      </c>
      <c r="P35" s="693">
        <f t="shared" si="2"/>
        <v>0</v>
      </c>
      <c r="Q35" s="692">
        <f t="shared" si="2"/>
        <v>52870000</v>
      </c>
    </row>
    <row r="36" spans="2:17" ht="15" x14ac:dyDescent="0.25">
      <c r="B36" s="691"/>
      <c r="C36" s="691"/>
      <c r="D36" s="691"/>
      <c r="E36" s="691"/>
      <c r="F36" s="691"/>
      <c r="G36" s="691"/>
      <c r="H36" s="691"/>
      <c r="I36" s="691"/>
      <c r="J36" s="691"/>
      <c r="K36" s="691"/>
      <c r="L36" s="691"/>
      <c r="M36" s="691"/>
      <c r="N36" s="691"/>
      <c r="O36" s="691"/>
      <c r="P36" s="691"/>
      <c r="Q36" s="691"/>
    </row>
    <row r="37" spans="2:17" ht="15" x14ac:dyDescent="0.25">
      <c r="B37" s="691"/>
      <c r="C37" s="691"/>
      <c r="D37" s="691"/>
      <c r="E37" s="691"/>
      <c r="F37" s="691"/>
      <c r="G37" s="691"/>
      <c r="H37" s="691"/>
      <c r="I37" s="691"/>
      <c r="J37" s="691"/>
      <c r="K37" s="691"/>
      <c r="L37" s="691"/>
      <c r="M37" s="691"/>
      <c r="N37" s="691"/>
      <c r="O37" s="691"/>
      <c r="P37" s="691"/>
      <c r="Q37" s="691"/>
    </row>
    <row r="38" spans="2:17" ht="15" x14ac:dyDescent="0.25">
      <c r="B38" s="691"/>
      <c r="C38" s="691"/>
      <c r="D38" s="691"/>
      <c r="E38" s="691"/>
      <c r="F38" s="691"/>
      <c r="G38" s="691"/>
      <c r="H38" s="691"/>
      <c r="I38" s="691"/>
      <c r="J38" s="691"/>
      <c r="K38" s="691"/>
      <c r="L38" s="691"/>
      <c r="M38" s="691"/>
      <c r="N38" s="691"/>
      <c r="O38" s="691"/>
      <c r="P38" s="691"/>
      <c r="Q38" s="691"/>
    </row>
    <row r="39" spans="2:17" ht="15" x14ac:dyDescent="0.25">
      <c r="B39" s="691"/>
      <c r="C39" s="691"/>
      <c r="D39" s="691"/>
      <c r="E39" s="691"/>
      <c r="F39" s="691"/>
      <c r="G39" s="691"/>
      <c r="H39" s="691"/>
      <c r="I39" s="691"/>
      <c r="J39" s="691"/>
      <c r="K39" s="691"/>
      <c r="L39" s="691"/>
      <c r="M39" s="691"/>
      <c r="N39" s="691"/>
      <c r="O39" s="691"/>
      <c r="P39" s="691"/>
      <c r="Q39" s="691"/>
    </row>
  </sheetData>
  <mergeCells count="5">
    <mergeCell ref="B9:Q9"/>
    <mergeCell ref="B10:Q10"/>
    <mergeCell ref="B13:Q13"/>
    <mergeCell ref="B24:D24"/>
    <mergeCell ref="B35:D35"/>
  </mergeCells>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I31"/>
  <sheetViews>
    <sheetView topLeftCell="A13" zoomScale="84" zoomScaleNormal="84" workbookViewId="0">
      <selection activeCell="E18" sqref="E18"/>
    </sheetView>
  </sheetViews>
  <sheetFormatPr baseColWidth="10" defaultColWidth="11.42578125" defaultRowHeight="15" x14ac:dyDescent="0.25"/>
  <cols>
    <col min="1" max="1" width="13.7109375" style="691" customWidth="1"/>
    <col min="2" max="2" width="21.42578125" style="691" customWidth="1"/>
    <col min="3" max="3" width="13.28515625" style="691" customWidth="1"/>
    <col min="4" max="4" width="11.42578125" style="691"/>
    <col min="5" max="5" width="17.140625" style="691" customWidth="1"/>
    <col min="6" max="6" width="11.42578125" style="691" customWidth="1"/>
    <col min="7" max="7" width="11.42578125" style="691"/>
    <col min="8" max="8" width="24.85546875" style="691" customWidth="1"/>
    <col min="9" max="9" width="17.28515625" style="691" customWidth="1"/>
    <col min="10" max="16384" width="11.42578125" style="691"/>
  </cols>
  <sheetData>
    <row r="3" spans="2:9" ht="33.75" x14ac:dyDescent="0.5">
      <c r="B3" s="785"/>
      <c r="C3" s="786"/>
      <c r="D3" s="786"/>
      <c r="E3" s="786"/>
      <c r="F3" s="788" t="s">
        <v>1328</v>
      </c>
      <c r="G3" s="739"/>
      <c r="H3" s="739"/>
      <c r="I3" s="739"/>
    </row>
    <row r="5" spans="2:9" ht="18.75" x14ac:dyDescent="0.3">
      <c r="B5" s="789" t="s">
        <v>1329</v>
      </c>
      <c r="C5" s="739"/>
      <c r="D5" s="739"/>
      <c r="E5" s="739"/>
      <c r="F5" s="739"/>
      <c r="G5" s="739"/>
      <c r="H5" s="739"/>
      <c r="I5" s="739"/>
    </row>
    <row r="6" spans="2:9" ht="15.75" thickBot="1" x14ac:dyDescent="0.3">
      <c r="B6" s="741"/>
      <c r="C6" s="742"/>
      <c r="D6" s="742"/>
      <c r="E6" s="742"/>
      <c r="F6" s="742"/>
      <c r="G6" s="742"/>
      <c r="H6" s="742"/>
      <c r="I6" s="741"/>
    </row>
    <row r="7" spans="2:9" ht="24.75" thickBot="1" x14ac:dyDescent="0.3">
      <c r="B7" s="764" t="s">
        <v>1330</v>
      </c>
      <c r="C7" s="765" t="s">
        <v>1331</v>
      </c>
      <c r="D7" s="766" t="s">
        <v>1332</v>
      </c>
      <c r="E7" s="767" t="s">
        <v>1333</v>
      </c>
      <c r="F7" s="768" t="s">
        <v>1334</v>
      </c>
      <c r="G7" s="769" t="s">
        <v>1335</v>
      </c>
      <c r="H7" s="784" t="s">
        <v>1336</v>
      </c>
      <c r="I7" s="784" t="s">
        <v>1337</v>
      </c>
    </row>
    <row r="8" spans="2:9" ht="24.75" thickBot="1" x14ac:dyDescent="0.3">
      <c r="B8" s="743" t="s">
        <v>1338</v>
      </c>
      <c r="C8" s="740" t="s">
        <v>431</v>
      </c>
      <c r="D8" s="750">
        <v>500000</v>
      </c>
      <c r="E8" s="754">
        <v>44621</v>
      </c>
      <c r="F8" s="758" t="s">
        <v>1339</v>
      </c>
      <c r="G8" s="754" t="s">
        <v>44</v>
      </c>
      <c r="H8" s="808" t="s">
        <v>1340</v>
      </c>
      <c r="I8" s="793"/>
    </row>
    <row r="9" spans="2:9" ht="39" customHeight="1" thickBot="1" x14ac:dyDescent="0.3">
      <c r="B9" s="746" t="s">
        <v>1321</v>
      </c>
      <c r="C9" s="747" t="s">
        <v>431</v>
      </c>
      <c r="D9" s="751">
        <v>1000000</v>
      </c>
      <c r="E9" s="755">
        <v>44593</v>
      </c>
      <c r="F9" s="759" t="s">
        <v>1341</v>
      </c>
      <c r="G9" s="755" t="s">
        <v>1342</v>
      </c>
      <c r="H9" s="807" t="s">
        <v>1343</v>
      </c>
      <c r="I9" s="793"/>
    </row>
    <row r="10" spans="2:9" ht="46.5" customHeight="1" thickBot="1" x14ac:dyDescent="0.3">
      <c r="B10" s="744" t="s">
        <v>1320</v>
      </c>
      <c r="C10" s="748" t="s">
        <v>431</v>
      </c>
      <c r="D10" s="752">
        <v>5000000</v>
      </c>
      <c r="E10" s="756">
        <v>44593</v>
      </c>
      <c r="F10" s="760" t="s">
        <v>1341</v>
      </c>
      <c r="G10" s="756" t="s">
        <v>96</v>
      </c>
      <c r="H10" s="804" t="s">
        <v>1344</v>
      </c>
      <c r="I10" s="793"/>
    </row>
    <row r="11" spans="2:9" ht="59.25" customHeight="1" thickBot="1" x14ac:dyDescent="0.3">
      <c r="B11" s="746" t="s">
        <v>1345</v>
      </c>
      <c r="C11" s="747" t="s">
        <v>431</v>
      </c>
      <c r="D11" s="751">
        <v>14000000</v>
      </c>
      <c r="E11" s="755">
        <v>44682</v>
      </c>
      <c r="F11" s="759" t="s">
        <v>1346</v>
      </c>
      <c r="G11" s="755" t="s">
        <v>96</v>
      </c>
      <c r="H11" s="810" t="s">
        <v>1347</v>
      </c>
      <c r="I11" s="793"/>
    </row>
    <row r="12" spans="2:9" ht="43.5" customHeight="1" thickBot="1" x14ac:dyDescent="0.3">
      <c r="B12" s="744" t="s">
        <v>1348</v>
      </c>
      <c r="C12" s="748" t="s">
        <v>431</v>
      </c>
      <c r="D12" s="752">
        <v>800000</v>
      </c>
      <c r="E12" s="756">
        <v>44562</v>
      </c>
      <c r="F12" s="760" t="s">
        <v>1341</v>
      </c>
      <c r="G12" s="756" t="s">
        <v>96</v>
      </c>
      <c r="H12" s="812" t="s">
        <v>1349</v>
      </c>
      <c r="I12" s="793"/>
    </row>
    <row r="13" spans="2:9" ht="44.25" customHeight="1" thickBot="1" x14ac:dyDescent="0.3">
      <c r="B13" s="746" t="s">
        <v>1350</v>
      </c>
      <c r="C13" s="747" t="s">
        <v>431</v>
      </c>
      <c r="D13" s="751">
        <v>800000</v>
      </c>
      <c r="E13" s="755">
        <v>44562</v>
      </c>
      <c r="F13" s="759" t="s">
        <v>1341</v>
      </c>
      <c r="G13" s="755" t="s">
        <v>96</v>
      </c>
      <c r="H13" s="812" t="s">
        <v>1371</v>
      </c>
      <c r="I13" s="793"/>
    </row>
    <row r="14" spans="2:9" ht="15.75" thickBot="1" x14ac:dyDescent="0.3">
      <c r="B14" s="744" t="s">
        <v>1370</v>
      </c>
      <c r="C14" s="748" t="s">
        <v>431</v>
      </c>
      <c r="D14" s="752">
        <v>80000</v>
      </c>
      <c r="E14" s="756">
        <v>44621</v>
      </c>
      <c r="F14" s="760" t="s">
        <v>1341</v>
      </c>
      <c r="G14" s="756" t="s">
        <v>44</v>
      </c>
      <c r="H14" s="811" t="s">
        <v>1351</v>
      </c>
      <c r="I14" s="793"/>
    </row>
    <row r="15" spans="2:9" ht="24.75" thickBot="1" x14ac:dyDescent="0.3">
      <c r="B15" s="746" t="s">
        <v>1312</v>
      </c>
      <c r="C15" s="747" t="s">
        <v>431</v>
      </c>
      <c r="D15" s="751">
        <v>6000000</v>
      </c>
      <c r="E15" s="755">
        <v>44652</v>
      </c>
      <c r="F15" s="759" t="s">
        <v>1352</v>
      </c>
      <c r="G15" s="755" t="s">
        <v>96</v>
      </c>
      <c r="H15" s="797" t="s">
        <v>1353</v>
      </c>
      <c r="I15" s="796">
        <v>4836000</v>
      </c>
    </row>
    <row r="16" spans="2:9" ht="15.75" thickBot="1" x14ac:dyDescent="0.3">
      <c r="B16" s="745" t="s">
        <v>1354</v>
      </c>
      <c r="C16" s="749" t="s">
        <v>431</v>
      </c>
      <c r="D16" s="753">
        <v>3000000</v>
      </c>
      <c r="E16" s="757">
        <v>44621</v>
      </c>
      <c r="F16" s="761" t="s">
        <v>1341</v>
      </c>
      <c r="G16" s="757" t="s">
        <v>96</v>
      </c>
      <c r="H16" s="798" t="s">
        <v>1355</v>
      </c>
      <c r="I16" s="796">
        <v>2733435</v>
      </c>
    </row>
    <row r="17" spans="2:9" x14ac:dyDescent="0.25">
      <c r="B17" s="741"/>
      <c r="C17" s="742"/>
      <c r="D17" s="742"/>
      <c r="E17" s="742"/>
      <c r="F17" s="742"/>
      <c r="G17" s="742"/>
      <c r="H17" s="742"/>
      <c r="I17" s="741"/>
    </row>
    <row r="18" spans="2:9" ht="18.75" x14ac:dyDescent="0.3">
      <c r="B18" s="789" t="s">
        <v>1356</v>
      </c>
      <c r="C18" s="742"/>
      <c r="D18" s="742"/>
      <c r="E18" s="742"/>
      <c r="F18" s="742"/>
      <c r="G18" s="742"/>
      <c r="H18" s="742"/>
      <c r="I18" s="741"/>
    </row>
    <row r="19" spans="2:9" ht="15.75" thickBot="1" x14ac:dyDescent="0.3">
      <c r="B19" s="741"/>
      <c r="C19" s="742"/>
      <c r="D19" s="742"/>
      <c r="E19" s="742"/>
      <c r="F19" s="742"/>
      <c r="G19" s="742"/>
      <c r="H19" s="742"/>
      <c r="I19" s="741"/>
    </row>
    <row r="20" spans="2:9" ht="45.75" customHeight="1" thickBot="1" x14ac:dyDescent="0.3">
      <c r="B20" s="779" t="s">
        <v>1330</v>
      </c>
      <c r="C20" s="780" t="s">
        <v>1331</v>
      </c>
      <c r="D20" s="779" t="s">
        <v>1332</v>
      </c>
      <c r="E20" s="780" t="s">
        <v>1333</v>
      </c>
      <c r="F20" s="779" t="s">
        <v>1334</v>
      </c>
      <c r="G20" s="779" t="s">
        <v>1357</v>
      </c>
      <c r="H20" s="787" t="s">
        <v>1336</v>
      </c>
      <c r="I20" s="784" t="s">
        <v>1358</v>
      </c>
    </row>
    <row r="21" spans="2:9" ht="44.25" customHeight="1" thickBot="1" x14ac:dyDescent="0.3">
      <c r="B21" s="770" t="s">
        <v>1308</v>
      </c>
      <c r="C21" s="775" t="s">
        <v>55</v>
      </c>
      <c r="D21" s="763">
        <v>25000000</v>
      </c>
      <c r="E21" s="760">
        <v>44713</v>
      </c>
      <c r="F21" s="773" t="s">
        <v>1359</v>
      </c>
      <c r="G21" s="773" t="s">
        <v>96</v>
      </c>
      <c r="H21" s="801" t="s">
        <v>1360</v>
      </c>
      <c r="I21" s="793"/>
    </row>
    <row r="22" spans="2:9" ht="44.25" customHeight="1" thickBot="1" x14ac:dyDescent="0.3">
      <c r="B22" s="747" t="s">
        <v>1307</v>
      </c>
      <c r="C22" s="781" t="s">
        <v>55</v>
      </c>
      <c r="D22" s="762">
        <v>10000000</v>
      </c>
      <c r="E22" s="759">
        <v>44743</v>
      </c>
      <c r="F22" s="747" t="s">
        <v>1346</v>
      </c>
      <c r="G22" s="747" t="s">
        <v>96</v>
      </c>
      <c r="H22" s="802" t="s">
        <v>1361</v>
      </c>
      <c r="I22" s="793"/>
    </row>
    <row r="23" spans="2:9" ht="55.5" customHeight="1" thickBot="1" x14ac:dyDescent="0.3">
      <c r="B23" s="770" t="s">
        <v>1306</v>
      </c>
      <c r="C23" s="775" t="s">
        <v>55</v>
      </c>
      <c r="D23" s="763">
        <v>6000000</v>
      </c>
      <c r="E23" s="760">
        <v>44621</v>
      </c>
      <c r="F23" s="773" t="s">
        <v>1346</v>
      </c>
      <c r="G23" s="773" t="s">
        <v>96</v>
      </c>
      <c r="H23" s="803" t="s">
        <v>1344</v>
      </c>
      <c r="I23" s="793"/>
    </row>
    <row r="24" spans="2:9" ht="44.25" customHeight="1" thickBot="1" x14ac:dyDescent="0.3">
      <c r="B24" s="747" t="s">
        <v>1362</v>
      </c>
      <c r="C24" s="776" t="s">
        <v>55</v>
      </c>
      <c r="D24" s="762">
        <v>200000</v>
      </c>
      <c r="E24" s="759">
        <v>44593</v>
      </c>
      <c r="F24" s="774" t="s">
        <v>1346</v>
      </c>
      <c r="G24" s="774" t="s">
        <v>55</v>
      </c>
      <c r="H24" s="799" t="s">
        <v>1363</v>
      </c>
      <c r="I24" s="793"/>
    </row>
    <row r="25" spans="2:9" ht="24.75" customHeight="1" thickBot="1" x14ac:dyDescent="0.3">
      <c r="B25" s="770" t="s">
        <v>1304</v>
      </c>
      <c r="C25" s="775" t="s">
        <v>55</v>
      </c>
      <c r="D25" s="763">
        <v>600000</v>
      </c>
      <c r="E25" s="760">
        <v>44713</v>
      </c>
      <c r="F25" s="773" t="s">
        <v>1346</v>
      </c>
      <c r="G25" s="773" t="s">
        <v>55</v>
      </c>
      <c r="H25" s="800"/>
      <c r="I25" s="793"/>
    </row>
    <row r="26" spans="2:9" ht="33" customHeight="1" thickBot="1" x14ac:dyDescent="0.3">
      <c r="B26" s="747" t="s">
        <v>1303</v>
      </c>
      <c r="C26" s="776" t="s">
        <v>55</v>
      </c>
      <c r="D26" s="762">
        <v>300000</v>
      </c>
      <c r="E26" s="759">
        <v>44562</v>
      </c>
      <c r="F26" s="774" t="s">
        <v>1346</v>
      </c>
      <c r="G26" s="774" t="s">
        <v>55</v>
      </c>
      <c r="H26" s="799"/>
      <c r="I26" s="793"/>
    </row>
    <row r="27" spans="2:9" ht="36.75" thickBot="1" x14ac:dyDescent="0.3">
      <c r="B27" s="770" t="s">
        <v>1302</v>
      </c>
      <c r="C27" s="775" t="s">
        <v>55</v>
      </c>
      <c r="D27" s="763">
        <v>1200000</v>
      </c>
      <c r="E27" s="760">
        <v>44621</v>
      </c>
      <c r="F27" s="773" t="s">
        <v>1346</v>
      </c>
      <c r="G27" s="773" t="s">
        <v>55</v>
      </c>
      <c r="H27" s="800" t="s">
        <v>1364</v>
      </c>
      <c r="I27" s="793"/>
    </row>
    <row r="28" spans="2:9" ht="30.75" thickBot="1" x14ac:dyDescent="0.3">
      <c r="B28" s="747" t="s">
        <v>1301</v>
      </c>
      <c r="C28" s="776" t="s">
        <v>96</v>
      </c>
      <c r="D28" s="762">
        <v>70000</v>
      </c>
      <c r="E28" s="759">
        <v>44593</v>
      </c>
      <c r="F28" s="774" t="s">
        <v>1341</v>
      </c>
      <c r="G28" s="774" t="s">
        <v>96</v>
      </c>
      <c r="H28" s="809" t="s">
        <v>1365</v>
      </c>
      <c r="I28" s="793"/>
    </row>
    <row r="29" spans="2:9" ht="15.75" thickBot="1" x14ac:dyDescent="0.3">
      <c r="B29" s="770" t="s">
        <v>1300</v>
      </c>
      <c r="C29" s="782" t="s">
        <v>96</v>
      </c>
      <c r="D29" s="763">
        <v>3500000</v>
      </c>
      <c r="E29" s="760">
        <v>44713</v>
      </c>
      <c r="F29" s="773" t="s">
        <v>1341</v>
      </c>
      <c r="G29" s="773" t="s">
        <v>96</v>
      </c>
      <c r="H29" s="790" t="s">
        <v>1353</v>
      </c>
      <c r="I29" s="795">
        <v>3702270.49</v>
      </c>
    </row>
    <row r="30" spans="2:9" ht="69.75" customHeight="1" thickBot="1" x14ac:dyDescent="0.3">
      <c r="B30" s="772" t="s">
        <v>1366</v>
      </c>
      <c r="C30" s="778" t="s">
        <v>96</v>
      </c>
      <c r="D30" s="771">
        <v>6000000</v>
      </c>
      <c r="E30" s="783">
        <v>44621</v>
      </c>
      <c r="F30" s="777" t="s">
        <v>1346</v>
      </c>
      <c r="G30" s="777" t="s">
        <v>96</v>
      </c>
      <c r="H30" s="805" t="s">
        <v>1344</v>
      </c>
      <c r="I30" s="793"/>
    </row>
    <row r="31" spans="2:9" ht="48.75" thickBot="1" x14ac:dyDescent="0.3">
      <c r="B31" s="791" t="s">
        <v>1367</v>
      </c>
      <c r="C31" s="794" t="s">
        <v>1368</v>
      </c>
      <c r="D31" s="771">
        <v>1260000</v>
      </c>
      <c r="E31" s="792"/>
      <c r="F31" s="792"/>
      <c r="G31" s="792"/>
      <c r="H31" s="806" t="s">
        <v>1369</v>
      </c>
      <c r="I31" s="793"/>
    </row>
  </sheetData>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93"/>
  <sheetViews>
    <sheetView topLeftCell="A67" zoomScale="85" zoomScaleNormal="85" workbookViewId="0">
      <selection activeCell="C74" sqref="C74"/>
    </sheetView>
  </sheetViews>
  <sheetFormatPr baseColWidth="10" defaultColWidth="11.42578125" defaultRowHeight="12.75" x14ac:dyDescent="0.2"/>
  <cols>
    <col min="1" max="1" width="22.28515625" style="329" customWidth="1"/>
    <col min="2" max="2" width="19" style="329" customWidth="1"/>
    <col min="3" max="3" width="25.140625" style="329" customWidth="1"/>
    <col min="4" max="4" width="16" style="329" customWidth="1"/>
    <col min="5" max="5" width="6.42578125" style="507" customWidth="1"/>
    <col min="6" max="6" width="22.7109375" style="329" customWidth="1"/>
    <col min="7" max="7" width="5.28515625" style="329" customWidth="1"/>
    <col min="8" max="8" width="16.28515625" style="329" customWidth="1"/>
    <col min="9" max="9" width="13.7109375" style="329" customWidth="1"/>
    <col min="10" max="10" width="5.140625" style="329" customWidth="1"/>
    <col min="11" max="11" width="17" style="329" customWidth="1"/>
    <col min="12" max="12" width="21.5703125" style="329" customWidth="1"/>
    <col min="13" max="13" width="14.140625" style="329" customWidth="1"/>
    <col min="14" max="14" width="16.28515625" style="329" customWidth="1"/>
    <col min="15" max="15" width="12.42578125" style="329" customWidth="1"/>
    <col min="16" max="16" width="19" style="329" customWidth="1"/>
    <col min="17" max="17" width="10.42578125" style="329" bestFit="1" customWidth="1"/>
    <col min="18" max="18" width="15.42578125" style="329" customWidth="1"/>
    <col min="19" max="19" width="13.140625" style="329" customWidth="1"/>
    <col min="20" max="16384" width="11.42578125" style="329"/>
  </cols>
  <sheetData>
    <row r="1" spans="1:24" x14ac:dyDescent="0.2">
      <c r="A1" s="972"/>
      <c r="B1" s="972"/>
      <c r="C1" s="972"/>
      <c r="D1" s="972"/>
      <c r="E1" s="972"/>
      <c r="F1" s="972"/>
      <c r="G1" s="972"/>
      <c r="H1" s="972"/>
      <c r="I1" s="972"/>
      <c r="J1" s="972"/>
      <c r="K1" s="972"/>
    </row>
    <row r="2" spans="1:24" x14ac:dyDescent="0.2">
      <c r="A2" s="972"/>
      <c r="B2" s="972"/>
      <c r="C2" s="972"/>
      <c r="D2" s="972"/>
      <c r="E2" s="972"/>
      <c r="F2" s="972"/>
      <c r="G2" s="972"/>
      <c r="H2" s="972"/>
      <c r="I2" s="972"/>
      <c r="J2" s="972"/>
      <c r="K2" s="972"/>
    </row>
    <row r="3" spans="1:24" x14ac:dyDescent="0.2">
      <c r="A3" s="972"/>
      <c r="B3" s="972"/>
      <c r="C3" s="972"/>
      <c r="D3" s="972"/>
      <c r="E3" s="972"/>
      <c r="F3" s="972"/>
      <c r="G3" s="972"/>
      <c r="H3" s="972"/>
      <c r="I3" s="972"/>
      <c r="J3" s="972"/>
      <c r="K3" s="972"/>
    </row>
    <row r="4" spans="1:24" x14ac:dyDescent="0.2">
      <c r="A4" s="972"/>
      <c r="B4" s="972"/>
      <c r="C4" s="972"/>
      <c r="D4" s="972"/>
      <c r="E4" s="972"/>
      <c r="F4" s="972"/>
      <c r="G4" s="972"/>
      <c r="H4" s="972"/>
      <c r="I4" s="972"/>
      <c r="J4" s="972"/>
      <c r="K4" s="972"/>
    </row>
    <row r="5" spans="1:24" ht="15.75" customHeight="1" x14ac:dyDescent="0.2">
      <c r="A5" s="973"/>
      <c r="B5" s="973"/>
      <c r="C5" s="973"/>
      <c r="D5" s="974"/>
      <c r="E5" s="973"/>
      <c r="F5" s="973"/>
      <c r="G5" s="973"/>
      <c r="H5" s="973"/>
      <c r="I5" s="973"/>
      <c r="J5" s="973"/>
      <c r="K5" s="973"/>
      <c r="L5" s="462"/>
      <c r="M5" s="462"/>
      <c r="N5" s="477"/>
      <c r="O5" s="462"/>
      <c r="P5" s="462"/>
      <c r="Q5" s="462"/>
      <c r="R5" s="462"/>
      <c r="S5" s="462"/>
      <c r="T5" s="462"/>
      <c r="U5" s="462"/>
      <c r="V5" s="462"/>
      <c r="W5" s="462"/>
      <c r="X5" s="462"/>
    </row>
    <row r="6" spans="1:24" ht="11.25" customHeight="1" x14ac:dyDescent="0.2">
      <c r="A6" s="973"/>
      <c r="B6" s="973"/>
      <c r="C6" s="973"/>
      <c r="D6" s="973"/>
      <c r="E6" s="973"/>
      <c r="F6" s="973"/>
      <c r="G6" s="973"/>
      <c r="H6" s="973"/>
      <c r="I6" s="973"/>
      <c r="J6" s="972"/>
      <c r="K6" s="972"/>
    </row>
    <row r="7" spans="1:24" ht="15.75" customHeight="1" x14ac:dyDescent="0.2">
      <c r="A7" s="975" t="s">
        <v>285</v>
      </c>
      <c r="B7" s="975" t="s">
        <v>284</v>
      </c>
      <c r="C7" s="975" t="s">
        <v>71</v>
      </c>
      <c r="D7" s="975" t="s">
        <v>287</v>
      </c>
      <c r="E7" s="975" t="s">
        <v>286</v>
      </c>
      <c r="F7" s="975" t="s">
        <v>251</v>
      </c>
      <c r="G7" s="975" t="s">
        <v>455</v>
      </c>
      <c r="H7" s="975" t="s">
        <v>457</v>
      </c>
      <c r="I7" s="975" t="s">
        <v>458</v>
      </c>
      <c r="J7" s="972"/>
      <c r="K7" s="972"/>
    </row>
    <row r="8" spans="1:24" ht="13.5" customHeight="1" x14ac:dyDescent="0.2">
      <c r="A8" s="976" t="s">
        <v>52</v>
      </c>
      <c r="B8" s="977" t="s">
        <v>152</v>
      </c>
      <c r="C8" s="978" t="s">
        <v>264</v>
      </c>
      <c r="D8" s="977" t="s">
        <v>150</v>
      </c>
      <c r="E8" s="979" t="s">
        <v>96</v>
      </c>
      <c r="F8" s="980" t="s">
        <v>252</v>
      </c>
      <c r="G8" s="981" t="s">
        <v>456</v>
      </c>
      <c r="H8" s="982" t="s">
        <v>312</v>
      </c>
      <c r="I8" s="981" t="s">
        <v>313</v>
      </c>
      <c r="J8" s="972"/>
      <c r="K8" s="972"/>
    </row>
    <row r="9" spans="1:24" ht="13.5" customHeight="1" x14ac:dyDescent="0.2">
      <c r="A9" s="976" t="s">
        <v>153</v>
      </c>
      <c r="B9" s="983" t="s">
        <v>90</v>
      </c>
      <c r="C9" s="984" t="s">
        <v>263</v>
      </c>
      <c r="D9" s="985" t="s">
        <v>131</v>
      </c>
      <c r="E9" s="986" t="s">
        <v>54</v>
      </c>
      <c r="F9" s="987" t="s">
        <v>1292</v>
      </c>
      <c r="G9" s="981" t="s">
        <v>456</v>
      </c>
      <c r="H9" s="988" t="s">
        <v>459</v>
      </c>
      <c r="I9" s="981" t="s">
        <v>460</v>
      </c>
      <c r="J9" s="972"/>
      <c r="K9" s="972"/>
    </row>
    <row r="10" spans="1:24" ht="13.5" customHeight="1" x14ac:dyDescent="0.2">
      <c r="A10" s="989" t="s">
        <v>153</v>
      </c>
      <c r="B10" s="986" t="s">
        <v>90</v>
      </c>
      <c r="C10" s="990" t="s">
        <v>265</v>
      </c>
      <c r="D10" s="991" t="s">
        <v>320</v>
      </c>
      <c r="E10" s="986" t="s">
        <v>54</v>
      </c>
      <c r="F10" s="987" t="s">
        <v>1297</v>
      </c>
      <c r="G10" s="981" t="s">
        <v>456</v>
      </c>
      <c r="H10" s="988" t="s">
        <v>459</v>
      </c>
      <c r="I10" s="981" t="s">
        <v>460</v>
      </c>
      <c r="J10" s="972"/>
      <c r="K10" s="972"/>
    </row>
    <row r="11" spans="1:24" ht="13.5" customHeight="1" x14ac:dyDescent="0.2">
      <c r="A11" s="989" t="s">
        <v>14</v>
      </c>
      <c r="B11" s="992" t="s">
        <v>151</v>
      </c>
      <c r="C11" s="990">
        <v>101793</v>
      </c>
      <c r="D11" s="981" t="s">
        <v>121</v>
      </c>
      <c r="E11" s="986" t="s">
        <v>54</v>
      </c>
      <c r="F11" s="987" t="s">
        <v>1293</v>
      </c>
      <c r="G11" s="981" t="s">
        <v>456</v>
      </c>
      <c r="H11" s="988" t="s">
        <v>459</v>
      </c>
      <c r="I11" s="981" t="s">
        <v>460</v>
      </c>
      <c r="J11" s="972"/>
      <c r="K11" s="972"/>
    </row>
    <row r="12" spans="1:24" ht="13.5" customHeight="1" x14ac:dyDescent="0.2">
      <c r="A12" s="989" t="s">
        <v>14</v>
      </c>
      <c r="B12" s="992" t="s">
        <v>151</v>
      </c>
      <c r="C12" s="990">
        <v>101751</v>
      </c>
      <c r="D12" s="981" t="s">
        <v>122</v>
      </c>
      <c r="E12" s="986" t="s">
        <v>54</v>
      </c>
      <c r="F12" s="987" t="s">
        <v>1294</v>
      </c>
      <c r="G12" s="981" t="s">
        <v>456</v>
      </c>
      <c r="H12" s="993" t="s">
        <v>459</v>
      </c>
      <c r="I12" s="981" t="s">
        <v>460</v>
      </c>
      <c r="J12" s="972"/>
      <c r="K12" s="972"/>
    </row>
    <row r="13" spans="1:24" ht="13.5" customHeight="1" x14ac:dyDescent="0.2">
      <c r="A13" s="989" t="s">
        <v>14</v>
      </c>
      <c r="B13" s="992" t="s">
        <v>151</v>
      </c>
      <c r="C13" s="990">
        <v>101678</v>
      </c>
      <c r="D13" s="981" t="s">
        <v>124</v>
      </c>
      <c r="E13" s="986" t="s">
        <v>54</v>
      </c>
      <c r="F13" s="987" t="s">
        <v>469</v>
      </c>
      <c r="G13" s="981" t="s">
        <v>456</v>
      </c>
      <c r="H13" s="993" t="s">
        <v>459</v>
      </c>
      <c r="I13" s="981" t="s">
        <v>460</v>
      </c>
      <c r="J13" s="972"/>
      <c r="K13" s="972"/>
    </row>
    <row r="14" spans="1:24" ht="13.5" customHeight="1" x14ac:dyDescent="0.2">
      <c r="A14" s="989" t="s">
        <v>14</v>
      </c>
      <c r="B14" s="992" t="s">
        <v>151</v>
      </c>
      <c r="C14" s="990">
        <v>101792</v>
      </c>
      <c r="D14" s="981" t="s">
        <v>120</v>
      </c>
      <c r="E14" s="986" t="s">
        <v>54</v>
      </c>
      <c r="F14" s="987" t="s">
        <v>1295</v>
      </c>
      <c r="G14" s="981" t="s">
        <v>456</v>
      </c>
      <c r="H14" s="993" t="s">
        <v>459</v>
      </c>
      <c r="I14" s="981" t="s">
        <v>460</v>
      </c>
      <c r="J14" s="972"/>
      <c r="K14" s="972"/>
    </row>
    <row r="15" spans="1:24" ht="13.5" customHeight="1" x14ac:dyDescent="0.2">
      <c r="A15" s="989" t="s">
        <v>14</v>
      </c>
      <c r="B15" s="992" t="s">
        <v>424</v>
      </c>
      <c r="C15" s="990">
        <v>101778</v>
      </c>
      <c r="D15" s="981" t="s">
        <v>123</v>
      </c>
      <c r="E15" s="986" t="s">
        <v>54</v>
      </c>
      <c r="F15" s="987" t="s">
        <v>421</v>
      </c>
      <c r="G15" s="981" t="s">
        <v>456</v>
      </c>
      <c r="H15" s="993" t="s">
        <v>459</v>
      </c>
      <c r="I15" s="981" t="s">
        <v>460</v>
      </c>
      <c r="J15" s="972"/>
      <c r="K15" s="972"/>
    </row>
    <row r="16" spans="1:24" ht="13.5" customHeight="1" x14ac:dyDescent="0.2">
      <c r="A16" s="989" t="s">
        <v>14</v>
      </c>
      <c r="B16" s="994" t="s">
        <v>1561</v>
      </c>
      <c r="C16" s="995" t="s">
        <v>1562</v>
      </c>
      <c r="D16" s="996" t="s">
        <v>1565</v>
      </c>
      <c r="E16" s="997" t="s">
        <v>54</v>
      </c>
      <c r="F16" s="998" t="s">
        <v>1142</v>
      </c>
      <c r="G16" s="981" t="s">
        <v>456</v>
      </c>
      <c r="H16" s="993" t="s">
        <v>459</v>
      </c>
      <c r="I16" s="981" t="s">
        <v>460</v>
      </c>
      <c r="J16" s="972"/>
      <c r="K16" s="972"/>
    </row>
    <row r="17" spans="1:11" ht="13.5" customHeight="1" x14ac:dyDescent="0.2">
      <c r="A17" s="989" t="s">
        <v>14</v>
      </c>
      <c r="B17" s="994" t="s">
        <v>1561</v>
      </c>
      <c r="C17" s="995" t="s">
        <v>1563</v>
      </c>
      <c r="D17" s="996" t="s">
        <v>1564</v>
      </c>
      <c r="E17" s="997" t="s">
        <v>54</v>
      </c>
      <c r="F17" s="998" t="s">
        <v>1140</v>
      </c>
      <c r="G17" s="981" t="s">
        <v>456</v>
      </c>
      <c r="H17" s="993" t="s">
        <v>459</v>
      </c>
      <c r="I17" s="981" t="s">
        <v>460</v>
      </c>
      <c r="J17" s="972"/>
      <c r="K17" s="972"/>
    </row>
    <row r="18" spans="1:11" ht="13.5" customHeight="1" x14ac:dyDescent="0.2">
      <c r="A18" s="989" t="s">
        <v>14</v>
      </c>
      <c r="B18" s="992" t="s">
        <v>82</v>
      </c>
      <c r="C18" s="990">
        <v>1612581</v>
      </c>
      <c r="D18" s="981" t="s">
        <v>130</v>
      </c>
      <c r="E18" s="998" t="s">
        <v>55</v>
      </c>
      <c r="F18" s="987" t="s">
        <v>252</v>
      </c>
      <c r="G18" s="981" t="s">
        <v>456</v>
      </c>
      <c r="H18" s="993" t="s">
        <v>314</v>
      </c>
      <c r="I18" s="981" t="s">
        <v>313</v>
      </c>
      <c r="J18" s="972"/>
      <c r="K18" s="972"/>
    </row>
    <row r="19" spans="1:11" ht="13.5" customHeight="1" x14ac:dyDescent="0.2">
      <c r="A19" s="989" t="s">
        <v>14</v>
      </c>
      <c r="B19" s="992" t="s">
        <v>79</v>
      </c>
      <c r="C19" s="990">
        <v>1312448</v>
      </c>
      <c r="D19" s="981" t="s">
        <v>315</v>
      </c>
      <c r="E19" s="986" t="s">
        <v>54</v>
      </c>
      <c r="F19" s="987" t="s">
        <v>465</v>
      </c>
      <c r="G19" s="981" t="s">
        <v>456</v>
      </c>
      <c r="H19" s="993" t="s">
        <v>314</v>
      </c>
      <c r="I19" s="981" t="s">
        <v>313</v>
      </c>
      <c r="J19" s="972"/>
      <c r="K19" s="972"/>
    </row>
    <row r="20" spans="1:11" ht="13.5" customHeight="1" x14ac:dyDescent="0.2">
      <c r="A20" s="989" t="s">
        <v>14</v>
      </c>
      <c r="B20" s="992" t="s">
        <v>79</v>
      </c>
      <c r="C20" s="990">
        <v>1312455</v>
      </c>
      <c r="D20" s="981" t="s">
        <v>119</v>
      </c>
      <c r="E20" s="986" t="s">
        <v>54</v>
      </c>
      <c r="F20" s="987" t="s">
        <v>1296</v>
      </c>
      <c r="G20" s="981" t="s">
        <v>456</v>
      </c>
      <c r="H20" s="993" t="s">
        <v>314</v>
      </c>
      <c r="I20" s="981" t="s">
        <v>313</v>
      </c>
      <c r="J20" s="972"/>
      <c r="K20" s="972"/>
    </row>
    <row r="21" spans="1:11" ht="13.5" customHeight="1" x14ac:dyDescent="0.2">
      <c r="A21" s="989" t="s">
        <v>14</v>
      </c>
      <c r="B21" s="986" t="s">
        <v>91</v>
      </c>
      <c r="C21" s="990">
        <v>1360154</v>
      </c>
      <c r="D21" s="981" t="s">
        <v>132</v>
      </c>
      <c r="E21" s="986" t="s">
        <v>54</v>
      </c>
      <c r="F21" s="987" t="s">
        <v>467</v>
      </c>
      <c r="G21" s="981" t="s">
        <v>456</v>
      </c>
      <c r="H21" s="993" t="s">
        <v>314</v>
      </c>
      <c r="I21" s="981" t="s">
        <v>313</v>
      </c>
      <c r="J21" s="972"/>
      <c r="K21" s="972"/>
    </row>
    <row r="22" spans="1:11" ht="13.5" customHeight="1" x14ac:dyDescent="0.2">
      <c r="A22" s="989" t="s">
        <v>14</v>
      </c>
      <c r="B22" s="992" t="s">
        <v>77</v>
      </c>
      <c r="C22" s="990">
        <v>675178</v>
      </c>
      <c r="D22" s="981" t="s">
        <v>117</v>
      </c>
      <c r="E22" s="986" t="s">
        <v>54</v>
      </c>
      <c r="F22" s="987" t="s">
        <v>466</v>
      </c>
      <c r="G22" s="981" t="s">
        <v>456</v>
      </c>
      <c r="H22" s="993" t="s">
        <v>314</v>
      </c>
      <c r="I22" s="981" t="s">
        <v>313</v>
      </c>
      <c r="J22" s="972"/>
      <c r="K22" s="972"/>
    </row>
    <row r="23" spans="1:11" ht="13.5" customHeight="1" x14ac:dyDescent="0.2">
      <c r="A23" s="989" t="s">
        <v>14</v>
      </c>
      <c r="B23" s="992" t="s">
        <v>78</v>
      </c>
      <c r="C23" s="990">
        <v>230969</v>
      </c>
      <c r="D23" s="981" t="s">
        <v>118</v>
      </c>
      <c r="E23" s="998" t="s">
        <v>55</v>
      </c>
      <c r="F23" s="998" t="s">
        <v>252</v>
      </c>
      <c r="G23" s="981" t="s">
        <v>456</v>
      </c>
      <c r="H23" s="993" t="s">
        <v>314</v>
      </c>
      <c r="I23" s="981" t="s">
        <v>313</v>
      </c>
      <c r="J23" s="972"/>
      <c r="K23" s="972"/>
    </row>
    <row r="24" spans="1:11" ht="13.5" customHeight="1" x14ac:dyDescent="0.2">
      <c r="A24" s="989" t="s">
        <v>14</v>
      </c>
      <c r="B24" s="992" t="s">
        <v>76</v>
      </c>
      <c r="C24" s="990">
        <v>613155</v>
      </c>
      <c r="D24" s="981" t="s">
        <v>116</v>
      </c>
      <c r="E24" s="998" t="s">
        <v>55</v>
      </c>
      <c r="F24" s="998" t="s">
        <v>252</v>
      </c>
      <c r="G24" s="981" t="s">
        <v>456</v>
      </c>
      <c r="H24" s="993" t="s">
        <v>314</v>
      </c>
      <c r="I24" s="981" t="s">
        <v>313</v>
      </c>
      <c r="J24" s="972"/>
      <c r="K24" s="972"/>
    </row>
    <row r="25" spans="1:11" ht="13.5" customHeight="1" x14ac:dyDescent="0.2">
      <c r="A25" s="989" t="s">
        <v>14</v>
      </c>
      <c r="B25" s="994" t="s">
        <v>1549</v>
      </c>
      <c r="C25" s="995">
        <v>3342435</v>
      </c>
      <c r="D25" s="999" t="s">
        <v>1548</v>
      </c>
      <c r="E25" s="997" t="s">
        <v>54</v>
      </c>
      <c r="F25" s="998" t="s">
        <v>1144</v>
      </c>
      <c r="G25" s="981" t="s">
        <v>456</v>
      </c>
      <c r="H25" s="993" t="s">
        <v>314</v>
      </c>
      <c r="I25" s="981" t="s">
        <v>313</v>
      </c>
      <c r="J25" s="972"/>
      <c r="K25" s="972"/>
    </row>
    <row r="26" spans="1:11" ht="13.5" customHeight="1" x14ac:dyDescent="0.2">
      <c r="A26" s="989" t="s">
        <v>14</v>
      </c>
      <c r="B26" s="994" t="s">
        <v>1549</v>
      </c>
      <c r="C26" s="995">
        <v>3342254</v>
      </c>
      <c r="D26" s="999" t="s">
        <v>1547</v>
      </c>
      <c r="E26" s="997" t="s">
        <v>54</v>
      </c>
      <c r="F26" s="998" t="s">
        <v>1144</v>
      </c>
      <c r="G26" s="981" t="s">
        <v>456</v>
      </c>
      <c r="H26" s="993" t="s">
        <v>314</v>
      </c>
      <c r="I26" s="981" t="s">
        <v>313</v>
      </c>
      <c r="J26" s="972"/>
      <c r="K26" s="972"/>
    </row>
    <row r="27" spans="1:11" ht="13.5" customHeight="1" x14ac:dyDescent="0.2">
      <c r="A27" s="989" t="s">
        <v>14</v>
      </c>
      <c r="B27" s="994" t="s">
        <v>1546</v>
      </c>
      <c r="C27" s="995" t="s">
        <v>1545</v>
      </c>
      <c r="D27" s="999" t="s">
        <v>1544</v>
      </c>
      <c r="E27" s="997" t="s">
        <v>54</v>
      </c>
      <c r="F27" s="998" t="s">
        <v>1144</v>
      </c>
      <c r="G27" s="981" t="s">
        <v>456</v>
      </c>
      <c r="H27" s="993" t="s">
        <v>314</v>
      </c>
      <c r="I27" s="981" t="s">
        <v>313</v>
      </c>
      <c r="J27" s="972"/>
      <c r="K27" s="972"/>
    </row>
    <row r="28" spans="1:11" ht="13.5" customHeight="1" x14ac:dyDescent="0.2">
      <c r="A28" s="1000" t="s">
        <v>14</v>
      </c>
      <c r="B28" s="1001" t="s">
        <v>1582</v>
      </c>
      <c r="C28" s="1002" t="s">
        <v>1588</v>
      </c>
      <c r="D28" s="1003" t="s">
        <v>1584</v>
      </c>
      <c r="E28" s="1004" t="s">
        <v>54</v>
      </c>
      <c r="F28" s="1004">
        <v>407</v>
      </c>
      <c r="G28" s="1003" t="s">
        <v>456</v>
      </c>
      <c r="H28" s="1005" t="s">
        <v>1587</v>
      </c>
      <c r="I28" s="1003" t="s">
        <v>313</v>
      </c>
      <c r="J28" s="972"/>
      <c r="K28" s="972"/>
    </row>
    <row r="29" spans="1:11" ht="13.5" customHeight="1" x14ac:dyDescent="0.2">
      <c r="A29" s="1000" t="s">
        <v>1581</v>
      </c>
      <c r="B29" s="1001" t="s">
        <v>1582</v>
      </c>
      <c r="C29" s="1002" t="s">
        <v>1583</v>
      </c>
      <c r="D29" s="1003" t="s">
        <v>1585</v>
      </c>
      <c r="E29" s="1004" t="s">
        <v>54</v>
      </c>
      <c r="F29" s="1004">
        <v>407</v>
      </c>
      <c r="G29" s="1003" t="s">
        <v>1586</v>
      </c>
      <c r="H29" s="1005" t="s">
        <v>1587</v>
      </c>
      <c r="I29" s="1003" t="s">
        <v>313</v>
      </c>
      <c r="J29" s="972"/>
      <c r="K29" s="972"/>
    </row>
    <row r="30" spans="1:11" ht="16.5" customHeight="1" x14ac:dyDescent="0.2">
      <c r="A30" s="1006" t="s">
        <v>9</v>
      </c>
      <c r="B30" s="1007" t="s">
        <v>73</v>
      </c>
      <c r="C30" s="1008">
        <v>389742</v>
      </c>
      <c r="D30" s="1009" t="s">
        <v>111</v>
      </c>
      <c r="E30" s="1010" t="s">
        <v>55</v>
      </c>
      <c r="F30" s="998" t="s">
        <v>252</v>
      </c>
      <c r="G30" s="981" t="s">
        <v>456</v>
      </c>
      <c r="H30" s="1011" t="s">
        <v>459</v>
      </c>
      <c r="I30" s="981" t="s">
        <v>313</v>
      </c>
      <c r="J30" s="972"/>
      <c r="K30" s="972"/>
    </row>
    <row r="31" spans="1:11" ht="16.5" customHeight="1" x14ac:dyDescent="0.2">
      <c r="A31" s="1006" t="s">
        <v>9</v>
      </c>
      <c r="B31" s="1007" t="s">
        <v>73</v>
      </c>
      <c r="C31" s="990">
        <v>389735</v>
      </c>
      <c r="D31" s="981" t="s">
        <v>139</v>
      </c>
      <c r="E31" s="986" t="s">
        <v>44</v>
      </c>
      <c r="F31" s="986" t="s">
        <v>1015</v>
      </c>
      <c r="G31" s="981" t="s">
        <v>456</v>
      </c>
      <c r="H31" s="1011" t="s">
        <v>459</v>
      </c>
      <c r="I31" s="981" t="s">
        <v>313</v>
      </c>
      <c r="J31" s="972"/>
      <c r="K31" s="972"/>
    </row>
    <row r="32" spans="1:11" ht="16.5" customHeight="1" x14ac:dyDescent="0.2">
      <c r="A32" s="1006" t="s">
        <v>1013</v>
      </c>
      <c r="B32" s="1007" t="s">
        <v>1011</v>
      </c>
      <c r="C32" s="1008">
        <v>5652348</v>
      </c>
      <c r="D32" s="1009" t="s">
        <v>1012</v>
      </c>
      <c r="E32" s="1010" t="s">
        <v>44</v>
      </c>
      <c r="F32" s="986" t="s">
        <v>1015</v>
      </c>
      <c r="G32" s="981" t="s">
        <v>456</v>
      </c>
      <c r="H32" s="1011" t="s">
        <v>314</v>
      </c>
      <c r="I32" s="981" t="s">
        <v>313</v>
      </c>
      <c r="J32" s="972"/>
      <c r="K32" s="972"/>
    </row>
    <row r="33" spans="1:11" ht="13.5" customHeight="1" x14ac:dyDescent="0.2">
      <c r="A33" s="989" t="s">
        <v>48</v>
      </c>
      <c r="B33" s="986" t="s">
        <v>100</v>
      </c>
      <c r="C33" s="990" t="s">
        <v>278</v>
      </c>
      <c r="D33" s="981" t="s">
        <v>141</v>
      </c>
      <c r="E33" s="986" t="s">
        <v>44</v>
      </c>
      <c r="F33" s="986" t="s">
        <v>256</v>
      </c>
      <c r="G33" s="1012" t="s">
        <v>456</v>
      </c>
      <c r="H33" s="988" t="s">
        <v>927</v>
      </c>
      <c r="I33" s="985" t="s">
        <v>313</v>
      </c>
      <c r="J33" s="972"/>
      <c r="K33" s="972"/>
    </row>
    <row r="34" spans="1:11" ht="13.5" customHeight="1" x14ac:dyDescent="0.2">
      <c r="A34" s="989" t="s">
        <v>48</v>
      </c>
      <c r="B34" s="986" t="s">
        <v>102</v>
      </c>
      <c r="C34" s="990">
        <v>8729369639</v>
      </c>
      <c r="D34" s="981" t="s">
        <v>57</v>
      </c>
      <c r="E34" s="986" t="s">
        <v>44</v>
      </c>
      <c r="F34" s="986" t="s">
        <v>256</v>
      </c>
      <c r="G34" s="1012" t="s">
        <v>456</v>
      </c>
      <c r="H34" s="993" t="s">
        <v>927</v>
      </c>
      <c r="I34" s="981" t="s">
        <v>313</v>
      </c>
      <c r="J34" s="972"/>
      <c r="K34" s="972"/>
    </row>
    <row r="35" spans="1:11" ht="13.5" customHeight="1" x14ac:dyDescent="0.2">
      <c r="A35" s="989" t="s">
        <v>48</v>
      </c>
      <c r="B35" s="986" t="s">
        <v>101</v>
      </c>
      <c r="C35" s="990">
        <v>4000138805</v>
      </c>
      <c r="D35" s="981" t="s">
        <v>58</v>
      </c>
      <c r="E35" s="986" t="s">
        <v>44</v>
      </c>
      <c r="F35" s="986" t="s">
        <v>253</v>
      </c>
      <c r="G35" s="1012" t="s">
        <v>456</v>
      </c>
      <c r="H35" s="993" t="s">
        <v>927</v>
      </c>
      <c r="I35" s="981" t="s">
        <v>313</v>
      </c>
      <c r="J35" s="972"/>
      <c r="K35" s="972"/>
    </row>
    <row r="36" spans="1:11" ht="13.5" customHeight="1" x14ac:dyDescent="0.2">
      <c r="A36" s="989" t="s">
        <v>45</v>
      </c>
      <c r="B36" s="986" t="s">
        <v>98</v>
      </c>
      <c r="C36" s="990" t="s">
        <v>277</v>
      </c>
      <c r="D36" s="981" t="s">
        <v>46</v>
      </c>
      <c r="E36" s="986" t="s">
        <v>44</v>
      </c>
      <c r="F36" s="986" t="s">
        <v>253</v>
      </c>
      <c r="G36" s="1013" t="s">
        <v>456</v>
      </c>
      <c r="H36" s="993" t="s">
        <v>927</v>
      </c>
      <c r="I36" s="981" t="s">
        <v>313</v>
      </c>
      <c r="J36" s="972"/>
      <c r="K36" s="972"/>
    </row>
    <row r="37" spans="1:11" ht="13.5" customHeight="1" thickBot="1" x14ac:dyDescent="0.25">
      <c r="A37" s="1014" t="s">
        <v>47</v>
      </c>
      <c r="B37" s="1015" t="s">
        <v>99</v>
      </c>
      <c r="C37" s="1016">
        <v>20304213</v>
      </c>
      <c r="D37" s="1017" t="s">
        <v>140</v>
      </c>
      <c r="E37" s="1015" t="s">
        <v>44</v>
      </c>
      <c r="F37" s="1015" t="s">
        <v>256</v>
      </c>
      <c r="G37" s="1018" t="s">
        <v>456</v>
      </c>
      <c r="H37" s="993" t="s">
        <v>927</v>
      </c>
      <c r="I37" s="1017" t="s">
        <v>313</v>
      </c>
      <c r="J37" s="972"/>
      <c r="K37" s="972"/>
    </row>
    <row r="38" spans="1:11" ht="15" customHeight="1" x14ac:dyDescent="0.2">
      <c r="A38" s="976" t="s">
        <v>13</v>
      </c>
      <c r="B38" s="983" t="s">
        <v>75</v>
      </c>
      <c r="C38" s="984">
        <v>220359304</v>
      </c>
      <c r="D38" s="985" t="s">
        <v>115</v>
      </c>
      <c r="E38" s="1019" t="s">
        <v>55</v>
      </c>
      <c r="F38" s="1020" t="s">
        <v>252</v>
      </c>
      <c r="G38" s="1021" t="s">
        <v>96</v>
      </c>
      <c r="H38" s="1022" t="s">
        <v>537</v>
      </c>
      <c r="I38" s="1023" t="s">
        <v>313</v>
      </c>
      <c r="J38" s="972"/>
      <c r="K38" s="972"/>
    </row>
    <row r="39" spans="1:11" ht="15" customHeight="1" x14ac:dyDescent="0.2">
      <c r="A39" s="1024" t="s">
        <v>13</v>
      </c>
      <c r="B39" s="986" t="s">
        <v>75</v>
      </c>
      <c r="C39" s="990">
        <v>4906165476</v>
      </c>
      <c r="D39" s="990" t="s">
        <v>129</v>
      </c>
      <c r="E39" s="992" t="s">
        <v>55</v>
      </c>
      <c r="F39" s="992" t="s">
        <v>252</v>
      </c>
      <c r="G39" s="981" t="s">
        <v>96</v>
      </c>
      <c r="H39" s="1025" t="s">
        <v>537</v>
      </c>
      <c r="I39" s="981" t="s">
        <v>313</v>
      </c>
      <c r="J39" s="972"/>
      <c r="K39" s="972"/>
    </row>
    <row r="40" spans="1:11" ht="15" customHeight="1" x14ac:dyDescent="0.2">
      <c r="A40" s="1024" t="s">
        <v>13</v>
      </c>
      <c r="B40" s="992" t="s">
        <v>75</v>
      </c>
      <c r="C40" s="990">
        <v>4911166818</v>
      </c>
      <c r="D40" s="990" t="s">
        <v>168</v>
      </c>
      <c r="E40" s="992" t="s">
        <v>55</v>
      </c>
      <c r="F40" s="992" t="s">
        <v>252</v>
      </c>
      <c r="G40" s="981" t="s">
        <v>96</v>
      </c>
      <c r="H40" s="1025" t="s">
        <v>537</v>
      </c>
      <c r="I40" s="981" t="s">
        <v>313</v>
      </c>
      <c r="J40" s="972"/>
      <c r="K40" s="972"/>
    </row>
    <row r="41" spans="1:11" ht="15" customHeight="1" x14ac:dyDescent="0.2">
      <c r="A41" s="1024" t="s">
        <v>13</v>
      </c>
      <c r="B41" s="986" t="s">
        <v>75</v>
      </c>
      <c r="C41" s="990">
        <v>4911166837</v>
      </c>
      <c r="D41" s="990" t="s">
        <v>127</v>
      </c>
      <c r="E41" s="992" t="s">
        <v>55</v>
      </c>
      <c r="F41" s="992" t="s">
        <v>252</v>
      </c>
      <c r="G41" s="981" t="s">
        <v>96</v>
      </c>
      <c r="H41" s="1025" t="s">
        <v>537</v>
      </c>
      <c r="I41" s="981" t="s">
        <v>313</v>
      </c>
      <c r="J41" s="972"/>
      <c r="K41" s="972"/>
    </row>
    <row r="42" spans="1:11" ht="15" customHeight="1" x14ac:dyDescent="0.2">
      <c r="A42" s="1024" t="s">
        <v>13</v>
      </c>
      <c r="B42" s="986" t="s">
        <v>75</v>
      </c>
      <c r="C42" s="990">
        <v>4906165472</v>
      </c>
      <c r="D42" s="990" t="s">
        <v>128</v>
      </c>
      <c r="E42" s="992" t="s">
        <v>55</v>
      </c>
      <c r="F42" s="992" t="s">
        <v>252</v>
      </c>
      <c r="G42" s="981" t="s">
        <v>96</v>
      </c>
      <c r="H42" s="1025" t="s">
        <v>537</v>
      </c>
      <c r="I42" s="981" t="s">
        <v>313</v>
      </c>
      <c r="J42" s="972"/>
      <c r="K42" s="972"/>
    </row>
    <row r="43" spans="1:11" ht="15" customHeight="1" x14ac:dyDescent="0.2">
      <c r="A43" s="1024" t="s">
        <v>13</v>
      </c>
      <c r="B43" s="986" t="s">
        <v>75</v>
      </c>
      <c r="C43" s="990">
        <v>220359295</v>
      </c>
      <c r="D43" s="990" t="s">
        <v>114</v>
      </c>
      <c r="E43" s="992" t="s">
        <v>55</v>
      </c>
      <c r="F43" s="992" t="s">
        <v>252</v>
      </c>
      <c r="G43" s="981" t="s">
        <v>96</v>
      </c>
      <c r="H43" s="1025" t="s">
        <v>537</v>
      </c>
      <c r="I43" s="981" t="s">
        <v>313</v>
      </c>
      <c r="J43" s="972"/>
      <c r="K43" s="972"/>
    </row>
    <row r="44" spans="1:11" ht="15" customHeight="1" x14ac:dyDescent="0.2">
      <c r="A44" s="1024" t="s">
        <v>11</v>
      </c>
      <c r="B44" s="986" t="s">
        <v>74</v>
      </c>
      <c r="C44" s="990">
        <v>254675</v>
      </c>
      <c r="D44" s="981" t="s">
        <v>113</v>
      </c>
      <c r="E44" s="986" t="s">
        <v>55</v>
      </c>
      <c r="F44" s="992" t="s">
        <v>252</v>
      </c>
      <c r="G44" s="981" t="s">
        <v>96</v>
      </c>
      <c r="H44" s="1025" t="s">
        <v>743</v>
      </c>
      <c r="I44" s="981" t="s">
        <v>461</v>
      </c>
      <c r="J44" s="972"/>
      <c r="K44" s="972"/>
    </row>
    <row r="45" spans="1:11" ht="15" customHeight="1" x14ac:dyDescent="0.2">
      <c r="A45" s="1024" t="s">
        <v>59</v>
      </c>
      <c r="B45" s="986" t="s">
        <v>192</v>
      </c>
      <c r="C45" s="1026">
        <v>180400005384</v>
      </c>
      <c r="D45" s="981" t="s">
        <v>191</v>
      </c>
      <c r="E45" s="986" t="s">
        <v>55</v>
      </c>
      <c r="F45" s="986" t="s">
        <v>252</v>
      </c>
      <c r="G45" s="981" t="s">
        <v>96</v>
      </c>
      <c r="H45" s="1025" t="s">
        <v>930</v>
      </c>
      <c r="I45" s="981" t="s">
        <v>461</v>
      </c>
      <c r="J45" s="972"/>
      <c r="K45" s="972"/>
    </row>
    <row r="46" spans="1:11" ht="15" customHeight="1" x14ac:dyDescent="0.2">
      <c r="A46" s="989" t="s">
        <v>62</v>
      </c>
      <c r="B46" s="986" t="s">
        <v>92</v>
      </c>
      <c r="C46" s="992">
        <v>1833138</v>
      </c>
      <c r="D46" s="1027" t="s">
        <v>322</v>
      </c>
      <c r="E46" s="992" t="s">
        <v>55</v>
      </c>
      <c r="F46" s="992" t="s">
        <v>252</v>
      </c>
      <c r="G46" s="981" t="s">
        <v>96</v>
      </c>
      <c r="H46" s="1025" t="s">
        <v>537</v>
      </c>
      <c r="I46" s="981" t="s">
        <v>313</v>
      </c>
      <c r="J46" s="972"/>
      <c r="K46" s="972"/>
    </row>
    <row r="47" spans="1:11" ht="15" customHeight="1" x14ac:dyDescent="0.2">
      <c r="A47" s="1006" t="s">
        <v>62</v>
      </c>
      <c r="B47" s="1010" t="s">
        <v>92</v>
      </c>
      <c r="C47" s="1008">
        <v>1833139</v>
      </c>
      <c r="D47" s="1028" t="s">
        <v>323</v>
      </c>
      <c r="E47" s="1029" t="s">
        <v>55</v>
      </c>
      <c r="F47" s="992" t="s">
        <v>252</v>
      </c>
      <c r="G47" s="981" t="s">
        <v>96</v>
      </c>
      <c r="H47" s="1025" t="s">
        <v>537</v>
      </c>
      <c r="I47" s="981" t="s">
        <v>313</v>
      </c>
      <c r="J47" s="972"/>
      <c r="K47" s="972"/>
    </row>
    <row r="48" spans="1:11" ht="15" customHeight="1" x14ac:dyDescent="0.2">
      <c r="A48" s="989" t="s">
        <v>62</v>
      </c>
      <c r="B48" s="986" t="s">
        <v>92</v>
      </c>
      <c r="C48" s="990">
        <v>1833137</v>
      </c>
      <c r="D48" s="990" t="s">
        <v>133</v>
      </c>
      <c r="E48" s="992" t="s">
        <v>55</v>
      </c>
      <c r="F48" s="992" t="s">
        <v>252</v>
      </c>
      <c r="G48" s="981" t="s">
        <v>96</v>
      </c>
      <c r="H48" s="1025" t="s">
        <v>537</v>
      </c>
      <c r="I48" s="981" t="s">
        <v>313</v>
      </c>
      <c r="J48" s="972"/>
      <c r="K48" s="972"/>
    </row>
    <row r="49" spans="1:11" ht="15" customHeight="1" x14ac:dyDescent="0.2">
      <c r="A49" s="989" t="s">
        <v>62</v>
      </c>
      <c r="B49" s="986" t="s">
        <v>92</v>
      </c>
      <c r="C49" s="990">
        <v>1833132</v>
      </c>
      <c r="D49" s="990" t="s">
        <v>134</v>
      </c>
      <c r="E49" s="992" t="s">
        <v>55</v>
      </c>
      <c r="F49" s="992" t="s">
        <v>252</v>
      </c>
      <c r="G49" s="981" t="s">
        <v>96</v>
      </c>
      <c r="H49" s="1025" t="s">
        <v>537</v>
      </c>
      <c r="I49" s="981" t="s">
        <v>313</v>
      </c>
      <c r="J49" s="972"/>
      <c r="K49" s="972"/>
    </row>
    <row r="50" spans="1:11" ht="15" customHeight="1" x14ac:dyDescent="0.2">
      <c r="A50" s="989" t="s">
        <v>62</v>
      </c>
      <c r="B50" s="986" t="s">
        <v>92</v>
      </c>
      <c r="C50" s="990">
        <v>1833098</v>
      </c>
      <c r="D50" s="990" t="s">
        <v>135</v>
      </c>
      <c r="E50" s="992" t="s">
        <v>55</v>
      </c>
      <c r="F50" s="992" t="s">
        <v>252</v>
      </c>
      <c r="G50" s="981" t="s">
        <v>96</v>
      </c>
      <c r="H50" s="1025" t="s">
        <v>537</v>
      </c>
      <c r="I50" s="981" t="s">
        <v>313</v>
      </c>
      <c r="J50" s="972"/>
      <c r="K50" s="972"/>
    </row>
    <row r="51" spans="1:11" ht="15" customHeight="1" x14ac:dyDescent="0.2">
      <c r="A51" s="989" t="s">
        <v>62</v>
      </c>
      <c r="B51" s="986" t="s">
        <v>92</v>
      </c>
      <c r="C51" s="990">
        <v>1833125</v>
      </c>
      <c r="D51" s="990" t="s">
        <v>136</v>
      </c>
      <c r="E51" s="992" t="s">
        <v>55</v>
      </c>
      <c r="F51" s="992" t="s">
        <v>252</v>
      </c>
      <c r="G51" s="981" t="s">
        <v>96</v>
      </c>
      <c r="H51" s="1025" t="s">
        <v>537</v>
      </c>
      <c r="I51" s="981" t="s">
        <v>313</v>
      </c>
      <c r="J51" s="972"/>
      <c r="K51" s="972"/>
    </row>
    <row r="52" spans="1:11" ht="15" customHeight="1" x14ac:dyDescent="0.2">
      <c r="A52" s="1030" t="s">
        <v>1139</v>
      </c>
      <c r="B52" s="986" t="s">
        <v>92</v>
      </c>
      <c r="C52" s="1031">
        <v>3238111</v>
      </c>
      <c r="D52" s="1032" t="s">
        <v>1145</v>
      </c>
      <c r="E52" s="992" t="s">
        <v>55</v>
      </c>
      <c r="F52" s="992" t="s">
        <v>252</v>
      </c>
      <c r="G52" s="981" t="s">
        <v>96</v>
      </c>
      <c r="H52" s="1025" t="s">
        <v>537</v>
      </c>
      <c r="I52" s="981" t="s">
        <v>313</v>
      </c>
      <c r="J52" s="972"/>
      <c r="K52" s="972"/>
    </row>
    <row r="53" spans="1:11" ht="15" customHeight="1" x14ac:dyDescent="0.2">
      <c r="A53" s="1030" t="s">
        <v>1139</v>
      </c>
      <c r="B53" s="1010" t="s">
        <v>92</v>
      </c>
      <c r="C53" s="1031">
        <v>3238112</v>
      </c>
      <c r="D53" s="1032" t="s">
        <v>1143</v>
      </c>
      <c r="E53" s="992" t="s">
        <v>55</v>
      </c>
      <c r="F53" s="986" t="s">
        <v>252</v>
      </c>
      <c r="G53" s="981" t="s">
        <v>96</v>
      </c>
      <c r="H53" s="1025" t="s">
        <v>537</v>
      </c>
      <c r="I53" s="981" t="s">
        <v>313</v>
      </c>
      <c r="J53" s="972"/>
      <c r="K53" s="972"/>
    </row>
    <row r="54" spans="1:11" ht="15" customHeight="1" x14ac:dyDescent="0.2">
      <c r="A54" s="1030" t="s">
        <v>1139</v>
      </c>
      <c r="B54" s="986" t="s">
        <v>92</v>
      </c>
      <c r="C54" s="1031">
        <v>3238116</v>
      </c>
      <c r="D54" s="1032" t="s">
        <v>1141</v>
      </c>
      <c r="E54" s="992" t="s">
        <v>55</v>
      </c>
      <c r="F54" s="992" t="s">
        <v>252</v>
      </c>
      <c r="G54" s="981" t="s">
        <v>96</v>
      </c>
      <c r="H54" s="1025" t="s">
        <v>537</v>
      </c>
      <c r="I54" s="981" t="s">
        <v>313</v>
      </c>
      <c r="J54" s="972"/>
      <c r="K54" s="972"/>
    </row>
    <row r="55" spans="1:11" ht="15" customHeight="1" x14ac:dyDescent="0.2">
      <c r="A55" s="1030" t="s">
        <v>1139</v>
      </c>
      <c r="B55" s="986" t="s">
        <v>92</v>
      </c>
      <c r="C55" s="1031">
        <v>3238119</v>
      </c>
      <c r="D55" s="1032" t="s">
        <v>1138</v>
      </c>
      <c r="E55" s="992" t="s">
        <v>55</v>
      </c>
      <c r="F55" s="992" t="s">
        <v>252</v>
      </c>
      <c r="G55" s="981" t="s">
        <v>96</v>
      </c>
      <c r="H55" s="1025" t="s">
        <v>537</v>
      </c>
      <c r="I55" s="981" t="s">
        <v>313</v>
      </c>
      <c r="J55" s="972"/>
      <c r="K55" s="972"/>
    </row>
    <row r="56" spans="1:11" ht="15" customHeight="1" x14ac:dyDescent="0.2">
      <c r="A56" s="1030" t="s">
        <v>1130</v>
      </c>
      <c r="B56" s="986" t="s">
        <v>92</v>
      </c>
      <c r="C56" s="1031">
        <v>3238093</v>
      </c>
      <c r="D56" s="1032" t="s">
        <v>1136</v>
      </c>
      <c r="E56" s="992" t="s">
        <v>55</v>
      </c>
      <c r="F56" s="992" t="s">
        <v>252</v>
      </c>
      <c r="G56" s="981" t="s">
        <v>96</v>
      </c>
      <c r="H56" s="1025" t="s">
        <v>537</v>
      </c>
      <c r="I56" s="981" t="s">
        <v>313</v>
      </c>
      <c r="J56" s="972"/>
      <c r="K56" s="972"/>
    </row>
    <row r="57" spans="1:11" ht="15" customHeight="1" x14ac:dyDescent="0.2">
      <c r="A57" s="1030" t="s">
        <v>1130</v>
      </c>
      <c r="B57" s="986" t="s">
        <v>92</v>
      </c>
      <c r="C57" s="1031">
        <v>3238114</v>
      </c>
      <c r="D57" s="1032" t="s">
        <v>1134</v>
      </c>
      <c r="E57" s="992" t="s">
        <v>55</v>
      </c>
      <c r="F57" s="992" t="s">
        <v>252</v>
      </c>
      <c r="G57" s="981" t="s">
        <v>96</v>
      </c>
      <c r="H57" s="1025" t="s">
        <v>537</v>
      </c>
      <c r="I57" s="981" t="s">
        <v>313</v>
      </c>
      <c r="J57" s="972"/>
      <c r="K57" s="972"/>
    </row>
    <row r="58" spans="1:11" ht="15" customHeight="1" x14ac:dyDescent="0.2">
      <c r="A58" s="1030" t="s">
        <v>1130</v>
      </c>
      <c r="B58" s="986" t="s">
        <v>92</v>
      </c>
      <c r="C58" s="1031">
        <v>3238117</v>
      </c>
      <c r="D58" s="1032" t="s">
        <v>1203</v>
      </c>
      <c r="E58" s="992" t="s">
        <v>55</v>
      </c>
      <c r="F58" s="992" t="s">
        <v>252</v>
      </c>
      <c r="G58" s="981" t="s">
        <v>96</v>
      </c>
      <c r="H58" s="1025" t="s">
        <v>537</v>
      </c>
      <c r="I58" s="981" t="s">
        <v>313</v>
      </c>
      <c r="J58" s="972"/>
      <c r="K58" s="972"/>
    </row>
    <row r="59" spans="1:11" ht="15" customHeight="1" x14ac:dyDescent="0.2">
      <c r="A59" s="1030" t="s">
        <v>1130</v>
      </c>
      <c r="B59" s="986" t="s">
        <v>92</v>
      </c>
      <c r="C59" s="1031">
        <v>3238118</v>
      </c>
      <c r="D59" s="1032" t="s">
        <v>1129</v>
      </c>
      <c r="E59" s="992" t="s">
        <v>55</v>
      </c>
      <c r="F59" s="992" t="s">
        <v>252</v>
      </c>
      <c r="G59" s="981" t="s">
        <v>96</v>
      </c>
      <c r="H59" s="1025" t="s">
        <v>537</v>
      </c>
      <c r="I59" s="981" t="s">
        <v>313</v>
      </c>
      <c r="J59" s="972"/>
      <c r="K59" s="972"/>
    </row>
    <row r="60" spans="1:11" ht="15" customHeight="1" x14ac:dyDescent="0.2">
      <c r="A60" s="989" t="s">
        <v>182</v>
      </c>
      <c r="B60" s="986" t="s">
        <v>93</v>
      </c>
      <c r="C60" s="992" t="s">
        <v>1072</v>
      </c>
      <c r="D60" s="992" t="s">
        <v>1071</v>
      </c>
      <c r="E60" s="992" t="s">
        <v>55</v>
      </c>
      <c r="F60" s="992" t="s">
        <v>252</v>
      </c>
      <c r="G60" s="981" t="s">
        <v>96</v>
      </c>
      <c r="H60" s="1025" t="s">
        <v>536</v>
      </c>
      <c r="I60" s="981" t="s">
        <v>313</v>
      </c>
      <c r="J60" s="972"/>
      <c r="K60" s="972"/>
    </row>
    <row r="61" spans="1:11" ht="15" customHeight="1" x14ac:dyDescent="0.2">
      <c r="A61" s="1006" t="s">
        <v>181</v>
      </c>
      <c r="B61" s="1010" t="s">
        <v>93</v>
      </c>
      <c r="C61" s="1029" t="s">
        <v>266</v>
      </c>
      <c r="D61" s="1029" t="s">
        <v>137</v>
      </c>
      <c r="E61" s="1029" t="s">
        <v>55</v>
      </c>
      <c r="F61" s="992" t="s">
        <v>252</v>
      </c>
      <c r="G61" s="981" t="s">
        <v>96</v>
      </c>
      <c r="H61" s="1025" t="s">
        <v>536</v>
      </c>
      <c r="I61" s="981" t="s">
        <v>313</v>
      </c>
      <c r="J61" s="972"/>
      <c r="K61" s="972"/>
    </row>
    <row r="62" spans="1:11" ht="15" customHeight="1" x14ac:dyDescent="0.2">
      <c r="A62" s="989" t="s">
        <v>183</v>
      </c>
      <c r="B62" s="992" t="s">
        <v>65</v>
      </c>
      <c r="C62" s="992">
        <v>10555</v>
      </c>
      <c r="D62" s="986" t="s">
        <v>108</v>
      </c>
      <c r="E62" s="992" t="s">
        <v>55</v>
      </c>
      <c r="F62" s="992" t="s">
        <v>252</v>
      </c>
      <c r="G62" s="981" t="s">
        <v>96</v>
      </c>
      <c r="H62" s="1025" t="s">
        <v>534</v>
      </c>
      <c r="I62" s="981" t="s">
        <v>313</v>
      </c>
      <c r="J62" s="972"/>
      <c r="K62" s="972"/>
    </row>
    <row r="63" spans="1:11" ht="15" customHeight="1" x14ac:dyDescent="0.2">
      <c r="A63" s="989" t="s">
        <v>183</v>
      </c>
      <c r="B63" s="992" t="s">
        <v>65</v>
      </c>
      <c r="C63" s="992">
        <v>10758</v>
      </c>
      <c r="D63" s="986" t="s">
        <v>109</v>
      </c>
      <c r="E63" s="992" t="s">
        <v>55</v>
      </c>
      <c r="F63" s="992" t="s">
        <v>252</v>
      </c>
      <c r="G63" s="981" t="s">
        <v>96</v>
      </c>
      <c r="H63" s="1025" t="s">
        <v>535</v>
      </c>
      <c r="I63" s="981" t="s">
        <v>313</v>
      </c>
      <c r="J63" s="972"/>
      <c r="K63" s="972"/>
    </row>
    <row r="64" spans="1:11" ht="15" customHeight="1" x14ac:dyDescent="0.2">
      <c r="A64" s="989" t="s">
        <v>183</v>
      </c>
      <c r="B64" s="992" t="s">
        <v>65</v>
      </c>
      <c r="C64" s="992">
        <v>10759</v>
      </c>
      <c r="D64" s="986" t="s">
        <v>110</v>
      </c>
      <c r="E64" s="992" t="s">
        <v>55</v>
      </c>
      <c r="F64" s="992" t="s">
        <v>252</v>
      </c>
      <c r="G64" s="981" t="s">
        <v>96</v>
      </c>
      <c r="H64" s="1025" t="s">
        <v>535</v>
      </c>
      <c r="I64" s="981" t="s">
        <v>313</v>
      </c>
      <c r="J64" s="972"/>
      <c r="K64" s="972"/>
    </row>
    <row r="65" spans="1:11" ht="15" customHeight="1" x14ac:dyDescent="0.2">
      <c r="A65" s="989" t="s">
        <v>183</v>
      </c>
      <c r="B65" s="992" t="s">
        <v>65</v>
      </c>
      <c r="C65" s="992">
        <v>3279</v>
      </c>
      <c r="D65" s="986" t="s">
        <v>125</v>
      </c>
      <c r="E65" s="986" t="s">
        <v>55</v>
      </c>
      <c r="F65" s="992" t="s">
        <v>252</v>
      </c>
      <c r="G65" s="981" t="s">
        <v>96</v>
      </c>
      <c r="H65" s="1025" t="s">
        <v>535</v>
      </c>
      <c r="I65" s="981" t="s">
        <v>313</v>
      </c>
      <c r="J65" s="972"/>
      <c r="K65" s="972"/>
    </row>
    <row r="66" spans="1:11" ht="15" customHeight="1" x14ac:dyDescent="0.2">
      <c r="A66" s="989" t="s">
        <v>184</v>
      </c>
      <c r="B66" s="986" t="s">
        <v>103</v>
      </c>
      <c r="C66" s="990" t="s">
        <v>629</v>
      </c>
      <c r="D66" s="981" t="s">
        <v>142</v>
      </c>
      <c r="E66" s="986" t="s">
        <v>44</v>
      </c>
      <c r="F66" s="986" t="s">
        <v>253</v>
      </c>
      <c r="G66" s="981" t="s">
        <v>96</v>
      </c>
      <c r="H66" s="1011" t="s">
        <v>929</v>
      </c>
      <c r="I66" s="981" t="s">
        <v>313</v>
      </c>
      <c r="J66" s="972"/>
      <c r="K66" s="972"/>
    </row>
    <row r="67" spans="1:11" ht="15" customHeight="1" x14ac:dyDescent="0.2">
      <c r="A67" s="1006" t="s">
        <v>184</v>
      </c>
      <c r="B67" s="1010" t="s">
        <v>103</v>
      </c>
      <c r="C67" s="1008" t="s">
        <v>624</v>
      </c>
      <c r="D67" s="1008" t="s">
        <v>143</v>
      </c>
      <c r="E67" s="1010" t="s">
        <v>44</v>
      </c>
      <c r="F67" s="986" t="s">
        <v>253</v>
      </c>
      <c r="G67" s="981" t="s">
        <v>96</v>
      </c>
      <c r="H67" s="1011" t="s">
        <v>929</v>
      </c>
      <c r="I67" s="981" t="s">
        <v>313</v>
      </c>
      <c r="J67" s="972"/>
      <c r="K67" s="972"/>
    </row>
    <row r="68" spans="1:11" ht="15" customHeight="1" x14ac:dyDescent="0.2">
      <c r="A68" s="989" t="s">
        <v>184</v>
      </c>
      <c r="B68" s="986" t="s">
        <v>623</v>
      </c>
      <c r="C68" s="990" t="s">
        <v>626</v>
      </c>
      <c r="D68" s="990" t="s">
        <v>144</v>
      </c>
      <c r="E68" s="1010" t="s">
        <v>44</v>
      </c>
      <c r="F68" s="986" t="s">
        <v>725</v>
      </c>
      <c r="G68" s="981" t="s">
        <v>96</v>
      </c>
      <c r="H68" s="1011" t="s">
        <v>929</v>
      </c>
      <c r="I68" s="981" t="s">
        <v>313</v>
      </c>
      <c r="J68" s="972"/>
      <c r="K68" s="972"/>
    </row>
    <row r="69" spans="1:11" s="496" customFormat="1" ht="24.75" customHeight="1" x14ac:dyDescent="0.25">
      <c r="A69" s="1006" t="s">
        <v>49</v>
      </c>
      <c r="B69" s="1010" t="s">
        <v>104</v>
      </c>
      <c r="C69" s="1008" t="s">
        <v>576</v>
      </c>
      <c r="D69" s="1009" t="s">
        <v>61</v>
      </c>
      <c r="E69" s="1010" t="s">
        <v>44</v>
      </c>
      <c r="F69" s="986" t="s">
        <v>253</v>
      </c>
      <c r="G69" s="981" t="s">
        <v>96</v>
      </c>
      <c r="H69" s="1025" t="s">
        <v>538</v>
      </c>
      <c r="I69" s="981" t="s">
        <v>313</v>
      </c>
      <c r="J69" s="1033"/>
      <c r="K69" s="1033"/>
    </row>
    <row r="70" spans="1:11" s="496" customFormat="1" ht="24" customHeight="1" x14ac:dyDescent="0.25">
      <c r="A70" s="1006" t="s">
        <v>49</v>
      </c>
      <c r="B70" s="1010" t="s">
        <v>104</v>
      </c>
      <c r="C70" s="1008" t="s">
        <v>512</v>
      </c>
      <c r="D70" s="1009" t="s">
        <v>146</v>
      </c>
      <c r="E70" s="1010" t="s">
        <v>44</v>
      </c>
      <c r="F70" s="986" t="s">
        <v>253</v>
      </c>
      <c r="G70" s="981" t="s">
        <v>96</v>
      </c>
      <c r="H70" s="1025" t="s">
        <v>538</v>
      </c>
      <c r="I70" s="981" t="s">
        <v>313</v>
      </c>
      <c r="J70" s="1033"/>
      <c r="K70" s="1033"/>
    </row>
    <row r="71" spans="1:11" s="496" customFormat="1" ht="26.25" customHeight="1" x14ac:dyDescent="0.25">
      <c r="A71" s="989" t="s">
        <v>49</v>
      </c>
      <c r="B71" s="986" t="s">
        <v>104</v>
      </c>
      <c r="C71" s="990" t="s">
        <v>931</v>
      </c>
      <c r="D71" s="981" t="s">
        <v>147</v>
      </c>
      <c r="E71" s="986" t="s">
        <v>44</v>
      </c>
      <c r="F71" s="986" t="s">
        <v>253</v>
      </c>
      <c r="G71" s="981" t="s">
        <v>96</v>
      </c>
      <c r="H71" s="1025" t="s">
        <v>538</v>
      </c>
      <c r="I71" s="981" t="s">
        <v>313</v>
      </c>
      <c r="J71" s="1033"/>
      <c r="K71" s="1033"/>
    </row>
    <row r="72" spans="1:11" s="496" customFormat="1" ht="33" customHeight="1" x14ac:dyDescent="0.25">
      <c r="A72" s="989" t="s">
        <v>49</v>
      </c>
      <c r="B72" s="986" t="s">
        <v>104</v>
      </c>
      <c r="C72" s="990" t="s">
        <v>934</v>
      </c>
      <c r="D72" s="990" t="s">
        <v>148</v>
      </c>
      <c r="E72" s="986" t="s">
        <v>44</v>
      </c>
      <c r="F72" s="986" t="s">
        <v>253</v>
      </c>
      <c r="G72" s="981" t="s">
        <v>96</v>
      </c>
      <c r="H72" s="1025" t="s">
        <v>538</v>
      </c>
      <c r="I72" s="981" t="s">
        <v>313</v>
      </c>
      <c r="J72" s="1033"/>
      <c r="K72" s="1033"/>
    </row>
    <row r="73" spans="1:11" s="496" customFormat="1" ht="32.25" customHeight="1" x14ac:dyDescent="0.25">
      <c r="A73" s="989" t="s">
        <v>49</v>
      </c>
      <c r="B73" s="986" t="s">
        <v>104</v>
      </c>
      <c r="C73" s="990" t="s">
        <v>932</v>
      </c>
      <c r="D73" s="981" t="s">
        <v>51</v>
      </c>
      <c r="E73" s="986" t="s">
        <v>44</v>
      </c>
      <c r="F73" s="986" t="s">
        <v>253</v>
      </c>
      <c r="G73" s="981" t="s">
        <v>96</v>
      </c>
      <c r="H73" s="1025" t="s">
        <v>538</v>
      </c>
      <c r="I73" s="981" t="s">
        <v>313</v>
      </c>
      <c r="J73" s="1033"/>
      <c r="K73" s="1033"/>
    </row>
    <row r="74" spans="1:11" s="496" customFormat="1" ht="17.25" customHeight="1" x14ac:dyDescent="0.25">
      <c r="A74" s="989" t="s">
        <v>49</v>
      </c>
      <c r="B74" s="986" t="s">
        <v>104</v>
      </c>
      <c r="C74" s="990" t="s">
        <v>933</v>
      </c>
      <c r="D74" s="981" t="s">
        <v>1204</v>
      </c>
      <c r="E74" s="986" t="s">
        <v>44</v>
      </c>
      <c r="F74" s="986" t="s">
        <v>253</v>
      </c>
      <c r="G74" s="981" t="s">
        <v>96</v>
      </c>
      <c r="H74" s="1025" t="s">
        <v>538</v>
      </c>
      <c r="I74" s="981" t="s">
        <v>313</v>
      </c>
      <c r="J74" s="1033"/>
      <c r="K74" s="1033"/>
    </row>
    <row r="75" spans="1:11" s="496" customFormat="1" ht="26.25" customHeight="1" x14ac:dyDescent="0.25">
      <c r="A75" s="989" t="s">
        <v>49</v>
      </c>
      <c r="B75" s="986" t="s">
        <v>104</v>
      </c>
      <c r="C75" s="990" t="s">
        <v>514</v>
      </c>
      <c r="D75" s="1009" t="s">
        <v>1205</v>
      </c>
      <c r="E75" s="986" t="s">
        <v>44</v>
      </c>
      <c r="F75" s="986" t="s">
        <v>253</v>
      </c>
      <c r="G75" s="981" t="s">
        <v>96</v>
      </c>
      <c r="H75" s="1025" t="s">
        <v>538</v>
      </c>
      <c r="I75" s="981" t="s">
        <v>313</v>
      </c>
      <c r="J75" s="1033"/>
      <c r="K75" s="1033"/>
    </row>
    <row r="76" spans="1:11" s="496" customFormat="1" ht="16.5" customHeight="1" x14ac:dyDescent="0.25">
      <c r="A76" s="1006" t="s">
        <v>193</v>
      </c>
      <c r="B76" s="983" t="s">
        <v>1531</v>
      </c>
      <c r="C76" s="1008"/>
      <c r="D76" s="1034" t="s">
        <v>1534</v>
      </c>
      <c r="E76" s="1010" t="s">
        <v>55</v>
      </c>
      <c r="F76" s="992" t="s">
        <v>252</v>
      </c>
      <c r="G76" s="981"/>
      <c r="H76" s="1011" t="s">
        <v>448</v>
      </c>
      <c r="I76" s="981" t="s">
        <v>462</v>
      </c>
      <c r="J76" s="1033"/>
      <c r="K76" s="1033"/>
    </row>
    <row r="77" spans="1:11" s="496" customFormat="1" ht="15" customHeight="1" x14ac:dyDescent="0.25">
      <c r="A77" s="989" t="s">
        <v>193</v>
      </c>
      <c r="B77" s="1010" t="s">
        <v>1532</v>
      </c>
      <c r="C77" s="990"/>
      <c r="D77" s="1008" t="s">
        <v>1535</v>
      </c>
      <c r="E77" s="986" t="s">
        <v>55</v>
      </c>
      <c r="F77" s="992" t="s">
        <v>252</v>
      </c>
      <c r="G77" s="981"/>
      <c r="H77" s="1011" t="s">
        <v>448</v>
      </c>
      <c r="I77" s="981" t="s">
        <v>462</v>
      </c>
      <c r="J77" s="1033"/>
      <c r="K77" s="1033"/>
    </row>
    <row r="78" spans="1:11" s="497" customFormat="1" ht="15" customHeight="1" x14ac:dyDescent="0.2">
      <c r="A78" s="989" t="s">
        <v>193</v>
      </c>
      <c r="B78" s="1029" t="s">
        <v>1533</v>
      </c>
      <c r="C78" s="992" t="s">
        <v>195</v>
      </c>
      <c r="D78" s="1035" t="s">
        <v>1536</v>
      </c>
      <c r="E78" s="992" t="s">
        <v>55</v>
      </c>
      <c r="F78" s="992" t="s">
        <v>252</v>
      </c>
      <c r="G78" s="990"/>
      <c r="H78" s="1011" t="s">
        <v>448</v>
      </c>
      <c r="I78" s="990" t="s">
        <v>462</v>
      </c>
      <c r="J78" s="972"/>
      <c r="K78" s="972"/>
    </row>
    <row r="79" spans="1:11" ht="13.5" thickBot="1" x14ac:dyDescent="0.25">
      <c r="A79" s="972"/>
      <c r="B79" s="972"/>
      <c r="C79" s="972"/>
      <c r="D79" s="972"/>
      <c r="E79" s="972"/>
      <c r="F79" s="972"/>
      <c r="G79" s="972"/>
      <c r="H79" s="972"/>
      <c r="I79" s="972"/>
      <c r="J79" s="972"/>
      <c r="K79" s="972"/>
    </row>
    <row r="80" spans="1:11" ht="15" customHeight="1" x14ac:dyDescent="0.2">
      <c r="A80" s="498"/>
      <c r="B80" s="1044" t="s">
        <v>325</v>
      </c>
      <c r="C80" s="1046" t="s">
        <v>326</v>
      </c>
      <c r="D80" s="1047"/>
      <c r="E80" s="1048" t="s">
        <v>327</v>
      </c>
      <c r="F80" s="1049"/>
      <c r="G80" s="1050"/>
      <c r="H80" s="498"/>
      <c r="I80" s="498"/>
    </row>
    <row r="81" spans="1:9" ht="17.25" customHeight="1" x14ac:dyDescent="0.2">
      <c r="A81" s="498"/>
      <c r="B81" s="1045"/>
      <c r="C81" s="1051" t="s">
        <v>1127</v>
      </c>
      <c r="D81" s="1052"/>
      <c r="E81" s="1036" t="s">
        <v>1126</v>
      </c>
      <c r="F81" s="1038"/>
      <c r="G81" s="1039"/>
      <c r="H81" s="498"/>
      <c r="I81" s="498"/>
    </row>
    <row r="82" spans="1:9" ht="12.75" customHeight="1" x14ac:dyDescent="0.2">
      <c r="A82" s="498"/>
      <c r="B82" s="676" t="s">
        <v>331</v>
      </c>
      <c r="C82" s="500" t="s">
        <v>1542</v>
      </c>
      <c r="D82" s="677"/>
      <c r="E82" s="501"/>
      <c r="F82" s="502" t="s">
        <v>1543</v>
      </c>
      <c r="G82" s="675"/>
      <c r="H82" s="498"/>
      <c r="I82" s="498"/>
    </row>
    <row r="83" spans="1:9" ht="15" customHeight="1" thickBot="1" x14ac:dyDescent="0.25">
      <c r="A83" s="498"/>
      <c r="B83" s="596" t="s">
        <v>328</v>
      </c>
      <c r="C83" s="1051" t="s">
        <v>329</v>
      </c>
      <c r="D83" s="1052"/>
      <c r="E83" s="1036" t="s">
        <v>330</v>
      </c>
      <c r="F83" s="1038"/>
      <c r="G83" s="1039"/>
      <c r="H83" s="498"/>
      <c r="I83" s="498"/>
    </row>
    <row r="84" spans="1:9" ht="24" hidden="1" customHeight="1" x14ac:dyDescent="0.2">
      <c r="A84" s="498"/>
      <c r="B84" s="596" t="s">
        <v>331</v>
      </c>
      <c r="C84" s="1036" t="s">
        <v>332</v>
      </c>
      <c r="D84" s="1037"/>
      <c r="E84" s="1036" t="s">
        <v>332</v>
      </c>
      <c r="F84" s="1038"/>
      <c r="G84" s="1039"/>
      <c r="H84" s="498"/>
      <c r="I84" s="498"/>
    </row>
    <row r="85" spans="1:9" ht="12.75" hidden="1" customHeight="1" x14ac:dyDescent="0.2">
      <c r="A85" s="498"/>
      <c r="B85" s="597" t="s">
        <v>333</v>
      </c>
      <c r="C85" s="1040"/>
      <c r="D85" s="1041"/>
      <c r="E85" s="1040"/>
      <c r="F85" s="1042"/>
      <c r="G85" s="1043"/>
      <c r="H85" s="498"/>
      <c r="I85" s="498"/>
    </row>
    <row r="86" spans="1:9" ht="15.75" customHeight="1" thickBot="1" x14ac:dyDescent="0.25">
      <c r="A86" s="498"/>
      <c r="B86" s="598" t="s">
        <v>333</v>
      </c>
      <c r="C86" s="503"/>
      <c r="D86" s="504"/>
      <c r="E86" s="505"/>
      <c r="F86" s="506"/>
      <c r="G86" s="504"/>
      <c r="H86" s="498"/>
      <c r="I86" s="498"/>
    </row>
    <row r="87" spans="1:9" x14ac:dyDescent="0.2">
      <c r="A87" s="498"/>
      <c r="B87" s="498"/>
      <c r="C87" s="498"/>
      <c r="D87" s="498"/>
      <c r="E87" s="499"/>
      <c r="F87" s="498"/>
      <c r="G87" s="498"/>
      <c r="H87" s="498"/>
      <c r="I87" s="498"/>
    </row>
    <row r="88" spans="1:9" x14ac:dyDescent="0.2">
      <c r="A88" s="498"/>
      <c r="B88" s="498"/>
      <c r="C88" s="498"/>
      <c r="D88" s="498"/>
      <c r="E88" s="499"/>
      <c r="F88" s="498"/>
      <c r="G88" s="498"/>
      <c r="H88" s="498"/>
      <c r="I88" s="498"/>
    </row>
    <row r="89" spans="1:9" x14ac:dyDescent="0.2">
      <c r="A89" s="498"/>
      <c r="B89" s="498"/>
      <c r="C89" s="498"/>
      <c r="D89" s="498"/>
      <c r="E89" s="499"/>
      <c r="F89" s="498"/>
      <c r="G89" s="498"/>
      <c r="H89" s="498"/>
      <c r="I89" s="498"/>
    </row>
    <row r="90" spans="1:9" x14ac:dyDescent="0.2">
      <c r="A90" s="498"/>
      <c r="B90" s="498"/>
      <c r="C90" s="498"/>
      <c r="D90" s="498"/>
      <c r="E90" s="499"/>
      <c r="F90" s="498"/>
      <c r="G90" s="498"/>
      <c r="H90" s="498"/>
      <c r="I90" s="498"/>
    </row>
    <row r="91" spans="1:9" x14ac:dyDescent="0.2">
      <c r="A91" s="498"/>
      <c r="B91" s="498"/>
      <c r="C91" s="498"/>
      <c r="D91" s="498"/>
      <c r="E91" s="499"/>
      <c r="F91" s="498"/>
      <c r="G91" s="498"/>
      <c r="H91" s="498"/>
      <c r="I91" s="498"/>
    </row>
    <row r="92" spans="1:9" x14ac:dyDescent="0.2">
      <c r="A92" s="498"/>
      <c r="B92" s="498"/>
      <c r="C92" s="498"/>
      <c r="D92" s="498"/>
      <c r="E92" s="499"/>
      <c r="F92" s="498"/>
      <c r="G92" s="498"/>
      <c r="H92" s="498"/>
      <c r="I92" s="498"/>
    </row>
    <row r="93" spans="1:9" ht="8.25" customHeight="1" x14ac:dyDescent="0.2"/>
  </sheetData>
  <mergeCells count="11">
    <mergeCell ref="C84:D84"/>
    <mergeCell ref="E84:G84"/>
    <mergeCell ref="C85:D85"/>
    <mergeCell ref="E85:G85"/>
    <mergeCell ref="B80:B81"/>
    <mergeCell ref="C80:D80"/>
    <mergeCell ref="E80:G80"/>
    <mergeCell ref="C81:D81"/>
    <mergeCell ref="E81:G81"/>
    <mergeCell ref="C83:D83"/>
    <mergeCell ref="E83:G83"/>
  </mergeCells>
  <hyperlinks>
    <hyperlink ref="A17" r:id="rId1"/>
    <hyperlink ref="A16" r:id="rId2"/>
    <hyperlink ref="A16:A17" r:id="rId3" display="Station Topo"/>
    <hyperlink ref="A27" r:id="rId4"/>
    <hyperlink ref="A26" r:id="rId5"/>
    <hyperlink ref="A25" r:id="rId6"/>
    <hyperlink ref="A31" r:id="rId7"/>
    <hyperlink ref="A30" r:id="rId8"/>
    <hyperlink ref="A32" r:id="rId9"/>
    <hyperlink ref="A68" r:id="rId10"/>
    <hyperlink ref="A75" r:id="rId11"/>
    <hyperlink ref="A66" r:id="rId12"/>
    <hyperlink ref="A67" r:id="rId13"/>
    <hyperlink ref="A72" r:id="rId14"/>
    <hyperlink ref="A73" r:id="rId15"/>
    <hyperlink ref="A74" r:id="rId16"/>
    <hyperlink ref="A71" r:id="rId17"/>
    <hyperlink ref="A70" r:id="rId18"/>
    <hyperlink ref="A37" r:id="rId19"/>
    <hyperlink ref="A41" r:id="rId20"/>
    <hyperlink ref="A42" r:id="rId21"/>
    <hyperlink ref="A39" r:id="rId22"/>
    <hyperlink ref="A40" r:id="rId23"/>
    <hyperlink ref="A69" r:id="rId24"/>
    <hyperlink ref="A51" r:id="rId25"/>
    <hyperlink ref="A50" r:id="rId26"/>
    <hyperlink ref="A49" r:id="rId27"/>
    <hyperlink ref="A44" r:id="rId28"/>
    <hyperlink ref="A43" r:id="rId29"/>
    <hyperlink ref="A48" r:id="rId30"/>
    <hyperlink ref="A47" r:id="rId31"/>
    <hyperlink ref="A46" r:id="rId32"/>
    <hyperlink ref="A65" r:id="rId33"/>
    <hyperlink ref="A62" r:id="rId34"/>
    <hyperlink ref="A64" r:id="rId35"/>
    <hyperlink ref="A63" r:id="rId36"/>
    <hyperlink ref="A60" r:id="rId37"/>
    <hyperlink ref="A61" r:id="rId38"/>
    <hyperlink ref="A33" r:id="rId39"/>
    <hyperlink ref="A34" r:id="rId40"/>
    <hyperlink ref="A36" r:id="rId41"/>
    <hyperlink ref="A18" r:id="rId42" display="Station Leica TS 15"/>
    <hyperlink ref="A23" r:id="rId43"/>
    <hyperlink ref="A21" r:id="rId44"/>
    <hyperlink ref="A22" r:id="rId45"/>
    <hyperlink ref="A24" r:id="rId46"/>
    <hyperlink ref="A15" r:id="rId47"/>
    <hyperlink ref="A19" r:id="rId48"/>
    <hyperlink ref="A20" r:id="rId49"/>
    <hyperlink ref="A14" r:id="rId50"/>
    <hyperlink ref="A13" r:id="rId51"/>
    <hyperlink ref="A9" r:id="rId52"/>
    <hyperlink ref="A11" r:id="rId53"/>
    <hyperlink ref="A12" r:id="rId54"/>
    <hyperlink ref="A8" r:id="rId55"/>
    <hyperlink ref="A10" r:id="rId56"/>
  </hyperlinks>
  <printOptions horizontalCentered="1" verticalCentered="1"/>
  <pageMargins left="0.25" right="0.25" top="0.75" bottom="0.75" header="0.3" footer="0.3"/>
  <pageSetup paperSize="9" orientation="landscape" r:id="rId57"/>
  <headerFooter>
    <oddFooter xml:space="preserve">&amp;CListes des equipements influents sur la qualité des études </oddFooter>
  </headerFooter>
  <drawing r:id="rId58"/>
  <tableParts count="1">
    <tablePart r:id="rId59"/>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E5:L16"/>
  <sheetViews>
    <sheetView workbookViewId="0">
      <selection activeCell="G7" sqref="G7:I7"/>
    </sheetView>
  </sheetViews>
  <sheetFormatPr baseColWidth="10" defaultRowHeight="12.75" x14ac:dyDescent="0.2"/>
  <sheetData>
    <row r="5" spans="5:12" ht="36" customHeight="1" x14ac:dyDescent="0.2">
      <c r="G5" s="590"/>
      <c r="H5" s="590"/>
      <c r="I5" s="590"/>
    </row>
    <row r="6" spans="5:12" x14ac:dyDescent="0.2">
      <c r="G6" s="590"/>
      <c r="H6" s="590"/>
      <c r="I6" s="590"/>
    </row>
    <row r="7" spans="5:12" x14ac:dyDescent="0.2">
      <c r="G7" s="1079" t="s">
        <v>217</v>
      </c>
      <c r="H7" s="1079"/>
      <c r="I7" s="1079"/>
      <c r="J7" s="589"/>
      <c r="K7" s="589"/>
      <c r="L7" s="589"/>
    </row>
    <row r="8" spans="5:12" x14ac:dyDescent="0.2">
      <c r="G8" s="591"/>
      <c r="H8" s="591"/>
      <c r="I8" s="591"/>
      <c r="J8" s="589"/>
      <c r="K8" s="589"/>
      <c r="L8" s="589"/>
    </row>
    <row r="9" spans="5:12" x14ac:dyDescent="0.2">
      <c r="E9" s="11"/>
      <c r="G9" s="591"/>
      <c r="H9" s="591"/>
      <c r="I9" s="591"/>
      <c r="J9" s="589"/>
      <c r="K9" s="589"/>
      <c r="L9" s="589"/>
    </row>
    <row r="10" spans="5:12" x14ac:dyDescent="0.2">
      <c r="G10" s="591"/>
      <c r="H10" s="591"/>
      <c r="I10" s="591"/>
      <c r="J10" s="589"/>
      <c r="K10" s="589"/>
      <c r="L10" s="589"/>
    </row>
    <row r="11" spans="5:12" x14ac:dyDescent="0.2">
      <c r="G11" s="591"/>
      <c r="H11" s="591"/>
      <c r="I11" s="591"/>
      <c r="J11" s="589"/>
      <c r="K11" s="589"/>
      <c r="L11" s="589"/>
    </row>
    <row r="12" spans="5:12" x14ac:dyDescent="0.2">
      <c r="G12" s="589"/>
      <c r="H12" s="589"/>
      <c r="I12" s="589"/>
      <c r="J12" s="589"/>
      <c r="K12" s="589"/>
      <c r="L12" s="589"/>
    </row>
    <row r="13" spans="5:12" x14ac:dyDescent="0.2">
      <c r="G13" s="589"/>
      <c r="H13" s="589"/>
      <c r="I13" s="589"/>
      <c r="J13" s="589"/>
      <c r="K13" s="589"/>
      <c r="L13" s="589"/>
    </row>
    <row r="14" spans="5:12" x14ac:dyDescent="0.2">
      <c r="G14" s="589"/>
      <c r="H14" s="589"/>
      <c r="I14" s="589"/>
      <c r="J14" s="589"/>
      <c r="K14" s="589"/>
      <c r="L14" s="589"/>
    </row>
    <row r="15" spans="5:12" x14ac:dyDescent="0.2">
      <c r="G15" s="589"/>
      <c r="H15" s="589"/>
      <c r="I15" s="589"/>
      <c r="J15" s="589"/>
      <c r="K15" s="589"/>
      <c r="L15" s="589"/>
    </row>
    <row r="16" spans="5:12" x14ac:dyDescent="0.2">
      <c r="G16" s="589"/>
      <c r="H16" s="589"/>
      <c r="I16" s="589"/>
      <c r="J16" s="589"/>
      <c r="K16" s="589"/>
      <c r="L16" s="589"/>
    </row>
  </sheetData>
  <mergeCells count="1">
    <mergeCell ref="G7:I7"/>
  </mergeCells>
  <hyperlinks>
    <hyperlink ref="G7:I7" r:id="rId1" display="Veille Technologique"/>
  </hyperlinks>
  <pageMargins left="0.7" right="0.7" top="0.75" bottom="0.75" header="0.3" footer="0.3"/>
  <pageSetup paperSize="9" orientation="portrait" verticalDpi="0"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12"/>
  <sheetViews>
    <sheetView topLeftCell="A7" zoomScale="85" zoomScaleNormal="85" workbookViewId="0">
      <selection activeCell="C9" sqref="C9"/>
    </sheetView>
  </sheetViews>
  <sheetFormatPr baseColWidth="10" defaultRowHeight="12.75" x14ac:dyDescent="0.2"/>
  <cols>
    <col min="1" max="1" width="42.85546875" customWidth="1"/>
    <col min="2" max="2" width="9.5703125" customWidth="1"/>
    <col min="3" max="3" width="83.28515625" customWidth="1"/>
    <col min="4" max="4" width="26" customWidth="1"/>
    <col min="5" max="5" width="37.42578125" customWidth="1"/>
  </cols>
  <sheetData>
    <row r="2" spans="1:5" ht="20.25" x14ac:dyDescent="0.2">
      <c r="C2" s="1080" t="s">
        <v>1091</v>
      </c>
      <c r="D2" s="585"/>
    </row>
    <row r="3" spans="1:5" ht="20.25" x14ac:dyDescent="0.2">
      <c r="C3" s="1080"/>
      <c r="D3" s="585"/>
    </row>
    <row r="5" spans="1:5" ht="9.75" customHeight="1" x14ac:dyDescent="0.2"/>
    <row r="6" spans="1:5" hidden="1" x14ac:dyDescent="0.2"/>
    <row r="7" spans="1:5" ht="34.5" customHeight="1" x14ac:dyDescent="0.2">
      <c r="A7" s="265" t="s">
        <v>1081</v>
      </c>
      <c r="B7" s="265" t="s">
        <v>1077</v>
      </c>
      <c r="C7" s="174" t="s">
        <v>1110</v>
      </c>
      <c r="D7" s="586" t="s">
        <v>1188</v>
      </c>
      <c r="E7" s="174" t="s">
        <v>1111</v>
      </c>
    </row>
    <row r="8" spans="1:5" ht="34.5" customHeight="1" x14ac:dyDescent="0.2">
      <c r="A8" s="279" t="s">
        <v>1087</v>
      </c>
      <c r="B8" s="281">
        <v>42979</v>
      </c>
      <c r="C8" s="280" t="s">
        <v>1288</v>
      </c>
      <c r="D8" s="587" t="s">
        <v>1189</v>
      </c>
      <c r="E8" s="280" t="s">
        <v>1086</v>
      </c>
    </row>
    <row r="9" spans="1:5" ht="126.75" customHeight="1" x14ac:dyDescent="0.2">
      <c r="A9" s="279" t="s">
        <v>1088</v>
      </c>
      <c r="B9" s="281">
        <v>43709</v>
      </c>
      <c r="C9" s="280" t="s">
        <v>1085</v>
      </c>
      <c r="D9" s="592" t="s">
        <v>1190</v>
      </c>
      <c r="E9" s="280" t="s">
        <v>1089</v>
      </c>
    </row>
    <row r="10" spans="1:5" ht="57" x14ac:dyDescent="0.2">
      <c r="A10" s="279" t="s">
        <v>1078</v>
      </c>
      <c r="B10" s="280" t="s">
        <v>1079</v>
      </c>
      <c r="C10" s="280" t="s">
        <v>1080</v>
      </c>
      <c r="D10" s="588" t="s">
        <v>1191</v>
      </c>
      <c r="E10" s="280" t="s">
        <v>1083</v>
      </c>
    </row>
    <row r="11" spans="1:5" ht="15" x14ac:dyDescent="0.2">
      <c r="A11" s="279"/>
      <c r="B11" s="280"/>
      <c r="C11" s="280"/>
      <c r="D11" s="587"/>
      <c r="E11" s="280"/>
    </row>
    <row r="12" spans="1:5" ht="57" x14ac:dyDescent="0.2">
      <c r="A12" s="279" t="s">
        <v>1090</v>
      </c>
      <c r="B12" s="280" t="s">
        <v>1079</v>
      </c>
      <c r="C12" s="280" t="s">
        <v>1084</v>
      </c>
      <c r="D12" s="592" t="s">
        <v>1192</v>
      </c>
      <c r="E12" s="280" t="s">
        <v>1082</v>
      </c>
    </row>
  </sheetData>
  <mergeCells count="1">
    <mergeCell ref="C2:C3"/>
  </mergeCells>
  <hyperlinks>
    <hyperlink ref="D9" r:id="rId1"/>
    <hyperlink ref="D10" r:id="rId2"/>
    <hyperlink ref="D12" r:id="rId3"/>
  </hyperlinks>
  <pageMargins left="0.7" right="0.7" top="0.75" bottom="0.75" header="0.3" footer="0.3"/>
  <pageSetup paperSize="8" orientation="landscape" verticalDpi="0" r:id="rId4"/>
  <tableParts count="1">
    <tablePart r:id="rId5"/>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G10"/>
  <sheetViews>
    <sheetView workbookViewId="0">
      <selection activeCell="E6" sqref="E6"/>
    </sheetView>
  </sheetViews>
  <sheetFormatPr baseColWidth="10" defaultRowHeight="12.75" x14ac:dyDescent="0.2"/>
  <cols>
    <col min="2" max="2" width="24.85546875" customWidth="1"/>
    <col min="3" max="3" width="48.28515625" customWidth="1"/>
    <col min="4" max="4" width="17" customWidth="1"/>
    <col min="5" max="5" width="16" customWidth="1"/>
    <col min="6" max="6" width="13.5703125" customWidth="1"/>
    <col min="7" max="7" width="15.42578125" customWidth="1"/>
  </cols>
  <sheetData>
    <row r="2" spans="2:7" ht="30" customHeight="1" x14ac:dyDescent="0.2">
      <c r="B2" s="1065" t="s">
        <v>922</v>
      </c>
      <c r="C2" s="1065"/>
      <c r="D2" s="1065"/>
      <c r="E2" s="1065"/>
      <c r="F2" s="1065"/>
    </row>
    <row r="4" spans="2:7" x14ac:dyDescent="0.2">
      <c r="B4" s="92" t="s">
        <v>206</v>
      </c>
      <c r="C4" s="92" t="s">
        <v>203</v>
      </c>
      <c r="D4" s="92" t="s">
        <v>201</v>
      </c>
      <c r="E4" s="92" t="s">
        <v>202</v>
      </c>
      <c r="F4" s="92" t="s">
        <v>70</v>
      </c>
      <c r="G4" s="10" t="s">
        <v>813</v>
      </c>
    </row>
    <row r="5" spans="2:7" ht="51.75" customHeight="1" x14ac:dyDescent="0.2">
      <c r="B5" s="199" t="s">
        <v>207</v>
      </c>
      <c r="C5" s="2" t="s">
        <v>208</v>
      </c>
      <c r="D5" s="200">
        <v>43764</v>
      </c>
      <c r="E5" s="200">
        <v>43746</v>
      </c>
      <c r="F5" s="201">
        <f t="shared" ref="F5:F10" ca="1" si="0">-(TODAY()-E5)</f>
        <v>-2135</v>
      </c>
      <c r="G5" s="202" t="s">
        <v>925</v>
      </c>
    </row>
    <row r="6" spans="2:7" ht="33" customHeight="1" x14ac:dyDescent="0.2">
      <c r="B6" s="199" t="s">
        <v>209</v>
      </c>
      <c r="C6" s="2" t="s">
        <v>210</v>
      </c>
      <c r="D6" s="200">
        <v>42450</v>
      </c>
      <c r="E6" s="200">
        <v>44185</v>
      </c>
      <c r="F6" s="201">
        <f t="shared" ca="1" si="0"/>
        <v>-1696</v>
      </c>
      <c r="G6" s="4"/>
    </row>
    <row r="7" spans="2:7" ht="32.25" customHeight="1" x14ac:dyDescent="0.2">
      <c r="B7" s="199" t="s">
        <v>214</v>
      </c>
      <c r="C7" s="2" t="s">
        <v>213</v>
      </c>
      <c r="D7" s="200">
        <v>42689</v>
      </c>
      <c r="E7" s="200">
        <f>D7+5*365</f>
        <v>44514</v>
      </c>
      <c r="F7" s="201">
        <f t="shared" ca="1" si="0"/>
        <v>-1367</v>
      </c>
      <c r="G7" s="4"/>
    </row>
    <row r="8" spans="2:7" ht="25.5" customHeight="1" x14ac:dyDescent="0.2">
      <c r="B8" s="199" t="s">
        <v>211</v>
      </c>
      <c r="C8" s="2" t="s">
        <v>212</v>
      </c>
      <c r="D8" s="200">
        <v>42947</v>
      </c>
      <c r="E8" s="200">
        <f>D8+5*365</f>
        <v>44772</v>
      </c>
      <c r="F8" s="201">
        <f t="shared" ca="1" si="0"/>
        <v>-1109</v>
      </c>
      <c r="G8" s="4"/>
    </row>
    <row r="9" spans="2:7" ht="25.5" customHeight="1" x14ac:dyDescent="0.2">
      <c r="B9" s="199" t="s">
        <v>215</v>
      </c>
      <c r="C9" s="2" t="s">
        <v>216</v>
      </c>
      <c r="D9" s="200">
        <v>43605</v>
      </c>
      <c r="E9" s="200">
        <f>D9+5*365</f>
        <v>45430</v>
      </c>
      <c r="F9" s="201">
        <f t="shared" ca="1" si="0"/>
        <v>-451</v>
      </c>
      <c r="G9" s="4"/>
    </row>
    <row r="10" spans="2:7" ht="26.25" customHeight="1" x14ac:dyDescent="0.2">
      <c r="B10" s="203" t="s">
        <v>204</v>
      </c>
      <c r="C10" s="204" t="s">
        <v>205</v>
      </c>
      <c r="D10" s="205">
        <v>43646</v>
      </c>
      <c r="E10" s="205">
        <v>45472</v>
      </c>
      <c r="F10" s="206">
        <f t="shared" ca="1" si="0"/>
        <v>-409</v>
      </c>
      <c r="G10" s="4"/>
    </row>
  </sheetData>
  <mergeCells count="1">
    <mergeCell ref="B2:F2"/>
  </mergeCells>
  <conditionalFormatting sqref="F6:F10">
    <cfRule type="cellIs" dxfId="40" priority="3" operator="greaterThan">
      <formula>60</formula>
    </cfRule>
  </conditionalFormatting>
  <conditionalFormatting sqref="F5:F10">
    <cfRule type="cellIs" dxfId="39" priority="1" operator="lessThan">
      <formula>60</formula>
    </cfRule>
    <cfRule type="cellIs" dxfId="38" priority="2" operator="greaterThan">
      <formula>60</formula>
    </cfRule>
  </conditionalFormatting>
  <pageMargins left="0.7" right="0.7" top="0.75" bottom="0.75" header="0.3" footer="0.3"/>
  <pageSetup paperSize="9" orientation="portrait" verticalDpi="0" r:id="rId1"/>
  <drawing r:id="rId2"/>
  <tableParts count="1">
    <tablePart r:id="rId3"/>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0"/>
  <sheetViews>
    <sheetView topLeftCell="A34" workbookViewId="0">
      <selection activeCell="A55" sqref="A55"/>
    </sheetView>
  </sheetViews>
  <sheetFormatPr baseColWidth="10" defaultColWidth="11.42578125" defaultRowHeight="15" x14ac:dyDescent="0.25"/>
  <cols>
    <col min="1" max="1" width="11.42578125" style="237"/>
    <col min="2" max="2" width="22.85546875" style="237" customWidth="1"/>
    <col min="3" max="3" width="11.42578125" style="237"/>
    <col min="4" max="4" width="18.85546875" style="237" customWidth="1"/>
    <col min="5" max="6" width="11.42578125" style="237"/>
    <col min="7" max="7" width="15.28515625" style="237" customWidth="1"/>
    <col min="8" max="16384" width="11.42578125" style="237"/>
  </cols>
  <sheetData>
    <row r="1" spans="1:9" x14ac:dyDescent="0.25">
      <c r="B1" s="1094" t="s">
        <v>1040</v>
      </c>
      <c r="C1" s="1094"/>
      <c r="D1" s="1094"/>
      <c r="E1" s="1094"/>
      <c r="F1" s="1094"/>
    </row>
    <row r="2" spans="1:9" x14ac:dyDescent="0.25">
      <c r="B2" s="1094"/>
      <c r="C2" s="1094"/>
      <c r="D2" s="1094"/>
      <c r="E2" s="1094"/>
      <c r="F2" s="1094"/>
    </row>
    <row r="3" spans="1:9" ht="44.25" customHeight="1" x14ac:dyDescent="0.25">
      <c r="A3" s="238" t="s">
        <v>734</v>
      </c>
      <c r="B3" s="239" t="s">
        <v>1016</v>
      </c>
      <c r="C3" s="259" t="s">
        <v>1017</v>
      </c>
      <c r="D3" s="240" t="s">
        <v>1018</v>
      </c>
      <c r="E3" s="240" t="s">
        <v>1019</v>
      </c>
      <c r="F3" s="240" t="s">
        <v>1020</v>
      </c>
      <c r="G3" s="240" t="s">
        <v>1021</v>
      </c>
      <c r="H3" s="241" t="s">
        <v>1022</v>
      </c>
      <c r="I3" s="241" t="s">
        <v>1023</v>
      </c>
    </row>
    <row r="4" spans="1:9" x14ac:dyDescent="0.25">
      <c r="A4" s="1095" t="s">
        <v>1024</v>
      </c>
      <c r="B4" s="242" t="s">
        <v>1025</v>
      </c>
      <c r="C4" s="243"/>
      <c r="D4" s="243"/>
      <c r="E4" s="243"/>
      <c r="F4" s="243"/>
      <c r="G4" s="243"/>
      <c r="H4" s="244" t="s">
        <v>1026</v>
      </c>
      <c r="I4" s="1082" t="s">
        <v>1027</v>
      </c>
    </row>
    <row r="5" spans="1:9" x14ac:dyDescent="0.25">
      <c r="A5" s="1095"/>
      <c r="B5" s="242" t="s">
        <v>1028</v>
      </c>
      <c r="C5" s="243"/>
      <c r="D5" s="243"/>
      <c r="E5" s="243"/>
      <c r="F5" s="243"/>
      <c r="G5" s="243"/>
      <c r="H5" s="244" t="s">
        <v>1026</v>
      </c>
      <c r="I5" s="1083"/>
    </row>
    <row r="6" spans="1:9" x14ac:dyDescent="0.25">
      <c r="A6" s="1095"/>
      <c r="B6" s="242" t="s">
        <v>1029</v>
      </c>
      <c r="C6" s="243"/>
      <c r="D6" s="243"/>
      <c r="E6" s="243"/>
      <c r="F6" s="243"/>
      <c r="G6" s="243"/>
      <c r="H6" s="244" t="s">
        <v>1026</v>
      </c>
      <c r="I6" s="1083"/>
    </row>
    <row r="7" spans="1:9" x14ac:dyDescent="0.25">
      <c r="A7" s="1095"/>
      <c r="B7" s="242" t="s">
        <v>1030</v>
      </c>
      <c r="C7" s="243"/>
      <c r="D7" s="243"/>
      <c r="E7" s="243"/>
      <c r="F7" s="243"/>
      <c r="G7" s="243"/>
      <c r="H7" s="244" t="s">
        <v>1026</v>
      </c>
      <c r="I7" s="1083"/>
    </row>
    <row r="8" spans="1:9" x14ac:dyDescent="0.25">
      <c r="A8" s="1095"/>
      <c r="B8" s="242" t="s">
        <v>1031</v>
      </c>
      <c r="C8" s="243"/>
      <c r="D8" s="243"/>
      <c r="E8" s="243"/>
      <c r="F8" s="243"/>
      <c r="G8" s="243"/>
      <c r="H8" s="244" t="s">
        <v>1026</v>
      </c>
      <c r="I8" s="1083"/>
    </row>
    <row r="9" spans="1:9" x14ac:dyDescent="0.25">
      <c r="A9" s="1095"/>
      <c r="B9" s="242" t="s">
        <v>1032</v>
      </c>
      <c r="C9" s="243"/>
      <c r="D9" s="243"/>
      <c r="E9" s="243"/>
      <c r="F9" s="243"/>
      <c r="G9" s="243"/>
      <c r="H9" s="244" t="s">
        <v>1026</v>
      </c>
      <c r="I9" s="1083"/>
    </row>
    <row r="10" spans="1:9" x14ac:dyDescent="0.25">
      <c r="A10" s="1095"/>
      <c r="B10" s="242" t="s">
        <v>1033</v>
      </c>
      <c r="C10" s="243"/>
      <c r="D10" s="243"/>
      <c r="E10" s="243"/>
      <c r="F10" s="243"/>
      <c r="G10" s="243"/>
      <c r="H10" s="244" t="s">
        <v>1026</v>
      </c>
      <c r="I10" s="1083"/>
    </row>
    <row r="11" spans="1:9" x14ac:dyDescent="0.25">
      <c r="A11" s="1095"/>
      <c r="B11" s="245" t="s">
        <v>1034</v>
      </c>
      <c r="C11" s="243"/>
      <c r="D11" s="243"/>
      <c r="E11" s="243"/>
      <c r="F11" s="243"/>
      <c r="G11" s="243"/>
      <c r="H11" s="244" t="s">
        <v>1026</v>
      </c>
      <c r="I11" s="1083"/>
    </row>
    <row r="12" spans="1:9" x14ac:dyDescent="0.25">
      <c r="A12" s="1096"/>
      <c r="B12" s="246"/>
      <c r="C12" s="1097"/>
      <c r="D12" s="1098"/>
      <c r="E12" s="1097"/>
      <c r="F12" s="1098"/>
      <c r="G12" s="247"/>
      <c r="H12" s="246"/>
      <c r="I12" s="1084"/>
    </row>
    <row r="13" spans="1:9" x14ac:dyDescent="0.25">
      <c r="A13" s="1090" t="s">
        <v>1035</v>
      </c>
      <c r="B13" s="248" t="s">
        <v>1025</v>
      </c>
      <c r="C13" s="243"/>
      <c r="D13" s="243"/>
      <c r="E13" s="243"/>
      <c r="F13" s="243"/>
      <c r="G13" s="243"/>
      <c r="H13" s="244" t="s">
        <v>1026</v>
      </c>
      <c r="I13" s="1082" t="s">
        <v>1027</v>
      </c>
    </row>
    <row r="14" spans="1:9" x14ac:dyDescent="0.25">
      <c r="A14" s="1091"/>
      <c r="B14" s="248" t="s">
        <v>1028</v>
      </c>
      <c r="C14" s="243"/>
      <c r="D14" s="243"/>
      <c r="E14" s="243"/>
      <c r="F14" s="243"/>
      <c r="G14" s="243"/>
      <c r="H14" s="244" t="s">
        <v>1026</v>
      </c>
      <c r="I14" s="1083"/>
    </row>
    <row r="15" spans="1:9" x14ac:dyDescent="0.25">
      <c r="A15" s="1091"/>
      <c r="B15" s="248" t="s">
        <v>1029</v>
      </c>
      <c r="C15" s="243"/>
      <c r="D15" s="243"/>
      <c r="E15" s="243"/>
      <c r="F15" s="243"/>
      <c r="G15" s="243"/>
      <c r="H15" s="244" t="s">
        <v>1026</v>
      </c>
      <c r="I15" s="1083"/>
    </row>
    <row r="16" spans="1:9" x14ac:dyDescent="0.25">
      <c r="A16" s="1091"/>
      <c r="B16" s="248" t="s">
        <v>1030</v>
      </c>
      <c r="C16" s="243"/>
      <c r="D16" s="243"/>
      <c r="E16" s="243"/>
      <c r="F16" s="243"/>
      <c r="G16" s="243"/>
      <c r="H16" s="244" t="s">
        <v>1026</v>
      </c>
      <c r="I16" s="1083"/>
    </row>
    <row r="17" spans="1:9" x14ac:dyDescent="0.25">
      <c r="A17" s="1091"/>
      <c r="B17" s="248" t="s">
        <v>1031</v>
      </c>
      <c r="C17" s="243"/>
      <c r="D17" s="243"/>
      <c r="E17" s="243"/>
      <c r="F17" s="243"/>
      <c r="G17" s="243"/>
      <c r="H17" s="244" t="s">
        <v>1026</v>
      </c>
      <c r="I17" s="1083"/>
    </row>
    <row r="18" spans="1:9" x14ac:dyDescent="0.25">
      <c r="A18" s="1091"/>
      <c r="B18" s="248" t="s">
        <v>1032</v>
      </c>
      <c r="C18" s="243"/>
      <c r="D18" s="243"/>
      <c r="E18" s="243"/>
      <c r="F18" s="243"/>
      <c r="G18" s="243"/>
      <c r="H18" s="244" t="s">
        <v>1026</v>
      </c>
      <c r="I18" s="1083"/>
    </row>
    <row r="19" spans="1:9" x14ac:dyDescent="0.25">
      <c r="A19" s="1091"/>
      <c r="B19" s="248" t="s">
        <v>1033</v>
      </c>
      <c r="C19" s="243"/>
      <c r="D19" s="243"/>
      <c r="E19" s="243"/>
      <c r="F19" s="243"/>
      <c r="G19" s="243"/>
      <c r="H19" s="244" t="s">
        <v>1026</v>
      </c>
      <c r="I19" s="1083"/>
    </row>
    <row r="20" spans="1:9" x14ac:dyDescent="0.25">
      <c r="A20" s="1091"/>
      <c r="B20" s="248" t="s">
        <v>1034</v>
      </c>
      <c r="C20" s="243"/>
      <c r="D20" s="243"/>
      <c r="E20" s="243"/>
      <c r="F20" s="243"/>
      <c r="G20" s="243"/>
      <c r="H20" s="244" t="s">
        <v>1026</v>
      </c>
      <c r="I20" s="1083"/>
    </row>
    <row r="21" spans="1:9" x14ac:dyDescent="0.25">
      <c r="A21" s="1091"/>
      <c r="B21" s="244"/>
      <c r="C21" s="1092"/>
      <c r="D21" s="1093"/>
      <c r="E21" s="1092"/>
      <c r="F21" s="1093"/>
      <c r="G21" s="249"/>
      <c r="H21" s="244"/>
      <c r="I21" s="1084"/>
    </row>
    <row r="22" spans="1:9" x14ac:dyDescent="0.25">
      <c r="B22" s="250"/>
      <c r="C22" s="250"/>
      <c r="D22" s="250"/>
      <c r="E22" s="250"/>
      <c r="F22" s="250"/>
      <c r="G22" s="250"/>
      <c r="H22" s="250"/>
    </row>
    <row r="23" spans="1:9" x14ac:dyDescent="0.25">
      <c r="A23" s="1081" t="s">
        <v>1036</v>
      </c>
      <c r="B23" s="248" t="s">
        <v>1025</v>
      </c>
      <c r="C23" s="243"/>
      <c r="D23" s="243"/>
      <c r="E23" s="243"/>
      <c r="F23" s="243"/>
      <c r="G23" s="243"/>
      <c r="H23" s="244" t="s">
        <v>1026</v>
      </c>
      <c r="I23" s="1082" t="s">
        <v>1027</v>
      </c>
    </row>
    <row r="24" spans="1:9" x14ac:dyDescent="0.25">
      <c r="A24" s="1081"/>
      <c r="B24" s="248" t="s">
        <v>1028</v>
      </c>
      <c r="C24" s="243"/>
      <c r="D24" s="243"/>
      <c r="E24" s="243"/>
      <c r="F24" s="243"/>
      <c r="G24" s="243"/>
      <c r="H24" s="244" t="s">
        <v>1026</v>
      </c>
      <c r="I24" s="1083"/>
    </row>
    <row r="25" spans="1:9" x14ac:dyDescent="0.25">
      <c r="A25" s="1081"/>
      <c r="B25" s="248" t="s">
        <v>1029</v>
      </c>
      <c r="C25" s="243"/>
      <c r="D25" s="243"/>
      <c r="E25" s="243"/>
      <c r="F25" s="243"/>
      <c r="G25" s="243"/>
      <c r="H25" s="244" t="s">
        <v>1026</v>
      </c>
      <c r="I25" s="1083"/>
    </row>
    <row r="26" spans="1:9" x14ac:dyDescent="0.25">
      <c r="A26" s="1081"/>
      <c r="B26" s="248" t="s">
        <v>1030</v>
      </c>
      <c r="C26" s="243"/>
      <c r="D26" s="243"/>
      <c r="E26" s="243"/>
      <c r="F26" s="243"/>
      <c r="G26" s="243"/>
      <c r="H26" s="244" t="s">
        <v>1026</v>
      </c>
      <c r="I26" s="1083"/>
    </row>
    <row r="27" spans="1:9" x14ac:dyDescent="0.25">
      <c r="A27" s="1081"/>
      <c r="B27" s="248" t="s">
        <v>1031</v>
      </c>
      <c r="C27" s="243"/>
      <c r="D27" s="243"/>
      <c r="E27" s="243"/>
      <c r="F27" s="243"/>
      <c r="G27" s="243"/>
      <c r="H27" s="244" t="s">
        <v>1026</v>
      </c>
      <c r="I27" s="1083"/>
    </row>
    <row r="28" spans="1:9" x14ac:dyDescent="0.25">
      <c r="A28" s="1081"/>
      <c r="B28" s="248" t="s">
        <v>1032</v>
      </c>
      <c r="C28" s="243"/>
      <c r="D28" s="243"/>
      <c r="E28" s="243"/>
      <c r="F28" s="243"/>
      <c r="G28" s="243"/>
      <c r="H28" s="244" t="s">
        <v>1026</v>
      </c>
      <c r="I28" s="1083"/>
    </row>
    <row r="29" spans="1:9" x14ac:dyDescent="0.25">
      <c r="A29" s="1081"/>
      <c r="B29" s="248" t="s">
        <v>1033</v>
      </c>
      <c r="C29" s="243"/>
      <c r="D29" s="243"/>
      <c r="E29" s="243"/>
      <c r="F29" s="243"/>
      <c r="G29" s="243"/>
      <c r="H29" s="244" t="s">
        <v>1026</v>
      </c>
      <c r="I29" s="1083"/>
    </row>
    <row r="30" spans="1:9" x14ac:dyDescent="0.25">
      <c r="A30" s="1081"/>
      <c r="B30" s="248" t="s">
        <v>1034</v>
      </c>
      <c r="C30" s="243"/>
      <c r="D30" s="243"/>
      <c r="E30" s="243"/>
      <c r="F30" s="243"/>
      <c r="G30" s="243"/>
      <c r="H30" s="244" t="s">
        <v>1026</v>
      </c>
      <c r="I30" s="1083"/>
    </row>
    <row r="31" spans="1:9" x14ac:dyDescent="0.25">
      <c r="A31" s="1081"/>
      <c r="B31" s="251"/>
      <c r="C31" s="1085"/>
      <c r="D31" s="1086"/>
      <c r="E31" s="1085"/>
      <c r="F31" s="1086"/>
      <c r="G31" s="252"/>
      <c r="H31" s="251"/>
      <c r="I31" s="1084"/>
    </row>
    <row r="32" spans="1:9" x14ac:dyDescent="0.25">
      <c r="A32" s="1087" t="s">
        <v>1037</v>
      </c>
      <c r="B32" s="248" t="s">
        <v>1025</v>
      </c>
      <c r="C32" s="243"/>
      <c r="D32" s="243"/>
      <c r="E32" s="243"/>
      <c r="F32" s="243"/>
      <c r="G32" s="243"/>
      <c r="H32" s="244" t="s">
        <v>1026</v>
      </c>
      <c r="I32" s="1082" t="s">
        <v>1038</v>
      </c>
    </row>
    <row r="33" spans="1:9" x14ac:dyDescent="0.25">
      <c r="A33" s="1087"/>
      <c r="B33" s="248" t="s">
        <v>1028</v>
      </c>
      <c r="C33" s="243"/>
      <c r="D33" s="243"/>
      <c r="E33" s="243"/>
      <c r="F33" s="243"/>
      <c r="G33" s="243"/>
      <c r="H33" s="244" t="s">
        <v>1026</v>
      </c>
      <c r="I33" s="1083"/>
    </row>
    <row r="34" spans="1:9" x14ac:dyDescent="0.25">
      <c r="A34" s="1087"/>
      <c r="B34" s="248" t="s">
        <v>1029</v>
      </c>
      <c r="C34" s="243"/>
      <c r="D34" s="243"/>
      <c r="E34" s="243"/>
      <c r="F34" s="243"/>
      <c r="G34" s="243"/>
      <c r="H34" s="244" t="s">
        <v>1026</v>
      </c>
      <c r="I34" s="1083"/>
    </row>
    <row r="35" spans="1:9" x14ac:dyDescent="0.25">
      <c r="A35" s="1087"/>
      <c r="B35" s="248" t="s">
        <v>1030</v>
      </c>
      <c r="C35" s="243"/>
      <c r="D35" s="243"/>
      <c r="E35" s="243"/>
      <c r="F35" s="243"/>
      <c r="G35" s="243"/>
      <c r="H35" s="244" t="s">
        <v>1026</v>
      </c>
      <c r="I35" s="1083"/>
    </row>
    <row r="36" spans="1:9" x14ac:dyDescent="0.25">
      <c r="A36" s="1087"/>
      <c r="B36" s="248" t="s">
        <v>1031</v>
      </c>
      <c r="C36" s="243"/>
      <c r="D36" s="243"/>
      <c r="E36" s="243"/>
      <c r="F36" s="243"/>
      <c r="G36" s="243"/>
      <c r="H36" s="244" t="s">
        <v>1039</v>
      </c>
      <c r="I36" s="1083"/>
    </row>
    <row r="37" spans="1:9" x14ac:dyDescent="0.25">
      <c r="A37" s="1087"/>
      <c r="B37" s="248" t="s">
        <v>1032</v>
      </c>
      <c r="C37" s="243"/>
      <c r="D37" s="243"/>
      <c r="E37" s="243"/>
      <c r="F37" s="243"/>
      <c r="G37" s="243"/>
      <c r="H37" s="244" t="s">
        <v>1039</v>
      </c>
      <c r="I37" s="1083"/>
    </row>
    <row r="38" spans="1:9" x14ac:dyDescent="0.25">
      <c r="A38" s="1087"/>
      <c r="B38" s="248" t="s">
        <v>1033</v>
      </c>
      <c r="C38" s="243"/>
      <c r="D38" s="243"/>
      <c r="E38" s="243"/>
      <c r="F38" s="243"/>
      <c r="G38" s="243"/>
      <c r="H38" s="244" t="s">
        <v>1039</v>
      </c>
      <c r="I38" s="1083"/>
    </row>
    <row r="39" spans="1:9" x14ac:dyDescent="0.25">
      <c r="A39" s="1087"/>
      <c r="B39" s="248" t="s">
        <v>1034</v>
      </c>
      <c r="C39" s="243"/>
      <c r="D39" s="243"/>
      <c r="F39" s="243"/>
      <c r="G39" s="243"/>
      <c r="H39" s="244" t="s">
        <v>1039</v>
      </c>
      <c r="I39" s="1083"/>
    </row>
    <row r="40" spans="1:9" x14ac:dyDescent="0.25">
      <c r="A40" s="1087"/>
      <c r="B40" s="253"/>
      <c r="C40" s="1088"/>
      <c r="D40" s="1089"/>
      <c r="E40" s="1088"/>
      <c r="F40" s="1089"/>
      <c r="G40" s="254"/>
      <c r="H40" s="253"/>
      <c r="I40" s="1084"/>
    </row>
  </sheetData>
  <mergeCells count="17">
    <mergeCell ref="A13:A21"/>
    <mergeCell ref="I13:I21"/>
    <mergeCell ref="C21:D21"/>
    <mergeCell ref="E21:F21"/>
    <mergeCell ref="B1:F2"/>
    <mergeCell ref="A4:A12"/>
    <mergeCell ref="I4:I12"/>
    <mergeCell ref="C12:D12"/>
    <mergeCell ref="E12:F12"/>
    <mergeCell ref="A23:A31"/>
    <mergeCell ref="I23:I31"/>
    <mergeCell ref="C31:D31"/>
    <mergeCell ref="E31:F31"/>
    <mergeCell ref="A32:A40"/>
    <mergeCell ref="I32:I40"/>
    <mergeCell ref="C40:D40"/>
    <mergeCell ref="E40:F40"/>
  </mergeCell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2.75" x14ac:dyDescent="0.2"/>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7:AJ83"/>
  <sheetViews>
    <sheetView tabSelected="1" topLeftCell="A7" zoomScale="70" zoomScaleNormal="70" zoomScalePageLayoutView="85" workbookViewId="0">
      <selection activeCell="A7" sqref="A7:XFD75"/>
    </sheetView>
  </sheetViews>
  <sheetFormatPr baseColWidth="10" defaultColWidth="11.42578125" defaultRowHeight="12.75" x14ac:dyDescent="0.2"/>
  <cols>
    <col min="1" max="1" width="18.28515625" style="329" customWidth="1"/>
    <col min="2" max="2" width="17.42578125" style="329" customWidth="1"/>
    <col min="3" max="3" width="34.5703125" style="329" customWidth="1"/>
    <col min="4" max="4" width="29.5703125" style="329" customWidth="1"/>
    <col min="5" max="5" width="14.28515625" style="329" customWidth="1"/>
    <col min="6" max="6" width="21.7109375" style="329" customWidth="1"/>
    <col min="7" max="7" width="6" style="329" customWidth="1"/>
    <col min="8" max="27" width="2.7109375" style="329" customWidth="1"/>
    <col min="28" max="30" width="2.5703125" style="329" customWidth="1"/>
    <col min="31" max="31" width="3.140625" style="329" customWidth="1"/>
    <col min="32" max="32" width="3" style="329" customWidth="1"/>
    <col min="33" max="34" width="3.28515625" style="329" customWidth="1"/>
    <col min="35" max="35" width="21" style="329" customWidth="1"/>
    <col min="36" max="16384" width="11.42578125" style="329"/>
  </cols>
  <sheetData>
    <row r="7" spans="1:36" s="1192" customFormat="1" ht="51" customHeight="1" x14ac:dyDescent="0.2">
      <c r="A7" s="1187" t="s">
        <v>285</v>
      </c>
      <c r="B7" s="1187" t="s">
        <v>284</v>
      </c>
      <c r="C7" s="1187" t="s">
        <v>71</v>
      </c>
      <c r="D7" s="1187" t="s">
        <v>287</v>
      </c>
      <c r="E7" s="1187" t="s">
        <v>286</v>
      </c>
      <c r="F7" s="1187" t="s">
        <v>926</v>
      </c>
      <c r="G7" s="1188" t="s">
        <v>455</v>
      </c>
      <c r="H7" s="1189" t="s">
        <v>350</v>
      </c>
      <c r="I7" s="1189" t="s">
        <v>438</v>
      </c>
      <c r="J7" s="1189" t="s">
        <v>396</v>
      </c>
      <c r="K7" s="1190" t="s">
        <v>517</v>
      </c>
      <c r="L7" s="1190" t="s">
        <v>518</v>
      </c>
      <c r="M7" s="1190" t="s">
        <v>519</v>
      </c>
      <c r="N7" s="1190" t="s">
        <v>463</v>
      </c>
      <c r="O7" s="1190" t="s">
        <v>520</v>
      </c>
      <c r="P7" s="1190" t="s">
        <v>521</v>
      </c>
      <c r="Q7" s="1190" t="s">
        <v>522</v>
      </c>
      <c r="R7" s="1190" t="s">
        <v>523</v>
      </c>
      <c r="S7" s="1190" t="s">
        <v>524</v>
      </c>
      <c r="T7" s="1190" t="s">
        <v>464</v>
      </c>
      <c r="U7" s="1190" t="s">
        <v>515</v>
      </c>
      <c r="V7" s="1190" t="s">
        <v>516</v>
      </c>
      <c r="W7" s="1190" t="s">
        <v>525</v>
      </c>
      <c r="X7" s="1190" t="s">
        <v>470</v>
      </c>
      <c r="Y7" s="1190" t="s">
        <v>526</v>
      </c>
      <c r="Z7" s="1190" t="s">
        <v>471</v>
      </c>
      <c r="AA7" s="1190" t="s">
        <v>527</v>
      </c>
      <c r="AB7" s="1190" t="s">
        <v>528</v>
      </c>
      <c r="AC7" s="1190" t="s">
        <v>529</v>
      </c>
      <c r="AD7" s="1190" t="s">
        <v>530</v>
      </c>
      <c r="AE7" s="1190" t="s">
        <v>473</v>
      </c>
      <c r="AF7" s="1190" t="s">
        <v>474</v>
      </c>
      <c r="AG7" s="1190" t="s">
        <v>472</v>
      </c>
      <c r="AH7" s="1190" t="s">
        <v>531</v>
      </c>
      <c r="AI7" s="1191" t="s">
        <v>1291</v>
      </c>
      <c r="AJ7" s="1193"/>
    </row>
    <row r="8" spans="1:36" ht="14.1" customHeight="1" x14ac:dyDescent="0.2">
      <c r="A8" s="1099" t="s">
        <v>52</v>
      </c>
      <c r="B8" s="1100" t="s">
        <v>152</v>
      </c>
      <c r="C8" s="1101" t="s">
        <v>264</v>
      </c>
      <c r="D8" s="1100" t="s">
        <v>150</v>
      </c>
      <c r="E8" s="1102" t="s">
        <v>96</v>
      </c>
      <c r="F8" s="1112" t="s">
        <v>252</v>
      </c>
      <c r="G8" s="1103" t="s">
        <v>456</v>
      </c>
      <c r="H8" s="1159"/>
      <c r="I8" s="1159"/>
      <c r="J8" s="1159"/>
      <c r="K8" s="1159"/>
      <c r="L8" s="1159"/>
      <c r="M8" s="1159"/>
      <c r="N8" s="1159"/>
      <c r="O8" s="1160"/>
      <c r="P8" s="1161"/>
      <c r="Q8" s="1160"/>
      <c r="R8" s="1159"/>
      <c r="S8" s="1159"/>
      <c r="T8" s="1159"/>
      <c r="U8" s="1159"/>
      <c r="V8" s="1159"/>
      <c r="W8" s="1159"/>
      <c r="X8" s="1159"/>
      <c r="Y8" s="1159"/>
      <c r="Z8" s="1159"/>
      <c r="AA8" s="1159"/>
      <c r="AB8" s="1159"/>
      <c r="AC8" s="1159"/>
      <c r="AD8" s="1159"/>
      <c r="AE8" s="1159"/>
      <c r="AF8" s="1159"/>
      <c r="AG8" s="1162"/>
      <c r="AH8" s="1159"/>
      <c r="AI8" s="1104"/>
      <c r="AJ8" s="389"/>
    </row>
    <row r="9" spans="1:36" ht="14.1" customHeight="1" x14ac:dyDescent="0.2">
      <c r="A9" s="1105" t="s">
        <v>153</v>
      </c>
      <c r="B9" s="1130" t="s">
        <v>90</v>
      </c>
      <c r="C9" s="1106" t="s">
        <v>263</v>
      </c>
      <c r="D9" s="1107" t="s">
        <v>131</v>
      </c>
      <c r="E9" s="1108" t="s">
        <v>54</v>
      </c>
      <c r="F9" s="1130" t="s">
        <v>479</v>
      </c>
      <c r="G9" s="1103" t="s">
        <v>456</v>
      </c>
      <c r="H9" s="1159"/>
      <c r="I9" s="1162"/>
      <c r="J9" s="1159"/>
      <c r="K9" s="1159"/>
      <c r="L9" s="1161"/>
      <c r="M9" s="1161"/>
      <c r="N9" s="1159"/>
      <c r="O9" s="1159"/>
      <c r="P9" s="1159"/>
      <c r="Q9" s="1161"/>
      <c r="R9" s="1161"/>
      <c r="S9" s="1159"/>
      <c r="T9" s="1163"/>
      <c r="U9" s="1159"/>
      <c r="V9" s="1159"/>
      <c r="W9" s="1159"/>
      <c r="X9" s="1161"/>
      <c r="Y9" s="1159"/>
      <c r="Z9" s="1159"/>
      <c r="AA9" s="1159"/>
      <c r="AB9" s="1159"/>
      <c r="AC9" s="1161"/>
      <c r="AD9" s="1159"/>
      <c r="AE9" s="1159"/>
      <c r="AF9" s="1162"/>
      <c r="AG9" s="1159"/>
      <c r="AH9" s="1159"/>
      <c r="AI9" s="1104"/>
      <c r="AJ9" s="389"/>
    </row>
    <row r="10" spans="1:36" ht="14.1" customHeight="1" x14ac:dyDescent="0.2">
      <c r="A10" s="1109" t="s">
        <v>153</v>
      </c>
      <c r="B10" s="1164" t="s">
        <v>90</v>
      </c>
      <c r="C10" s="1110" t="s">
        <v>265</v>
      </c>
      <c r="D10" s="1111" t="s">
        <v>320</v>
      </c>
      <c r="E10" s="1112" t="s">
        <v>54</v>
      </c>
      <c r="F10" s="1136" t="s">
        <v>252</v>
      </c>
      <c r="G10" s="1103" t="s">
        <v>456</v>
      </c>
      <c r="H10" s="1159"/>
      <c r="I10" s="1159"/>
      <c r="J10" s="1159"/>
      <c r="K10" s="1159"/>
      <c r="L10" s="1159"/>
      <c r="M10" s="1159"/>
      <c r="N10" s="1159"/>
      <c r="O10" s="1159"/>
      <c r="P10" s="1159"/>
      <c r="Q10" s="1159"/>
      <c r="R10" s="1159"/>
      <c r="S10" s="1159"/>
      <c r="T10" s="1161"/>
      <c r="U10" s="1159"/>
      <c r="V10" s="1159"/>
      <c r="W10" s="1159"/>
      <c r="X10" s="1163"/>
      <c r="Y10" s="1159"/>
      <c r="Z10" s="1159"/>
      <c r="AA10" s="1159"/>
      <c r="AB10" s="1159"/>
      <c r="AC10" s="1159"/>
      <c r="AD10" s="1159"/>
      <c r="AE10" s="1165"/>
      <c r="AF10" s="1161"/>
      <c r="AG10" s="1161"/>
      <c r="AH10" s="1159"/>
      <c r="AI10" s="1104"/>
      <c r="AJ10" s="389"/>
    </row>
    <row r="11" spans="1:36" ht="14.1" customHeight="1" x14ac:dyDescent="0.2">
      <c r="A11" s="1109" t="s">
        <v>14</v>
      </c>
      <c r="B11" s="1164" t="s">
        <v>151</v>
      </c>
      <c r="C11" s="1110">
        <v>101793</v>
      </c>
      <c r="D11" s="1113" t="s">
        <v>121</v>
      </c>
      <c r="E11" s="1112" t="s">
        <v>54</v>
      </c>
      <c r="F11" s="1122" t="s">
        <v>468</v>
      </c>
      <c r="G11" s="1103" t="s">
        <v>456</v>
      </c>
      <c r="H11" s="1159"/>
      <c r="I11" s="1162"/>
      <c r="J11" s="1159"/>
      <c r="K11" s="1159"/>
      <c r="L11" s="1161"/>
      <c r="M11" s="1159"/>
      <c r="N11" s="1159"/>
      <c r="O11" s="1161"/>
      <c r="P11" s="1159"/>
      <c r="Q11" s="1159"/>
      <c r="R11" s="1159"/>
      <c r="S11" s="1161"/>
      <c r="T11" s="1159"/>
      <c r="U11" s="1159"/>
      <c r="V11" s="1159"/>
      <c r="W11" s="1161"/>
      <c r="X11" s="1161"/>
      <c r="Y11" s="1159"/>
      <c r="Z11" s="1159"/>
      <c r="AA11" s="1161"/>
      <c r="AB11" s="1161"/>
      <c r="AC11" s="1159"/>
      <c r="AD11" s="1159"/>
      <c r="AE11" s="1159"/>
      <c r="AF11" s="1159"/>
      <c r="AG11" s="1161"/>
      <c r="AH11" s="1162"/>
      <c r="AI11" s="1104"/>
      <c r="AJ11" s="389"/>
    </row>
    <row r="12" spans="1:36" ht="14.1" customHeight="1" x14ac:dyDescent="0.2">
      <c r="A12" s="1109" t="s">
        <v>14</v>
      </c>
      <c r="B12" s="1164" t="s">
        <v>151</v>
      </c>
      <c r="C12" s="1110">
        <v>101751</v>
      </c>
      <c r="D12" s="1113" t="s">
        <v>122</v>
      </c>
      <c r="E12" s="1112" t="s">
        <v>54</v>
      </c>
      <c r="F12" s="1122" t="s">
        <v>1552</v>
      </c>
      <c r="G12" s="1103" t="s">
        <v>456</v>
      </c>
      <c r="H12" s="1159"/>
      <c r="I12" s="1159"/>
      <c r="J12" s="1159"/>
      <c r="K12" s="1159"/>
      <c r="L12" s="1161"/>
      <c r="M12" s="1159"/>
      <c r="N12" s="1159"/>
      <c r="O12" s="1159"/>
      <c r="P12" s="1163"/>
      <c r="Q12" s="1159"/>
      <c r="R12" s="1159"/>
      <c r="S12" s="1159"/>
      <c r="T12" s="1159"/>
      <c r="U12" s="1159"/>
      <c r="V12" s="1159"/>
      <c r="W12" s="1161"/>
      <c r="X12" s="1161"/>
      <c r="Y12" s="1159"/>
      <c r="Z12" s="1159"/>
      <c r="AA12" s="1159"/>
      <c r="AB12" s="1163"/>
      <c r="AC12" s="1159"/>
      <c r="AD12" s="1159"/>
      <c r="AE12" s="1159"/>
      <c r="AF12" s="1159"/>
      <c r="AG12" s="1159"/>
      <c r="AH12" s="1161"/>
      <c r="AI12" s="1104"/>
      <c r="AJ12" s="389"/>
    </row>
    <row r="13" spans="1:36" ht="14.1" customHeight="1" x14ac:dyDescent="0.2">
      <c r="A13" s="1109" t="s">
        <v>14</v>
      </c>
      <c r="B13" s="1164" t="s">
        <v>151</v>
      </c>
      <c r="C13" s="1110">
        <v>101678</v>
      </c>
      <c r="D13" s="1113" t="s">
        <v>124</v>
      </c>
      <c r="E13" s="1112" t="s">
        <v>54</v>
      </c>
      <c r="F13" s="1136" t="s">
        <v>478</v>
      </c>
      <c r="G13" s="1103" t="s">
        <v>456</v>
      </c>
      <c r="H13" s="1159"/>
      <c r="I13" s="1159"/>
      <c r="J13" s="1162"/>
      <c r="K13" s="1159"/>
      <c r="L13" s="1161"/>
      <c r="M13" s="1161"/>
      <c r="N13" s="1159"/>
      <c r="O13" s="1159"/>
      <c r="P13" s="1159"/>
      <c r="Q13" s="1166"/>
      <c r="R13" s="1159"/>
      <c r="S13" s="1161"/>
      <c r="T13" s="1159"/>
      <c r="U13" s="1159"/>
      <c r="V13" s="1159"/>
      <c r="W13" s="1159"/>
      <c r="X13" s="1161"/>
      <c r="Y13" s="1161"/>
      <c r="Z13" s="1159"/>
      <c r="AA13" s="1159"/>
      <c r="AB13" s="1159"/>
      <c r="AC13" s="1162"/>
      <c r="AD13" s="1159"/>
      <c r="AE13" s="1159"/>
      <c r="AF13" s="1159"/>
      <c r="AG13" s="1159"/>
      <c r="AH13" s="1159"/>
      <c r="AI13" s="1104"/>
      <c r="AJ13" s="389"/>
    </row>
    <row r="14" spans="1:36" ht="14.1" customHeight="1" x14ac:dyDescent="0.2">
      <c r="A14" s="1109" t="s">
        <v>14</v>
      </c>
      <c r="B14" s="1164" t="s">
        <v>151</v>
      </c>
      <c r="C14" s="1110">
        <v>101792</v>
      </c>
      <c r="D14" s="1113" t="s">
        <v>120</v>
      </c>
      <c r="E14" s="1112" t="s">
        <v>54</v>
      </c>
      <c r="F14" s="1122">
        <v>408</v>
      </c>
      <c r="G14" s="1103" t="s">
        <v>456</v>
      </c>
      <c r="H14" s="1159"/>
      <c r="I14" s="1159"/>
      <c r="J14" s="1162"/>
      <c r="K14" s="1163"/>
      <c r="L14" s="1163"/>
      <c r="M14" s="1163"/>
      <c r="N14" s="1163"/>
      <c r="O14" s="1163"/>
      <c r="P14" s="1163"/>
      <c r="Q14" s="1163"/>
      <c r="R14" s="1163"/>
      <c r="S14" s="1163"/>
      <c r="T14" s="1163"/>
      <c r="U14" s="1163"/>
      <c r="V14" s="1163"/>
      <c r="W14" s="1163"/>
      <c r="X14" s="1163"/>
      <c r="Y14" s="1163"/>
      <c r="Z14" s="1163"/>
      <c r="AA14" s="1163"/>
      <c r="AB14" s="1163"/>
      <c r="AC14" s="1163"/>
      <c r="AD14" s="1163"/>
      <c r="AE14" s="1163"/>
      <c r="AF14" s="1163"/>
      <c r="AG14" s="1162"/>
      <c r="AH14" s="1159"/>
      <c r="AI14" s="1104"/>
      <c r="AJ14" s="389"/>
    </row>
    <row r="15" spans="1:36" ht="14.1" customHeight="1" x14ac:dyDescent="0.2">
      <c r="A15" s="1109" t="s">
        <v>14</v>
      </c>
      <c r="B15" s="1164" t="s">
        <v>424</v>
      </c>
      <c r="C15" s="1110">
        <v>101778</v>
      </c>
      <c r="D15" s="1113" t="s">
        <v>123</v>
      </c>
      <c r="E15" s="1112" t="s">
        <v>54</v>
      </c>
      <c r="F15" s="1112" t="s">
        <v>1540</v>
      </c>
      <c r="G15" s="1103" t="s">
        <v>456</v>
      </c>
      <c r="H15" s="1159"/>
      <c r="I15" s="1159"/>
      <c r="J15" s="1162"/>
      <c r="K15" s="1163"/>
      <c r="L15" s="1163"/>
      <c r="M15" s="1163"/>
      <c r="N15" s="1163"/>
      <c r="O15" s="1163"/>
      <c r="P15" s="1163"/>
      <c r="Q15" s="1163"/>
      <c r="R15" s="1163"/>
      <c r="S15" s="1163"/>
      <c r="T15" s="1163"/>
      <c r="U15" s="1163"/>
      <c r="V15" s="1163"/>
      <c r="W15" s="1163"/>
      <c r="X15" s="1163"/>
      <c r="Y15" s="1163"/>
      <c r="Z15" s="1163"/>
      <c r="AA15" s="1163"/>
      <c r="AB15" s="1163"/>
      <c r="AC15" s="1163"/>
      <c r="AD15" s="1163"/>
      <c r="AE15" s="1163"/>
      <c r="AF15" s="1163"/>
      <c r="AG15" s="1163"/>
      <c r="AH15" s="1162"/>
      <c r="AI15" s="1104"/>
      <c r="AJ15" s="389"/>
    </row>
    <row r="16" spans="1:36" ht="14.1" customHeight="1" x14ac:dyDescent="0.2">
      <c r="A16" s="1114" t="s">
        <v>14</v>
      </c>
      <c r="B16" s="1115" t="s">
        <v>1546</v>
      </c>
      <c r="C16" s="1154" t="s">
        <v>1545</v>
      </c>
      <c r="D16" s="1116" t="s">
        <v>1544</v>
      </c>
      <c r="E16" s="1117" t="s">
        <v>54</v>
      </c>
      <c r="F16" s="1117" t="s">
        <v>252</v>
      </c>
      <c r="G16" s="1118" t="s">
        <v>456</v>
      </c>
      <c r="H16" s="1166"/>
      <c r="I16" s="1166"/>
      <c r="J16" s="1162"/>
      <c r="K16" s="1163"/>
      <c r="L16" s="1163"/>
      <c r="M16" s="1163"/>
      <c r="N16" s="1163"/>
      <c r="O16" s="1163"/>
      <c r="P16" s="1163"/>
      <c r="Q16" s="1163"/>
      <c r="R16" s="1163"/>
      <c r="S16" s="1163"/>
      <c r="T16" s="1163"/>
      <c r="U16" s="1162"/>
      <c r="V16" s="1163"/>
      <c r="W16" s="1163"/>
      <c r="X16" s="1163"/>
      <c r="Y16" s="1163"/>
      <c r="Z16" s="1163"/>
      <c r="AA16" s="1163"/>
      <c r="AB16" s="1163"/>
      <c r="AC16" s="1163"/>
      <c r="AD16" s="1163"/>
      <c r="AE16" s="1163"/>
      <c r="AF16" s="1163"/>
      <c r="AG16" s="1163"/>
      <c r="AH16" s="1166"/>
      <c r="AI16" s="1119"/>
      <c r="AJ16" s="389"/>
    </row>
    <row r="17" spans="1:36" ht="14.1" customHeight="1" x14ac:dyDescent="0.2">
      <c r="A17" s="1109" t="s">
        <v>14</v>
      </c>
      <c r="B17" s="1164" t="s">
        <v>82</v>
      </c>
      <c r="C17" s="1110">
        <v>1612581</v>
      </c>
      <c r="D17" s="1113" t="s">
        <v>130</v>
      </c>
      <c r="E17" s="1112" t="s">
        <v>55</v>
      </c>
      <c r="F17" s="1112" t="s">
        <v>252</v>
      </c>
      <c r="G17" s="1103" t="s">
        <v>456</v>
      </c>
      <c r="H17" s="1159"/>
      <c r="I17" s="1162"/>
      <c r="J17" s="1159"/>
      <c r="K17" s="1163"/>
      <c r="L17" s="1163"/>
      <c r="M17" s="1163"/>
      <c r="N17" s="1163"/>
      <c r="O17" s="1163"/>
      <c r="P17" s="1163"/>
      <c r="Q17" s="1163"/>
      <c r="R17" s="1163"/>
      <c r="S17" s="1163"/>
      <c r="T17" s="1163"/>
      <c r="U17" s="1163"/>
      <c r="V17" s="1163"/>
      <c r="W17" s="1163"/>
      <c r="X17" s="1163"/>
      <c r="Y17" s="1163"/>
      <c r="Z17" s="1163"/>
      <c r="AA17" s="1163"/>
      <c r="AB17" s="1163"/>
      <c r="AC17" s="1163"/>
      <c r="AD17" s="1163"/>
      <c r="AE17" s="1162"/>
      <c r="AF17" s="1163"/>
      <c r="AG17" s="1163"/>
      <c r="AH17" s="1159"/>
      <c r="AI17" s="1104"/>
      <c r="AJ17" s="389"/>
    </row>
    <row r="18" spans="1:36" ht="14.1" customHeight="1" x14ac:dyDescent="0.2">
      <c r="A18" s="1120" t="s">
        <v>14</v>
      </c>
      <c r="B18" s="1164" t="s">
        <v>79</v>
      </c>
      <c r="C18" s="1110">
        <v>1312448</v>
      </c>
      <c r="D18" s="1113" t="s">
        <v>1041</v>
      </c>
      <c r="E18" s="1112" t="s">
        <v>54</v>
      </c>
      <c r="F18" s="1122" t="s">
        <v>1554</v>
      </c>
      <c r="G18" s="1103" t="s">
        <v>456</v>
      </c>
      <c r="H18" s="1159"/>
      <c r="I18" s="1162"/>
      <c r="J18" s="1159"/>
      <c r="K18" s="1163"/>
      <c r="L18" s="1163"/>
      <c r="M18" s="1163"/>
      <c r="N18" s="1163"/>
      <c r="O18" s="1163"/>
      <c r="P18" s="1163"/>
      <c r="Q18" s="1163"/>
      <c r="R18" s="1163"/>
      <c r="S18" s="1163"/>
      <c r="T18" s="1163"/>
      <c r="U18" s="1163"/>
      <c r="V18" s="1163"/>
      <c r="W18" s="1163"/>
      <c r="X18" s="1163"/>
      <c r="Y18" s="1163"/>
      <c r="Z18" s="1163"/>
      <c r="AA18" s="1163"/>
      <c r="AB18" s="1163"/>
      <c r="AC18" s="1163"/>
      <c r="AD18" s="1163"/>
      <c r="AE18" s="1163"/>
      <c r="AF18" s="1162"/>
      <c r="AG18" s="1163"/>
      <c r="AH18" s="1159"/>
      <c r="AI18" s="1104"/>
      <c r="AJ18" s="389"/>
    </row>
    <row r="19" spans="1:36" ht="14.1" customHeight="1" x14ac:dyDescent="0.2">
      <c r="A19" s="1109" t="s">
        <v>14</v>
      </c>
      <c r="B19" s="1164" t="s">
        <v>79</v>
      </c>
      <c r="C19" s="1110">
        <v>1312455</v>
      </c>
      <c r="D19" s="1113" t="s">
        <v>356</v>
      </c>
      <c r="E19" s="1112" t="s">
        <v>54</v>
      </c>
      <c r="F19" s="1122" t="s">
        <v>477</v>
      </c>
      <c r="G19" s="1103" t="s">
        <v>456</v>
      </c>
      <c r="H19" s="1159"/>
      <c r="I19" s="1159"/>
      <c r="J19" s="1159"/>
      <c r="K19" s="1163"/>
      <c r="L19" s="1163"/>
      <c r="M19" s="1163"/>
      <c r="N19" s="1163"/>
      <c r="O19" s="1163"/>
      <c r="P19" s="1163"/>
      <c r="Q19" s="1163"/>
      <c r="R19" s="1162"/>
      <c r="S19" s="1163"/>
      <c r="T19" s="1163"/>
      <c r="U19" s="1163"/>
      <c r="V19" s="1163"/>
      <c r="W19" s="1163"/>
      <c r="X19" s="1163"/>
      <c r="Y19" s="1163"/>
      <c r="Z19" s="1163"/>
      <c r="AA19" s="1163"/>
      <c r="AB19" s="1163"/>
      <c r="AC19" s="1163"/>
      <c r="AD19" s="1163"/>
      <c r="AE19" s="1163"/>
      <c r="AF19" s="1163"/>
      <c r="AG19" s="1163"/>
      <c r="AH19" s="1159"/>
      <c r="AI19" s="1104"/>
      <c r="AJ19" s="389"/>
    </row>
    <row r="20" spans="1:36" ht="14.1" customHeight="1" x14ac:dyDescent="0.2">
      <c r="A20" s="1109" t="s">
        <v>14</v>
      </c>
      <c r="B20" s="1164" t="s">
        <v>91</v>
      </c>
      <c r="C20" s="1110">
        <v>1360154</v>
      </c>
      <c r="D20" s="1113" t="s">
        <v>132</v>
      </c>
      <c r="E20" s="1112" t="s">
        <v>54</v>
      </c>
      <c r="F20" s="1122" t="s">
        <v>476</v>
      </c>
      <c r="G20" s="1103" t="s">
        <v>456</v>
      </c>
      <c r="H20" s="1159"/>
      <c r="I20" s="1159"/>
      <c r="J20" s="1159"/>
      <c r="K20" s="1163"/>
      <c r="L20" s="1163"/>
      <c r="M20" s="1163"/>
      <c r="N20" s="1163"/>
      <c r="O20" s="1163"/>
      <c r="P20" s="1163"/>
      <c r="Q20" s="1163"/>
      <c r="R20" s="1163"/>
      <c r="S20" s="1163"/>
      <c r="T20" s="1163"/>
      <c r="U20" s="1163"/>
      <c r="V20" s="1163"/>
      <c r="W20" s="1163"/>
      <c r="X20" s="1163"/>
      <c r="Y20" s="1163"/>
      <c r="Z20" s="1163"/>
      <c r="AA20" s="1163"/>
      <c r="AB20" s="1163"/>
      <c r="AC20" s="1163"/>
      <c r="AD20" s="1163"/>
      <c r="AE20" s="1163"/>
      <c r="AF20" s="1163"/>
      <c r="AG20" s="1163"/>
      <c r="AH20" s="1159"/>
      <c r="AI20" s="1104"/>
      <c r="AJ20" s="389"/>
    </row>
    <row r="21" spans="1:36" ht="14.1" customHeight="1" x14ac:dyDescent="0.2">
      <c r="A21" s="1109" t="s">
        <v>14</v>
      </c>
      <c r="B21" s="1164" t="s">
        <v>77</v>
      </c>
      <c r="C21" s="1110">
        <v>675178</v>
      </c>
      <c r="D21" s="1113" t="s">
        <v>117</v>
      </c>
      <c r="E21" s="1112" t="s">
        <v>54</v>
      </c>
      <c r="F21" s="1122" t="s">
        <v>475</v>
      </c>
      <c r="G21" s="1103" t="s">
        <v>456</v>
      </c>
      <c r="H21" s="1165"/>
      <c r="I21" s="1159"/>
      <c r="J21" s="1159"/>
      <c r="K21" s="1163"/>
      <c r="L21" s="1163"/>
      <c r="M21" s="1163"/>
      <c r="N21" s="1163"/>
      <c r="O21" s="1163"/>
      <c r="P21" s="1163"/>
      <c r="Q21" s="1163"/>
      <c r="R21" s="1163"/>
      <c r="S21" s="1163"/>
      <c r="T21" s="1163"/>
      <c r="U21" s="1163"/>
      <c r="V21" s="1163"/>
      <c r="W21" s="1163"/>
      <c r="X21" s="1163"/>
      <c r="Y21" s="1163"/>
      <c r="Z21" s="1163"/>
      <c r="AA21" s="1163"/>
      <c r="AB21" s="1163"/>
      <c r="AC21" s="1163"/>
      <c r="AD21" s="1163"/>
      <c r="AE21" s="1163"/>
      <c r="AF21" s="1163"/>
      <c r="AG21" s="1163"/>
      <c r="AH21" s="1159"/>
      <c r="AI21" s="1104"/>
      <c r="AJ21" s="389"/>
    </row>
    <row r="22" spans="1:36" ht="14.1" customHeight="1" x14ac:dyDescent="0.2">
      <c r="A22" s="1109" t="s">
        <v>14</v>
      </c>
      <c r="B22" s="1164" t="s">
        <v>78</v>
      </c>
      <c r="C22" s="1110">
        <v>230969</v>
      </c>
      <c r="D22" s="1113" t="s">
        <v>118</v>
      </c>
      <c r="E22" s="1112" t="s">
        <v>55</v>
      </c>
      <c r="F22" s="1112" t="s">
        <v>1553</v>
      </c>
      <c r="G22" s="1103" t="s">
        <v>456</v>
      </c>
      <c r="H22" s="1159"/>
      <c r="I22" s="1159"/>
      <c r="J22" s="1159"/>
      <c r="K22" s="1163"/>
      <c r="L22" s="1163"/>
      <c r="M22" s="1163"/>
      <c r="N22" s="1163"/>
      <c r="O22" s="1163"/>
      <c r="P22" s="1163"/>
      <c r="Q22" s="1163"/>
      <c r="R22" s="1163"/>
      <c r="S22" s="1163"/>
      <c r="T22" s="1163"/>
      <c r="U22" s="1163"/>
      <c r="V22" s="1163"/>
      <c r="W22" s="1163"/>
      <c r="X22" s="1163"/>
      <c r="Y22" s="1163"/>
      <c r="Z22" s="1163"/>
      <c r="AA22" s="1163"/>
      <c r="AB22" s="1163"/>
      <c r="AC22" s="1163"/>
      <c r="AD22" s="1163"/>
      <c r="AE22" s="1163"/>
      <c r="AF22" s="1163"/>
      <c r="AG22" s="1163"/>
      <c r="AH22" s="1159"/>
      <c r="AI22" s="1104"/>
      <c r="AJ22" s="389"/>
    </row>
    <row r="23" spans="1:36" ht="14.1" customHeight="1" x14ac:dyDescent="0.2">
      <c r="A23" s="1109" t="s">
        <v>14</v>
      </c>
      <c r="B23" s="1164" t="s">
        <v>76</v>
      </c>
      <c r="C23" s="1110">
        <v>613155</v>
      </c>
      <c r="D23" s="1113" t="s">
        <v>116</v>
      </c>
      <c r="E23" s="1112" t="s">
        <v>55</v>
      </c>
      <c r="F23" s="1112" t="s">
        <v>252</v>
      </c>
      <c r="G23" s="1103" t="s">
        <v>456</v>
      </c>
      <c r="H23" s="1159"/>
      <c r="I23" s="1159"/>
      <c r="J23" s="1159"/>
      <c r="K23" s="1163"/>
      <c r="L23" s="1163"/>
      <c r="M23" s="1163"/>
      <c r="N23" s="1163"/>
      <c r="O23" s="1163"/>
      <c r="P23" s="1163"/>
      <c r="Q23" s="1163"/>
      <c r="R23" s="1163"/>
      <c r="S23" s="1163"/>
      <c r="T23" s="1163"/>
      <c r="U23" s="1163"/>
      <c r="V23" s="1163"/>
      <c r="W23" s="1163"/>
      <c r="X23" s="1163"/>
      <c r="Y23" s="1163"/>
      <c r="Z23" s="1163"/>
      <c r="AA23" s="1163"/>
      <c r="AB23" s="1163"/>
      <c r="AC23" s="1163"/>
      <c r="AD23" s="1163"/>
      <c r="AE23" s="1163"/>
      <c r="AF23" s="1163"/>
      <c r="AG23" s="1163"/>
      <c r="AH23" s="1159"/>
      <c r="AI23" s="1104"/>
      <c r="AJ23" s="389"/>
    </row>
    <row r="24" spans="1:36" ht="14.1" customHeight="1" x14ac:dyDescent="0.2">
      <c r="A24" s="1114" t="s">
        <v>14</v>
      </c>
      <c r="B24" s="1167" t="s">
        <v>1549</v>
      </c>
      <c r="C24" s="1154">
        <v>3342254</v>
      </c>
      <c r="D24" s="1116" t="s">
        <v>1547</v>
      </c>
      <c r="E24" s="1117" t="s">
        <v>54</v>
      </c>
      <c r="F24" s="1117" t="s">
        <v>252</v>
      </c>
      <c r="G24" s="1118" t="s">
        <v>456</v>
      </c>
      <c r="H24" s="1166"/>
      <c r="I24" s="1166"/>
      <c r="J24" s="1162"/>
      <c r="K24" s="1163"/>
      <c r="L24" s="1163"/>
      <c r="M24" s="1163"/>
      <c r="N24" s="1163"/>
      <c r="O24" s="1163"/>
      <c r="P24" s="1163"/>
      <c r="Q24" s="1163"/>
      <c r="R24" s="1163"/>
      <c r="S24" s="1163"/>
      <c r="T24" s="1163"/>
      <c r="U24" s="1163"/>
      <c r="V24" s="1163"/>
      <c r="W24" s="1163"/>
      <c r="X24" s="1163"/>
      <c r="Y24" s="1163"/>
      <c r="Z24" s="1163"/>
      <c r="AA24" s="1163"/>
      <c r="AB24" s="1163"/>
      <c r="AC24" s="1163"/>
      <c r="AD24" s="1163"/>
      <c r="AE24" s="1163"/>
      <c r="AF24" s="1163"/>
      <c r="AG24" s="1163"/>
      <c r="AH24" s="1166"/>
      <c r="AI24" s="1119"/>
      <c r="AJ24" s="389"/>
    </row>
    <row r="25" spans="1:36" ht="14.1" customHeight="1" x14ac:dyDescent="0.2">
      <c r="A25" s="1114" t="s">
        <v>14</v>
      </c>
      <c r="B25" s="1167" t="s">
        <v>1549</v>
      </c>
      <c r="C25" s="1154">
        <v>3342435</v>
      </c>
      <c r="D25" s="1116" t="s">
        <v>1548</v>
      </c>
      <c r="E25" s="1117" t="s">
        <v>54</v>
      </c>
      <c r="F25" s="1117" t="s">
        <v>252</v>
      </c>
      <c r="G25" s="1118" t="s">
        <v>456</v>
      </c>
      <c r="H25" s="1162"/>
      <c r="I25" s="1166"/>
      <c r="J25" s="1166"/>
      <c r="K25" s="1163"/>
      <c r="L25" s="1163"/>
      <c r="M25" s="1163"/>
      <c r="N25" s="1163"/>
      <c r="O25" s="1163"/>
      <c r="P25" s="1163"/>
      <c r="Q25" s="1163"/>
      <c r="R25" s="1163"/>
      <c r="S25" s="1163"/>
      <c r="T25" s="1163"/>
      <c r="U25" s="1163"/>
      <c r="V25" s="1163"/>
      <c r="W25" s="1163"/>
      <c r="X25" s="1163"/>
      <c r="Y25" s="1163"/>
      <c r="Z25" s="1163"/>
      <c r="AA25" s="1163"/>
      <c r="AB25" s="1163"/>
      <c r="AC25" s="1162"/>
      <c r="AD25" s="1163"/>
      <c r="AE25" s="1163"/>
      <c r="AF25" s="1163"/>
      <c r="AG25" s="1163"/>
      <c r="AH25" s="1166"/>
      <c r="AI25" s="1119"/>
      <c r="AJ25" s="389"/>
    </row>
    <row r="26" spans="1:36" ht="14.1" customHeight="1" x14ac:dyDescent="0.2">
      <c r="A26" s="1121" t="s">
        <v>48</v>
      </c>
      <c r="B26" s="1122" t="s">
        <v>100</v>
      </c>
      <c r="C26" s="1110" t="s">
        <v>278</v>
      </c>
      <c r="D26" s="1113" t="s">
        <v>141</v>
      </c>
      <c r="E26" s="1122" t="s">
        <v>44</v>
      </c>
      <c r="F26" s="1122" t="s">
        <v>256</v>
      </c>
      <c r="G26" s="1103" t="s">
        <v>456</v>
      </c>
      <c r="H26" s="1159"/>
      <c r="I26" s="1159"/>
      <c r="J26" s="1159"/>
      <c r="K26" s="1163"/>
      <c r="L26" s="1163"/>
      <c r="M26" s="1163"/>
      <c r="N26" s="1163"/>
      <c r="O26" s="1163"/>
      <c r="P26" s="1163"/>
      <c r="Q26" s="1163"/>
      <c r="R26" s="1163"/>
      <c r="S26" s="1163"/>
      <c r="T26" s="1163"/>
      <c r="U26" s="1163"/>
      <c r="V26" s="1163"/>
      <c r="W26" s="1163"/>
      <c r="X26" s="1163"/>
      <c r="Y26" s="1163"/>
      <c r="Z26" s="1163"/>
      <c r="AA26" s="1163"/>
      <c r="AB26" s="1163"/>
      <c r="AC26" s="1163"/>
      <c r="AD26" s="1163"/>
      <c r="AE26" s="1163"/>
      <c r="AF26" s="1163"/>
      <c r="AG26" s="1163"/>
      <c r="AH26" s="1159"/>
      <c r="AI26" s="1104"/>
      <c r="AJ26" s="389"/>
    </row>
    <row r="27" spans="1:36" ht="14.1" customHeight="1" x14ac:dyDescent="0.2">
      <c r="A27" s="1121" t="s">
        <v>48</v>
      </c>
      <c r="B27" s="1122" t="s">
        <v>102</v>
      </c>
      <c r="C27" s="1110">
        <v>8729369639</v>
      </c>
      <c r="D27" s="1113" t="s">
        <v>57</v>
      </c>
      <c r="E27" s="1122" t="s">
        <v>44</v>
      </c>
      <c r="F27" s="1122" t="s">
        <v>256</v>
      </c>
      <c r="G27" s="1103" t="s">
        <v>456</v>
      </c>
      <c r="H27" s="1159"/>
      <c r="I27" s="1159"/>
      <c r="J27" s="1159"/>
      <c r="K27" s="1163"/>
      <c r="L27" s="1163"/>
      <c r="M27" s="1163"/>
      <c r="N27" s="1163"/>
      <c r="O27" s="1163"/>
      <c r="P27" s="1163"/>
      <c r="Q27" s="1163"/>
      <c r="R27" s="1163"/>
      <c r="S27" s="1163"/>
      <c r="T27" s="1163"/>
      <c r="U27" s="1163"/>
      <c r="V27" s="1163"/>
      <c r="W27" s="1163"/>
      <c r="X27" s="1163"/>
      <c r="Y27" s="1163"/>
      <c r="Z27" s="1163"/>
      <c r="AA27" s="1163"/>
      <c r="AB27" s="1163"/>
      <c r="AC27" s="1163"/>
      <c r="AD27" s="1163"/>
      <c r="AE27" s="1163"/>
      <c r="AF27" s="1163"/>
      <c r="AG27" s="1163"/>
      <c r="AH27" s="1159"/>
      <c r="AI27" s="1104"/>
      <c r="AJ27" s="389"/>
    </row>
    <row r="28" spans="1:36" ht="14.1" customHeight="1" x14ac:dyDescent="0.2">
      <c r="A28" s="1121" t="s">
        <v>48</v>
      </c>
      <c r="B28" s="1122" t="s">
        <v>101</v>
      </c>
      <c r="C28" s="1110">
        <v>4000138805</v>
      </c>
      <c r="D28" s="1113" t="s">
        <v>58</v>
      </c>
      <c r="E28" s="1122" t="s">
        <v>44</v>
      </c>
      <c r="F28" s="1122" t="s">
        <v>253</v>
      </c>
      <c r="G28" s="1103" t="s">
        <v>456</v>
      </c>
      <c r="H28" s="1159"/>
      <c r="I28" s="1159"/>
      <c r="J28" s="1159"/>
      <c r="K28" s="1163"/>
      <c r="L28" s="1163"/>
      <c r="M28" s="1163"/>
      <c r="N28" s="1163"/>
      <c r="O28" s="1163"/>
      <c r="P28" s="1163"/>
      <c r="Q28" s="1163"/>
      <c r="R28" s="1163"/>
      <c r="S28" s="1163"/>
      <c r="T28" s="1163"/>
      <c r="U28" s="1163"/>
      <c r="V28" s="1163"/>
      <c r="W28" s="1163"/>
      <c r="X28" s="1163"/>
      <c r="Y28" s="1163"/>
      <c r="Z28" s="1163"/>
      <c r="AA28" s="1163"/>
      <c r="AB28" s="1163"/>
      <c r="AC28" s="1163"/>
      <c r="AD28" s="1163"/>
      <c r="AE28" s="1163"/>
      <c r="AF28" s="1163"/>
      <c r="AG28" s="1163"/>
      <c r="AH28" s="1159"/>
      <c r="AI28" s="1104"/>
      <c r="AJ28" s="389"/>
    </row>
    <row r="29" spans="1:36" ht="13.5" customHeight="1" x14ac:dyDescent="0.2">
      <c r="A29" s="1121" t="s">
        <v>45</v>
      </c>
      <c r="B29" s="1122" t="s">
        <v>98</v>
      </c>
      <c r="C29" s="1110" t="s">
        <v>277</v>
      </c>
      <c r="D29" s="1113" t="s">
        <v>46</v>
      </c>
      <c r="E29" s="1122" t="s">
        <v>44</v>
      </c>
      <c r="F29" s="1122" t="s">
        <v>253</v>
      </c>
      <c r="G29" s="1103" t="s">
        <v>456</v>
      </c>
      <c r="H29" s="1159"/>
      <c r="I29" s="1159"/>
      <c r="J29" s="1159"/>
      <c r="K29" s="1163"/>
      <c r="L29" s="1163"/>
      <c r="M29" s="1163"/>
      <c r="N29" s="1163"/>
      <c r="O29" s="1163"/>
      <c r="P29" s="1163"/>
      <c r="Q29" s="1163"/>
      <c r="R29" s="1163"/>
      <c r="S29" s="1163"/>
      <c r="T29" s="1163"/>
      <c r="U29" s="1163"/>
      <c r="V29" s="1163"/>
      <c r="W29" s="1163"/>
      <c r="X29" s="1163"/>
      <c r="Y29" s="1163"/>
      <c r="Z29" s="1163"/>
      <c r="AA29" s="1163"/>
      <c r="AB29" s="1163"/>
      <c r="AC29" s="1163"/>
      <c r="AD29" s="1163"/>
      <c r="AE29" s="1163"/>
      <c r="AF29" s="1163"/>
      <c r="AG29" s="1163"/>
      <c r="AH29" s="1159"/>
      <c r="AI29" s="1104"/>
      <c r="AJ29" s="389"/>
    </row>
    <row r="30" spans="1:36" ht="17.25" customHeight="1" x14ac:dyDescent="0.2">
      <c r="A30" s="1123" t="s">
        <v>47</v>
      </c>
      <c r="B30" s="1124" t="s">
        <v>541</v>
      </c>
      <c r="C30" s="1125">
        <v>20304213</v>
      </c>
      <c r="D30" s="1126" t="s">
        <v>140</v>
      </c>
      <c r="E30" s="1124" t="s">
        <v>44</v>
      </c>
      <c r="F30" s="1124" t="s">
        <v>256</v>
      </c>
      <c r="G30" s="1127" t="s">
        <v>456</v>
      </c>
      <c r="H30" s="1163"/>
      <c r="I30" s="1163"/>
      <c r="J30" s="1163"/>
      <c r="K30" s="1163"/>
      <c r="L30" s="1163"/>
      <c r="M30" s="1163"/>
      <c r="N30" s="1163"/>
      <c r="O30" s="1163"/>
      <c r="P30" s="1163"/>
      <c r="Q30" s="1163"/>
      <c r="R30" s="1163"/>
      <c r="S30" s="1163"/>
      <c r="T30" s="1163"/>
      <c r="U30" s="1163"/>
      <c r="V30" s="1163"/>
      <c r="W30" s="1163"/>
      <c r="X30" s="1163"/>
      <c r="Y30" s="1163"/>
      <c r="Z30" s="1163"/>
      <c r="AA30" s="1163"/>
      <c r="AB30" s="1163"/>
      <c r="AC30" s="1163"/>
      <c r="AD30" s="1163"/>
      <c r="AE30" s="1163"/>
      <c r="AF30" s="1163"/>
      <c r="AG30" s="1163"/>
      <c r="AH30" s="1163"/>
      <c r="AI30" s="1104"/>
      <c r="AJ30" s="389"/>
    </row>
    <row r="31" spans="1:36" ht="14.1" customHeight="1" x14ac:dyDescent="0.2">
      <c r="A31" s="1128" t="s">
        <v>9</v>
      </c>
      <c r="B31" s="1122" t="s">
        <v>73</v>
      </c>
      <c r="C31" s="1110">
        <v>389742</v>
      </c>
      <c r="D31" s="1113" t="s">
        <v>111</v>
      </c>
      <c r="E31" s="1122" t="s">
        <v>55</v>
      </c>
      <c r="F31" s="1122" t="s">
        <v>252</v>
      </c>
      <c r="G31" s="1129" t="s">
        <v>456</v>
      </c>
      <c r="H31" s="1163"/>
      <c r="I31" s="1163"/>
      <c r="J31" s="1163"/>
      <c r="K31" s="1163"/>
      <c r="L31" s="1163"/>
      <c r="M31" s="1163"/>
      <c r="N31" s="1163"/>
      <c r="O31" s="1163"/>
      <c r="P31" s="1163"/>
      <c r="Q31" s="1163"/>
      <c r="R31" s="1163"/>
      <c r="S31" s="1163"/>
      <c r="T31" s="1163"/>
      <c r="U31" s="1163"/>
      <c r="V31" s="1163"/>
      <c r="W31" s="1163"/>
      <c r="X31" s="1163"/>
      <c r="Y31" s="1163"/>
      <c r="Z31" s="1163"/>
      <c r="AA31" s="1163"/>
      <c r="AB31" s="1163"/>
      <c r="AC31" s="1163"/>
      <c r="AD31" s="1163"/>
      <c r="AE31" s="1163"/>
      <c r="AF31" s="1163"/>
      <c r="AG31" s="1163"/>
      <c r="AH31" s="1163"/>
      <c r="AI31" s="1104"/>
      <c r="AJ31" s="389"/>
    </row>
    <row r="32" spans="1:36" ht="14.1" customHeight="1" x14ac:dyDescent="0.2">
      <c r="A32" s="1128" t="s">
        <v>9</v>
      </c>
      <c r="B32" s="1122" t="s">
        <v>73</v>
      </c>
      <c r="C32" s="1110">
        <v>389735</v>
      </c>
      <c r="D32" s="1113" t="s">
        <v>139</v>
      </c>
      <c r="E32" s="1122" t="s">
        <v>44</v>
      </c>
      <c r="F32" s="1122" t="s">
        <v>1015</v>
      </c>
      <c r="G32" s="1129" t="s">
        <v>456</v>
      </c>
      <c r="H32" s="1163"/>
      <c r="I32" s="1163"/>
      <c r="J32" s="1163"/>
      <c r="K32" s="1163"/>
      <c r="L32" s="1163"/>
      <c r="M32" s="1163"/>
      <c r="N32" s="1163"/>
      <c r="O32" s="1163"/>
      <c r="P32" s="1163"/>
      <c r="Q32" s="1163"/>
      <c r="R32" s="1163"/>
      <c r="S32" s="1163"/>
      <c r="T32" s="1163"/>
      <c r="U32" s="1163"/>
      <c r="V32" s="1163"/>
      <c r="W32" s="1163"/>
      <c r="X32" s="1163"/>
      <c r="Y32" s="1163"/>
      <c r="Z32" s="1163"/>
      <c r="AA32" s="1163"/>
      <c r="AB32" s="1163"/>
      <c r="AC32" s="1163"/>
      <c r="AD32" s="1163"/>
      <c r="AE32" s="1163"/>
      <c r="AF32" s="1163"/>
      <c r="AG32" s="1163"/>
      <c r="AH32" s="1163"/>
      <c r="AI32" s="1104"/>
      <c r="AJ32" s="389"/>
    </row>
    <row r="33" spans="1:36" ht="14.1" customHeight="1" thickBot="1" x14ac:dyDescent="0.25">
      <c r="A33" s="1128" t="s">
        <v>1013</v>
      </c>
      <c r="B33" s="1122" t="s">
        <v>1011</v>
      </c>
      <c r="C33" s="1110">
        <v>5652348</v>
      </c>
      <c r="D33" s="1113" t="s">
        <v>1012</v>
      </c>
      <c r="E33" s="1122" t="s">
        <v>44</v>
      </c>
      <c r="F33" s="1122" t="s">
        <v>1015</v>
      </c>
      <c r="G33" s="1129" t="s">
        <v>456</v>
      </c>
      <c r="H33" s="1163"/>
      <c r="I33" s="1163"/>
      <c r="J33" s="1163"/>
      <c r="K33" s="1163"/>
      <c r="L33" s="1163"/>
      <c r="M33" s="1163"/>
      <c r="N33" s="1163"/>
      <c r="O33" s="1163"/>
      <c r="P33" s="1163"/>
      <c r="Q33" s="1163"/>
      <c r="R33" s="1163"/>
      <c r="S33" s="1163"/>
      <c r="T33" s="1163"/>
      <c r="U33" s="1163"/>
      <c r="V33" s="1163"/>
      <c r="W33" s="1163"/>
      <c r="X33" s="1163"/>
      <c r="Y33" s="1163"/>
      <c r="Z33" s="1163"/>
      <c r="AA33" s="1163"/>
      <c r="AB33" s="1163"/>
      <c r="AC33" s="1163"/>
      <c r="AD33" s="1163"/>
      <c r="AE33" s="1163"/>
      <c r="AF33" s="1163"/>
      <c r="AG33" s="1163"/>
      <c r="AH33" s="1163"/>
      <c r="AI33" s="1104"/>
      <c r="AJ33" s="389"/>
    </row>
    <row r="34" spans="1:36" ht="14.1" customHeight="1" thickTop="1" x14ac:dyDescent="0.2">
      <c r="A34" s="1099" t="s">
        <v>13</v>
      </c>
      <c r="B34" s="1130" t="s">
        <v>75</v>
      </c>
      <c r="C34" s="1106">
        <v>220359295</v>
      </c>
      <c r="D34" s="1106" t="s">
        <v>114</v>
      </c>
      <c r="E34" s="1108" t="s">
        <v>55</v>
      </c>
      <c r="F34" s="1108" t="s">
        <v>252</v>
      </c>
      <c r="G34" s="1131" t="s">
        <v>96</v>
      </c>
      <c r="H34" s="1168"/>
      <c r="I34" s="1168"/>
      <c r="J34" s="1168"/>
      <c r="K34" s="1168"/>
      <c r="L34" s="1168"/>
      <c r="M34" s="1168"/>
      <c r="N34" s="1168"/>
      <c r="O34" s="1168"/>
      <c r="P34" s="1168"/>
      <c r="Q34" s="1169"/>
      <c r="R34" s="1168"/>
      <c r="S34" s="1168"/>
      <c r="T34" s="1168"/>
      <c r="U34" s="1168"/>
      <c r="V34" s="1168"/>
      <c r="W34" s="1168"/>
      <c r="X34" s="1168"/>
      <c r="Y34" s="1162"/>
      <c r="Z34" s="1161"/>
      <c r="AA34" s="1168"/>
      <c r="AB34" s="1168"/>
      <c r="AC34" s="1168"/>
      <c r="AD34" s="1168"/>
      <c r="AE34" s="1168"/>
      <c r="AF34" s="1168"/>
      <c r="AG34" s="1168"/>
      <c r="AH34" s="1168"/>
      <c r="AI34" s="1104"/>
      <c r="AJ34" s="389"/>
    </row>
    <row r="35" spans="1:36" ht="14.1" customHeight="1" x14ac:dyDescent="0.2">
      <c r="A35" s="1132" t="s">
        <v>13</v>
      </c>
      <c r="B35" s="1122" t="s">
        <v>75</v>
      </c>
      <c r="C35" s="1110">
        <v>220359304</v>
      </c>
      <c r="D35" s="1113" t="s">
        <v>115</v>
      </c>
      <c r="E35" s="1112" t="s">
        <v>55</v>
      </c>
      <c r="F35" s="1112" t="s">
        <v>252</v>
      </c>
      <c r="G35" s="1103" t="s">
        <v>96</v>
      </c>
      <c r="H35" s="1159"/>
      <c r="I35" s="1159"/>
      <c r="J35" s="1159"/>
      <c r="K35" s="1159"/>
      <c r="L35" s="1159"/>
      <c r="M35" s="1159"/>
      <c r="N35" s="1159"/>
      <c r="O35" s="1159"/>
      <c r="P35" s="1159"/>
      <c r="Q35" s="1161"/>
      <c r="R35" s="1159"/>
      <c r="S35" s="1159"/>
      <c r="T35" s="1159"/>
      <c r="U35" s="1159"/>
      <c r="V35" s="1159"/>
      <c r="W35" s="1159"/>
      <c r="X35" s="1159"/>
      <c r="Y35" s="1162"/>
      <c r="Z35" s="1161"/>
      <c r="AA35" s="1159"/>
      <c r="AB35" s="1159"/>
      <c r="AC35" s="1159"/>
      <c r="AD35" s="1159"/>
      <c r="AE35" s="1159"/>
      <c r="AF35" s="1159"/>
      <c r="AG35" s="1159"/>
      <c r="AH35" s="1159"/>
      <c r="AI35" s="1104"/>
      <c r="AJ35" s="389"/>
    </row>
    <row r="36" spans="1:36" ht="14.1" customHeight="1" x14ac:dyDescent="0.2">
      <c r="A36" s="1132" t="s">
        <v>13</v>
      </c>
      <c r="B36" s="1122" t="s">
        <v>75</v>
      </c>
      <c r="C36" s="1110">
        <v>4906165476</v>
      </c>
      <c r="D36" s="1110" t="s">
        <v>129</v>
      </c>
      <c r="E36" s="1112" t="s">
        <v>55</v>
      </c>
      <c r="F36" s="1112" t="s">
        <v>252</v>
      </c>
      <c r="G36" s="1103" t="s">
        <v>96</v>
      </c>
      <c r="H36" s="1159"/>
      <c r="I36" s="1159"/>
      <c r="J36" s="1159"/>
      <c r="K36" s="1159"/>
      <c r="L36" s="1159"/>
      <c r="M36" s="1159"/>
      <c r="N36" s="1159"/>
      <c r="O36" s="1159"/>
      <c r="P36" s="1159"/>
      <c r="Q36" s="1161"/>
      <c r="R36" s="1159"/>
      <c r="S36" s="1159"/>
      <c r="T36" s="1159"/>
      <c r="U36" s="1159"/>
      <c r="V36" s="1159"/>
      <c r="W36" s="1159"/>
      <c r="X36" s="1159"/>
      <c r="Y36" s="1162"/>
      <c r="Z36" s="1161"/>
      <c r="AA36" s="1159"/>
      <c r="AB36" s="1159"/>
      <c r="AC36" s="1159"/>
      <c r="AD36" s="1159"/>
      <c r="AE36" s="1159"/>
      <c r="AF36" s="1159"/>
      <c r="AG36" s="1159"/>
      <c r="AH36" s="1159"/>
      <c r="AI36" s="1104"/>
      <c r="AJ36" s="389"/>
    </row>
    <row r="37" spans="1:36" ht="14.1" customHeight="1" x14ac:dyDescent="0.2">
      <c r="A37" s="1133" t="s">
        <v>13</v>
      </c>
      <c r="B37" s="1112" t="s">
        <v>75</v>
      </c>
      <c r="C37" s="1110">
        <v>4911166818</v>
      </c>
      <c r="D37" s="1110" t="s">
        <v>168</v>
      </c>
      <c r="E37" s="1112" t="s">
        <v>55</v>
      </c>
      <c r="F37" s="1112" t="s">
        <v>252</v>
      </c>
      <c r="G37" s="1103" t="s">
        <v>96</v>
      </c>
      <c r="H37" s="1159"/>
      <c r="I37" s="1159"/>
      <c r="J37" s="1159"/>
      <c r="K37" s="1159"/>
      <c r="L37" s="1159"/>
      <c r="M37" s="1159"/>
      <c r="N37" s="1159"/>
      <c r="O37" s="1159"/>
      <c r="P37" s="1159"/>
      <c r="Q37" s="1161"/>
      <c r="R37" s="1159"/>
      <c r="S37" s="1159"/>
      <c r="T37" s="1159"/>
      <c r="U37" s="1159"/>
      <c r="V37" s="1159"/>
      <c r="W37" s="1159"/>
      <c r="X37" s="1159"/>
      <c r="Y37" s="1162"/>
      <c r="Z37" s="1161"/>
      <c r="AA37" s="1159"/>
      <c r="AB37" s="1159"/>
      <c r="AC37" s="1159"/>
      <c r="AD37" s="1159"/>
      <c r="AE37" s="1159"/>
      <c r="AF37" s="1159"/>
      <c r="AG37" s="1159"/>
      <c r="AH37" s="1159"/>
      <c r="AI37" s="1104"/>
      <c r="AJ37" s="389"/>
    </row>
    <row r="38" spans="1:36" ht="14.1" customHeight="1" x14ac:dyDescent="0.2">
      <c r="A38" s="1132" t="s">
        <v>13</v>
      </c>
      <c r="B38" s="1122" t="s">
        <v>75</v>
      </c>
      <c r="C38" s="1110">
        <v>4911166837</v>
      </c>
      <c r="D38" s="1110" t="s">
        <v>127</v>
      </c>
      <c r="E38" s="1112" t="s">
        <v>55</v>
      </c>
      <c r="F38" s="1112" t="s">
        <v>252</v>
      </c>
      <c r="G38" s="1103" t="s">
        <v>96</v>
      </c>
      <c r="H38" s="1159"/>
      <c r="I38" s="1159"/>
      <c r="J38" s="1159"/>
      <c r="K38" s="1159"/>
      <c r="L38" s="1159"/>
      <c r="M38" s="1159"/>
      <c r="N38" s="1159"/>
      <c r="O38" s="1159"/>
      <c r="P38" s="1159"/>
      <c r="Q38" s="1161"/>
      <c r="R38" s="1159"/>
      <c r="S38" s="1159"/>
      <c r="T38" s="1159"/>
      <c r="U38" s="1159"/>
      <c r="V38" s="1159"/>
      <c r="W38" s="1159"/>
      <c r="X38" s="1159"/>
      <c r="Y38" s="1162"/>
      <c r="Z38" s="1161"/>
      <c r="AA38" s="1159"/>
      <c r="AB38" s="1159"/>
      <c r="AC38" s="1159"/>
      <c r="AD38" s="1159"/>
      <c r="AE38" s="1159"/>
      <c r="AF38" s="1159"/>
      <c r="AG38" s="1159"/>
      <c r="AH38" s="1159"/>
      <c r="AI38" s="1104"/>
      <c r="AJ38" s="389"/>
    </row>
    <row r="39" spans="1:36" ht="14.1" customHeight="1" x14ac:dyDescent="0.2">
      <c r="A39" s="1132" t="s">
        <v>13</v>
      </c>
      <c r="B39" s="1122" t="s">
        <v>75</v>
      </c>
      <c r="C39" s="1110">
        <v>4906165472</v>
      </c>
      <c r="D39" s="1110" t="s">
        <v>128</v>
      </c>
      <c r="E39" s="1112" t="s">
        <v>55</v>
      </c>
      <c r="F39" s="1112" t="s">
        <v>252</v>
      </c>
      <c r="G39" s="1103" t="s">
        <v>96</v>
      </c>
      <c r="H39" s="1159"/>
      <c r="I39" s="1159"/>
      <c r="J39" s="1159"/>
      <c r="K39" s="1159"/>
      <c r="L39" s="1159"/>
      <c r="M39" s="1159"/>
      <c r="N39" s="1159"/>
      <c r="O39" s="1159"/>
      <c r="P39" s="1159"/>
      <c r="Q39" s="1159"/>
      <c r="R39" s="1161"/>
      <c r="S39" s="1159"/>
      <c r="T39" s="1159"/>
      <c r="U39" s="1159"/>
      <c r="V39" s="1159"/>
      <c r="W39" s="1159"/>
      <c r="X39" s="1159"/>
      <c r="Y39" s="1162"/>
      <c r="Z39" s="1161"/>
      <c r="AA39" s="1159"/>
      <c r="AB39" s="1159"/>
      <c r="AC39" s="1159"/>
      <c r="AD39" s="1159"/>
      <c r="AE39" s="1159"/>
      <c r="AF39" s="1159"/>
      <c r="AG39" s="1159"/>
      <c r="AH39" s="1159"/>
      <c r="AI39" s="1104"/>
      <c r="AJ39" s="389"/>
    </row>
    <row r="40" spans="1:36" ht="14.1" customHeight="1" x14ac:dyDescent="0.2">
      <c r="A40" s="1132" t="s">
        <v>11</v>
      </c>
      <c r="B40" s="1122" t="s">
        <v>74</v>
      </c>
      <c r="C40" s="1110">
        <v>254675</v>
      </c>
      <c r="D40" s="1113" t="s">
        <v>113</v>
      </c>
      <c r="E40" s="1122" t="s">
        <v>55</v>
      </c>
      <c r="F40" s="1112" t="s">
        <v>252</v>
      </c>
      <c r="G40" s="1103" t="s">
        <v>96</v>
      </c>
      <c r="H40" s="1159"/>
      <c r="I40" s="1161"/>
      <c r="J40" s="1159"/>
      <c r="K40" s="1161"/>
      <c r="L40" s="1159"/>
      <c r="M40" s="1159"/>
      <c r="N40" s="1159"/>
      <c r="O40" s="1159"/>
      <c r="P40" s="1159"/>
      <c r="Q40" s="1159"/>
      <c r="R40" s="1159"/>
      <c r="S40" s="1159"/>
      <c r="T40" s="1159"/>
      <c r="U40" s="1159"/>
      <c r="V40" s="1159"/>
      <c r="W40" s="1159"/>
      <c r="X40" s="1159"/>
      <c r="Y40" s="1159"/>
      <c r="Z40" s="1159"/>
      <c r="AA40" s="1159"/>
      <c r="AB40" s="1159"/>
      <c r="AC40" s="1159"/>
      <c r="AD40" s="1162"/>
      <c r="AE40" s="1159"/>
      <c r="AF40" s="1161"/>
      <c r="AG40" s="1159"/>
      <c r="AH40" s="1159"/>
      <c r="AI40" s="1104"/>
      <c r="AJ40" s="389"/>
    </row>
    <row r="41" spans="1:36" ht="14.1" customHeight="1" x14ac:dyDescent="0.2">
      <c r="A41" s="1128" t="s">
        <v>59</v>
      </c>
      <c r="B41" s="1122" t="s">
        <v>192</v>
      </c>
      <c r="C41" s="1134">
        <v>180400005384</v>
      </c>
      <c r="D41" s="1113" t="s">
        <v>191</v>
      </c>
      <c r="E41" s="1122" t="s">
        <v>55</v>
      </c>
      <c r="F41" s="1122" t="s">
        <v>252</v>
      </c>
      <c r="G41" s="1103" t="s">
        <v>96</v>
      </c>
      <c r="H41" s="1159"/>
      <c r="I41" s="1159"/>
      <c r="J41" s="1159"/>
      <c r="K41" s="1161"/>
      <c r="L41" s="1159"/>
      <c r="M41" s="1159"/>
      <c r="N41" s="1159"/>
      <c r="O41" s="1159"/>
      <c r="P41" s="1159"/>
      <c r="Q41" s="1159"/>
      <c r="R41" s="1159"/>
      <c r="S41" s="1159"/>
      <c r="T41" s="1159"/>
      <c r="U41" s="1159"/>
      <c r="V41" s="1159"/>
      <c r="W41" s="1159"/>
      <c r="X41" s="1159"/>
      <c r="Y41" s="1159"/>
      <c r="Z41" s="1159"/>
      <c r="AA41" s="1159"/>
      <c r="AB41" s="1161"/>
      <c r="AC41" s="1161"/>
      <c r="AD41" s="1166"/>
      <c r="AE41" s="1159"/>
      <c r="AF41" s="1159"/>
      <c r="AG41" s="1162"/>
      <c r="AH41" s="1159"/>
      <c r="AI41" s="1104"/>
      <c r="AJ41" s="389"/>
    </row>
    <row r="42" spans="1:36" ht="14.1" customHeight="1" x14ac:dyDescent="0.2">
      <c r="A42" s="1135" t="s">
        <v>62</v>
      </c>
      <c r="B42" s="1122" t="s">
        <v>92</v>
      </c>
      <c r="C42" s="1112">
        <v>1833138</v>
      </c>
      <c r="D42" s="1136" t="s">
        <v>322</v>
      </c>
      <c r="E42" s="1112" t="s">
        <v>55</v>
      </c>
      <c r="F42" s="1112" t="s">
        <v>252</v>
      </c>
      <c r="G42" s="1103" t="s">
        <v>96</v>
      </c>
      <c r="H42" s="1159"/>
      <c r="I42" s="1159"/>
      <c r="J42" s="1159"/>
      <c r="K42" s="1159"/>
      <c r="L42" s="1159"/>
      <c r="M42" s="1159"/>
      <c r="N42" s="1159"/>
      <c r="O42" s="1159"/>
      <c r="P42" s="1159"/>
      <c r="Q42" s="1159"/>
      <c r="R42" s="1159"/>
      <c r="S42" s="1159"/>
      <c r="T42" s="1159"/>
      <c r="U42" s="1159"/>
      <c r="V42" s="1162"/>
      <c r="W42" s="1159"/>
      <c r="X42" s="1159"/>
      <c r="Y42" s="1159"/>
      <c r="Z42" s="1159"/>
      <c r="AA42" s="1159"/>
      <c r="AB42" s="1159"/>
      <c r="AC42" s="1159"/>
      <c r="AD42" s="1159"/>
      <c r="AE42" s="1159"/>
      <c r="AF42" s="1159"/>
      <c r="AG42" s="1159"/>
      <c r="AH42" s="1159"/>
      <c r="AI42" s="1104"/>
      <c r="AJ42" s="389"/>
    </row>
    <row r="43" spans="1:36" ht="14.1" customHeight="1" x14ac:dyDescent="0.2">
      <c r="A43" s="1137" t="s">
        <v>62</v>
      </c>
      <c r="B43" s="1124" t="s">
        <v>92</v>
      </c>
      <c r="C43" s="1125">
        <v>1833139</v>
      </c>
      <c r="D43" s="1138" t="s">
        <v>323</v>
      </c>
      <c r="E43" s="1139" t="s">
        <v>55</v>
      </c>
      <c r="F43" s="1112" t="s">
        <v>252</v>
      </c>
      <c r="G43" s="1103" t="s">
        <v>96</v>
      </c>
      <c r="H43" s="1159"/>
      <c r="I43" s="1159"/>
      <c r="J43" s="1159"/>
      <c r="K43" s="1159"/>
      <c r="L43" s="1159"/>
      <c r="M43" s="1159"/>
      <c r="N43" s="1159"/>
      <c r="O43" s="1159"/>
      <c r="P43" s="1159"/>
      <c r="Q43" s="1159"/>
      <c r="R43" s="1159"/>
      <c r="S43" s="1159"/>
      <c r="T43" s="1159"/>
      <c r="U43" s="1159"/>
      <c r="V43" s="1162"/>
      <c r="W43" s="1159"/>
      <c r="X43" s="1159"/>
      <c r="Y43" s="1159"/>
      <c r="Z43" s="1159"/>
      <c r="AA43" s="1159"/>
      <c r="AB43" s="1159"/>
      <c r="AC43" s="1159"/>
      <c r="AD43" s="1159"/>
      <c r="AE43" s="1159"/>
      <c r="AF43" s="1159"/>
      <c r="AG43" s="1159"/>
      <c r="AH43" s="1159"/>
      <c r="AI43" s="1104"/>
      <c r="AJ43" s="389"/>
    </row>
    <row r="44" spans="1:36" ht="17.25" customHeight="1" x14ac:dyDescent="0.2">
      <c r="A44" s="1135" t="s">
        <v>62</v>
      </c>
      <c r="B44" s="1122" t="s">
        <v>92</v>
      </c>
      <c r="C44" s="1110">
        <v>1833137</v>
      </c>
      <c r="D44" s="1110" t="s">
        <v>133</v>
      </c>
      <c r="E44" s="1112" t="s">
        <v>55</v>
      </c>
      <c r="F44" s="1112" t="s">
        <v>252</v>
      </c>
      <c r="G44" s="1103" t="s">
        <v>96</v>
      </c>
      <c r="H44" s="1159"/>
      <c r="I44" s="1159"/>
      <c r="J44" s="1159"/>
      <c r="K44" s="1159"/>
      <c r="L44" s="1159"/>
      <c r="M44" s="1159"/>
      <c r="N44" s="1159"/>
      <c r="O44" s="1159"/>
      <c r="P44" s="1159"/>
      <c r="Q44" s="1159"/>
      <c r="R44" s="1159"/>
      <c r="S44" s="1159"/>
      <c r="T44" s="1159"/>
      <c r="U44" s="1159"/>
      <c r="V44" s="1162"/>
      <c r="W44" s="1159"/>
      <c r="X44" s="1159"/>
      <c r="Y44" s="1159"/>
      <c r="Z44" s="1159"/>
      <c r="AA44" s="1159"/>
      <c r="AB44" s="1159"/>
      <c r="AC44" s="1159"/>
      <c r="AD44" s="1159"/>
      <c r="AE44" s="1159"/>
      <c r="AF44" s="1159"/>
      <c r="AG44" s="1159"/>
      <c r="AH44" s="1159"/>
      <c r="AI44" s="1104"/>
      <c r="AJ44" s="389"/>
    </row>
    <row r="45" spans="1:36" ht="16.5" customHeight="1" x14ac:dyDescent="0.2">
      <c r="A45" s="1135" t="s">
        <v>62</v>
      </c>
      <c r="B45" s="1122" t="s">
        <v>92</v>
      </c>
      <c r="C45" s="1110">
        <v>1833132</v>
      </c>
      <c r="D45" s="1110" t="s">
        <v>134</v>
      </c>
      <c r="E45" s="1112" t="s">
        <v>55</v>
      </c>
      <c r="F45" s="1112" t="s">
        <v>252</v>
      </c>
      <c r="G45" s="1103" t="s">
        <v>96</v>
      </c>
      <c r="H45" s="1159"/>
      <c r="I45" s="1159"/>
      <c r="J45" s="1159"/>
      <c r="K45" s="1159"/>
      <c r="L45" s="1159"/>
      <c r="M45" s="1159"/>
      <c r="N45" s="1159"/>
      <c r="O45" s="1159"/>
      <c r="P45" s="1159"/>
      <c r="Q45" s="1159"/>
      <c r="R45" s="1159"/>
      <c r="S45" s="1159"/>
      <c r="T45" s="1159"/>
      <c r="U45" s="1159"/>
      <c r="V45" s="1162"/>
      <c r="W45" s="1159"/>
      <c r="X45" s="1159"/>
      <c r="Y45" s="1159"/>
      <c r="Z45" s="1159"/>
      <c r="AA45" s="1159"/>
      <c r="AB45" s="1159"/>
      <c r="AC45" s="1159"/>
      <c r="AD45" s="1159"/>
      <c r="AE45" s="1159"/>
      <c r="AF45" s="1159"/>
      <c r="AG45" s="1159"/>
      <c r="AH45" s="1159"/>
      <c r="AI45" s="1104"/>
      <c r="AJ45" s="389"/>
    </row>
    <row r="46" spans="1:36" ht="14.1" customHeight="1" x14ac:dyDescent="0.2">
      <c r="A46" s="1135" t="s">
        <v>62</v>
      </c>
      <c r="B46" s="1122" t="s">
        <v>92</v>
      </c>
      <c r="C46" s="1110">
        <v>1833098</v>
      </c>
      <c r="D46" s="1110" t="s">
        <v>135</v>
      </c>
      <c r="E46" s="1112" t="s">
        <v>55</v>
      </c>
      <c r="F46" s="1112" t="s">
        <v>252</v>
      </c>
      <c r="G46" s="1103" t="s">
        <v>96</v>
      </c>
      <c r="H46" s="1159"/>
      <c r="I46" s="1159"/>
      <c r="J46" s="1159"/>
      <c r="K46" s="1159"/>
      <c r="L46" s="1159"/>
      <c r="M46" s="1159"/>
      <c r="N46" s="1159"/>
      <c r="O46" s="1159"/>
      <c r="P46" s="1159"/>
      <c r="Q46" s="1159"/>
      <c r="R46" s="1159"/>
      <c r="S46" s="1159"/>
      <c r="T46" s="1159"/>
      <c r="U46" s="1159"/>
      <c r="V46" s="1162"/>
      <c r="W46" s="1159"/>
      <c r="X46" s="1159"/>
      <c r="Y46" s="1159"/>
      <c r="Z46" s="1159"/>
      <c r="AA46" s="1159"/>
      <c r="AB46" s="1159"/>
      <c r="AC46" s="1159"/>
      <c r="AD46" s="1159"/>
      <c r="AE46" s="1159"/>
      <c r="AF46" s="1159"/>
      <c r="AG46" s="1159"/>
      <c r="AH46" s="1159"/>
      <c r="AI46" s="1104"/>
      <c r="AJ46" s="389"/>
    </row>
    <row r="47" spans="1:36" ht="14.1" customHeight="1" x14ac:dyDescent="0.2">
      <c r="A47" s="1135" t="s">
        <v>62</v>
      </c>
      <c r="B47" s="1122" t="s">
        <v>92</v>
      </c>
      <c r="C47" s="1110">
        <v>1833125</v>
      </c>
      <c r="D47" s="1110" t="s">
        <v>136</v>
      </c>
      <c r="E47" s="1112" t="s">
        <v>55</v>
      </c>
      <c r="F47" s="1112" t="s">
        <v>252</v>
      </c>
      <c r="G47" s="1103" t="s">
        <v>96</v>
      </c>
      <c r="H47" s="1159"/>
      <c r="I47" s="1159"/>
      <c r="J47" s="1159"/>
      <c r="K47" s="1159"/>
      <c r="L47" s="1159"/>
      <c r="M47" s="1159"/>
      <c r="N47" s="1159"/>
      <c r="O47" s="1159"/>
      <c r="P47" s="1159"/>
      <c r="Q47" s="1159"/>
      <c r="R47" s="1159"/>
      <c r="S47" s="1159"/>
      <c r="T47" s="1159"/>
      <c r="U47" s="1159"/>
      <c r="V47" s="1162"/>
      <c r="W47" s="1159"/>
      <c r="X47" s="1159"/>
      <c r="Y47" s="1159"/>
      <c r="Z47" s="1159"/>
      <c r="AA47" s="1159"/>
      <c r="AB47" s="1159"/>
      <c r="AC47" s="1159"/>
      <c r="AD47" s="1159"/>
      <c r="AE47" s="1159"/>
      <c r="AF47" s="1159"/>
      <c r="AG47" s="1159"/>
      <c r="AH47" s="1159"/>
      <c r="AI47" s="1104"/>
      <c r="AJ47" s="389"/>
    </row>
    <row r="48" spans="1:36" ht="14.1" customHeight="1" x14ac:dyDescent="0.2">
      <c r="A48" s="1140" t="s">
        <v>1139</v>
      </c>
      <c r="B48" s="1122" t="s">
        <v>92</v>
      </c>
      <c r="C48" s="1155">
        <v>3238111</v>
      </c>
      <c r="D48" s="1141" t="s">
        <v>1145</v>
      </c>
      <c r="E48" s="1112" t="s">
        <v>55</v>
      </c>
      <c r="F48" s="1112" t="s">
        <v>252</v>
      </c>
      <c r="G48" s="1112" t="s">
        <v>1144</v>
      </c>
      <c r="H48" s="1159"/>
      <c r="I48" s="1159"/>
      <c r="J48" s="1159"/>
      <c r="K48" s="1159"/>
      <c r="L48" s="1159"/>
      <c r="M48" s="1159"/>
      <c r="N48" s="1159"/>
      <c r="O48" s="1162"/>
      <c r="P48" s="1159"/>
      <c r="Q48" s="1159"/>
      <c r="R48" s="1159"/>
      <c r="S48" s="1159"/>
      <c r="T48" s="1159"/>
      <c r="U48" s="1159"/>
      <c r="V48" s="1159"/>
      <c r="W48" s="1159"/>
      <c r="X48" s="1159"/>
      <c r="Y48" s="1159"/>
      <c r="Z48" s="1159"/>
      <c r="AA48" s="1159"/>
      <c r="AB48" s="1159"/>
      <c r="AC48" s="1159"/>
      <c r="AD48" s="1159"/>
      <c r="AE48" s="1159"/>
      <c r="AF48" s="1159"/>
      <c r="AG48" s="1159"/>
      <c r="AH48" s="1159"/>
      <c r="AI48" s="1104"/>
      <c r="AJ48" s="389"/>
    </row>
    <row r="49" spans="1:36" ht="14.1" customHeight="1" x14ac:dyDescent="0.2">
      <c r="A49" s="1140" t="s">
        <v>1139</v>
      </c>
      <c r="B49" s="1122" t="s">
        <v>92</v>
      </c>
      <c r="C49" s="1155">
        <v>3238112</v>
      </c>
      <c r="D49" s="1141" t="s">
        <v>1143</v>
      </c>
      <c r="E49" s="1112" t="s">
        <v>55</v>
      </c>
      <c r="F49" s="1112" t="s">
        <v>252</v>
      </c>
      <c r="G49" s="1112" t="s">
        <v>1142</v>
      </c>
      <c r="H49" s="1159"/>
      <c r="I49" s="1159"/>
      <c r="J49" s="1159"/>
      <c r="K49" s="1159"/>
      <c r="L49" s="1159"/>
      <c r="M49" s="1159"/>
      <c r="N49" s="1159"/>
      <c r="O49" s="1162"/>
      <c r="P49" s="1159"/>
      <c r="Q49" s="1159"/>
      <c r="R49" s="1159"/>
      <c r="S49" s="1159"/>
      <c r="T49" s="1159"/>
      <c r="U49" s="1159"/>
      <c r="V49" s="1159"/>
      <c r="W49" s="1159"/>
      <c r="X49" s="1159"/>
      <c r="Y49" s="1159"/>
      <c r="Z49" s="1159"/>
      <c r="AA49" s="1159"/>
      <c r="AB49" s="1159"/>
      <c r="AC49" s="1159"/>
      <c r="AD49" s="1159"/>
      <c r="AE49" s="1159"/>
      <c r="AF49" s="1159"/>
      <c r="AG49" s="1159"/>
      <c r="AH49" s="1159"/>
      <c r="AI49" s="1104"/>
      <c r="AJ49" s="389"/>
    </row>
    <row r="50" spans="1:36" ht="14.1" customHeight="1" x14ac:dyDescent="0.2">
      <c r="A50" s="1140" t="s">
        <v>1139</v>
      </c>
      <c r="B50" s="1122" t="s">
        <v>92</v>
      </c>
      <c r="C50" s="1155">
        <v>3238116</v>
      </c>
      <c r="D50" s="1141" t="s">
        <v>1141</v>
      </c>
      <c r="E50" s="1112" t="s">
        <v>55</v>
      </c>
      <c r="F50" s="1112" t="s">
        <v>252</v>
      </c>
      <c r="G50" s="1112" t="s">
        <v>1140</v>
      </c>
      <c r="H50" s="1159"/>
      <c r="I50" s="1159"/>
      <c r="J50" s="1159"/>
      <c r="K50" s="1159"/>
      <c r="L50" s="1159"/>
      <c r="M50" s="1159"/>
      <c r="N50" s="1159"/>
      <c r="O50" s="1162"/>
      <c r="P50" s="1159"/>
      <c r="Q50" s="1159"/>
      <c r="R50" s="1159"/>
      <c r="S50" s="1159"/>
      <c r="T50" s="1159"/>
      <c r="U50" s="1159"/>
      <c r="V50" s="1159"/>
      <c r="W50" s="1159"/>
      <c r="X50" s="1159"/>
      <c r="Y50" s="1159"/>
      <c r="Z50" s="1159"/>
      <c r="AA50" s="1159"/>
      <c r="AB50" s="1159"/>
      <c r="AC50" s="1159"/>
      <c r="AD50" s="1159"/>
      <c r="AE50" s="1159"/>
      <c r="AF50" s="1159"/>
      <c r="AG50" s="1159"/>
      <c r="AH50" s="1159"/>
      <c r="AI50" s="1104"/>
      <c r="AJ50" s="389"/>
    </row>
    <row r="51" spans="1:36" ht="14.1" customHeight="1" x14ac:dyDescent="0.2">
      <c r="A51" s="1140" t="s">
        <v>1139</v>
      </c>
      <c r="B51" s="1122" t="s">
        <v>92</v>
      </c>
      <c r="C51" s="1155">
        <v>3238119</v>
      </c>
      <c r="D51" s="1141" t="s">
        <v>1138</v>
      </c>
      <c r="E51" s="1112" t="s">
        <v>55</v>
      </c>
      <c r="F51" s="1112" t="s">
        <v>252</v>
      </c>
      <c r="G51" s="1112" t="s">
        <v>1137</v>
      </c>
      <c r="H51" s="1159"/>
      <c r="I51" s="1159"/>
      <c r="J51" s="1159"/>
      <c r="K51" s="1159"/>
      <c r="L51" s="1159"/>
      <c r="M51" s="1159"/>
      <c r="N51" s="1159"/>
      <c r="O51" s="1162"/>
      <c r="P51" s="1159"/>
      <c r="Q51" s="1159"/>
      <c r="R51" s="1159"/>
      <c r="S51" s="1159"/>
      <c r="T51" s="1159"/>
      <c r="U51" s="1159"/>
      <c r="V51" s="1159"/>
      <c r="W51" s="1159"/>
      <c r="X51" s="1159"/>
      <c r="Y51" s="1159"/>
      <c r="Z51" s="1159"/>
      <c r="AA51" s="1159"/>
      <c r="AB51" s="1159"/>
      <c r="AC51" s="1159"/>
      <c r="AD51" s="1159"/>
      <c r="AE51" s="1159"/>
      <c r="AF51" s="1159"/>
      <c r="AG51" s="1159"/>
      <c r="AH51" s="1159"/>
      <c r="AI51" s="1104"/>
      <c r="AJ51" s="389"/>
    </row>
    <row r="52" spans="1:36" ht="14.1" customHeight="1" x14ac:dyDescent="0.2">
      <c r="A52" s="1140" t="s">
        <v>1130</v>
      </c>
      <c r="B52" s="1122" t="s">
        <v>92</v>
      </c>
      <c r="C52" s="1155">
        <v>3238093</v>
      </c>
      <c r="D52" s="1141" t="s">
        <v>1136</v>
      </c>
      <c r="E52" s="1112" t="s">
        <v>55</v>
      </c>
      <c r="F52" s="1112" t="s">
        <v>252</v>
      </c>
      <c r="G52" s="1112" t="s">
        <v>1135</v>
      </c>
      <c r="H52" s="1159"/>
      <c r="I52" s="1159"/>
      <c r="J52" s="1159"/>
      <c r="K52" s="1159"/>
      <c r="L52" s="1159"/>
      <c r="M52" s="1159"/>
      <c r="N52" s="1159"/>
      <c r="O52" s="1162"/>
      <c r="P52" s="1159"/>
      <c r="Q52" s="1159"/>
      <c r="R52" s="1159"/>
      <c r="S52" s="1159"/>
      <c r="T52" s="1159"/>
      <c r="U52" s="1159"/>
      <c r="V52" s="1159"/>
      <c r="W52" s="1159"/>
      <c r="X52" s="1159"/>
      <c r="Y52" s="1159"/>
      <c r="Z52" s="1159"/>
      <c r="AA52" s="1159"/>
      <c r="AB52" s="1159"/>
      <c r="AC52" s="1159"/>
      <c r="AD52" s="1159"/>
      <c r="AE52" s="1159"/>
      <c r="AF52" s="1159"/>
      <c r="AG52" s="1159"/>
      <c r="AH52" s="1159"/>
      <c r="AI52" s="1104"/>
      <c r="AJ52" s="389"/>
    </row>
    <row r="53" spans="1:36" ht="14.1" customHeight="1" x14ac:dyDescent="0.2">
      <c r="A53" s="1140" t="s">
        <v>1130</v>
      </c>
      <c r="B53" s="1122" t="s">
        <v>92</v>
      </c>
      <c r="C53" s="1155">
        <v>3238114</v>
      </c>
      <c r="D53" s="1141" t="s">
        <v>1134</v>
      </c>
      <c r="E53" s="1112" t="s">
        <v>55</v>
      </c>
      <c r="F53" s="1112" t="s">
        <v>252</v>
      </c>
      <c r="G53" s="1112" t="s">
        <v>1133</v>
      </c>
      <c r="H53" s="1159"/>
      <c r="I53" s="1159"/>
      <c r="J53" s="1159"/>
      <c r="K53" s="1159"/>
      <c r="L53" s="1159"/>
      <c r="M53" s="1159"/>
      <c r="N53" s="1159"/>
      <c r="O53" s="1162"/>
      <c r="P53" s="1159"/>
      <c r="Q53" s="1159"/>
      <c r="R53" s="1159"/>
      <c r="S53" s="1159"/>
      <c r="T53" s="1159"/>
      <c r="U53" s="1159"/>
      <c r="V53" s="1159"/>
      <c r="W53" s="1159"/>
      <c r="X53" s="1159"/>
      <c r="Y53" s="1159"/>
      <c r="Z53" s="1159"/>
      <c r="AA53" s="1159"/>
      <c r="AB53" s="1159"/>
      <c r="AC53" s="1159"/>
      <c r="AD53" s="1159"/>
      <c r="AE53" s="1159"/>
      <c r="AF53" s="1159"/>
      <c r="AG53" s="1159"/>
      <c r="AH53" s="1159"/>
      <c r="AI53" s="1104"/>
      <c r="AJ53" s="389"/>
    </row>
    <row r="54" spans="1:36" ht="14.1" customHeight="1" x14ac:dyDescent="0.2">
      <c r="A54" s="1140" t="s">
        <v>1130</v>
      </c>
      <c r="B54" s="1122" t="s">
        <v>92</v>
      </c>
      <c r="C54" s="1155">
        <v>3238117</v>
      </c>
      <c r="D54" s="1141" t="s">
        <v>1203</v>
      </c>
      <c r="E54" s="1112" t="s">
        <v>55</v>
      </c>
      <c r="F54" s="1112" t="s">
        <v>252</v>
      </c>
      <c r="G54" s="1112" t="s">
        <v>1131</v>
      </c>
      <c r="H54" s="1159"/>
      <c r="I54" s="1159"/>
      <c r="J54" s="1159"/>
      <c r="K54" s="1159"/>
      <c r="L54" s="1159"/>
      <c r="M54" s="1159"/>
      <c r="N54" s="1159"/>
      <c r="O54" s="1162"/>
      <c r="P54" s="1159"/>
      <c r="Q54" s="1159"/>
      <c r="R54" s="1159"/>
      <c r="S54" s="1159"/>
      <c r="T54" s="1159"/>
      <c r="U54" s="1159"/>
      <c r="V54" s="1159"/>
      <c r="W54" s="1159"/>
      <c r="X54" s="1159"/>
      <c r="Y54" s="1159"/>
      <c r="Z54" s="1159"/>
      <c r="AA54" s="1159"/>
      <c r="AB54" s="1159"/>
      <c r="AC54" s="1159"/>
      <c r="AD54" s="1159"/>
      <c r="AE54" s="1159"/>
      <c r="AF54" s="1159"/>
      <c r="AG54" s="1159"/>
      <c r="AH54" s="1159"/>
      <c r="AI54" s="1104"/>
      <c r="AJ54" s="389"/>
    </row>
    <row r="55" spans="1:36" ht="14.1" customHeight="1" x14ac:dyDescent="0.2">
      <c r="A55" s="1142" t="s">
        <v>1130</v>
      </c>
      <c r="B55" s="1122" t="s">
        <v>92</v>
      </c>
      <c r="C55" s="1155">
        <v>3238118</v>
      </c>
      <c r="D55" s="1143" t="s">
        <v>1129</v>
      </c>
      <c r="E55" s="1112" t="s">
        <v>55</v>
      </c>
      <c r="F55" s="1112" t="s">
        <v>252</v>
      </c>
      <c r="G55" s="1112" t="s">
        <v>1128</v>
      </c>
      <c r="H55" s="1159"/>
      <c r="I55" s="1159"/>
      <c r="J55" s="1159"/>
      <c r="K55" s="1159"/>
      <c r="L55" s="1159"/>
      <c r="M55" s="1159"/>
      <c r="N55" s="1159"/>
      <c r="O55" s="1162"/>
      <c r="P55" s="1159"/>
      <c r="Q55" s="1159"/>
      <c r="R55" s="1159"/>
      <c r="S55" s="1159"/>
      <c r="T55" s="1159"/>
      <c r="U55" s="1159"/>
      <c r="V55" s="1159"/>
      <c r="W55" s="1159"/>
      <c r="X55" s="1159"/>
      <c r="Y55" s="1159"/>
      <c r="Z55" s="1159"/>
      <c r="AA55" s="1159"/>
      <c r="AB55" s="1159"/>
      <c r="AC55" s="1159"/>
      <c r="AD55" s="1159"/>
      <c r="AE55" s="1159"/>
      <c r="AF55" s="1159"/>
      <c r="AG55" s="1159"/>
      <c r="AH55" s="1159"/>
      <c r="AI55" s="1104"/>
      <c r="AJ55" s="389"/>
    </row>
    <row r="56" spans="1:36" ht="14.1" customHeight="1" x14ac:dyDescent="0.2">
      <c r="A56" s="1135" t="s">
        <v>182</v>
      </c>
      <c r="B56" s="1122" t="s">
        <v>93</v>
      </c>
      <c r="C56" s="1112" t="s">
        <v>267</v>
      </c>
      <c r="D56" s="1112" t="s">
        <v>1071</v>
      </c>
      <c r="E56" s="1112" t="s">
        <v>55</v>
      </c>
      <c r="F56" s="1112" t="s">
        <v>252</v>
      </c>
      <c r="G56" s="1103" t="s">
        <v>96</v>
      </c>
      <c r="H56" s="1159"/>
      <c r="I56" s="1159"/>
      <c r="J56" s="1159"/>
      <c r="K56" s="1159"/>
      <c r="L56" s="1159"/>
      <c r="M56" s="1159"/>
      <c r="N56" s="1159"/>
      <c r="O56" s="1159"/>
      <c r="P56" s="1162"/>
      <c r="Q56" s="1159"/>
      <c r="R56" s="1159"/>
      <c r="S56" s="1161"/>
      <c r="T56" s="1159"/>
      <c r="U56" s="1159"/>
      <c r="V56" s="1159"/>
      <c r="W56" s="1159"/>
      <c r="X56" s="1159"/>
      <c r="Y56" s="1159"/>
      <c r="Z56" s="1159"/>
      <c r="AA56" s="1159"/>
      <c r="AB56" s="1159"/>
      <c r="AC56" s="1159"/>
      <c r="AD56" s="1159"/>
      <c r="AE56" s="1159"/>
      <c r="AF56" s="1159"/>
      <c r="AG56" s="1159"/>
      <c r="AH56" s="1159"/>
      <c r="AI56" s="1104"/>
      <c r="AJ56" s="389"/>
    </row>
    <row r="57" spans="1:36" ht="14.1" customHeight="1" x14ac:dyDescent="0.2">
      <c r="A57" s="1137" t="s">
        <v>181</v>
      </c>
      <c r="B57" s="1124" t="s">
        <v>93</v>
      </c>
      <c r="C57" s="1139" t="s">
        <v>266</v>
      </c>
      <c r="D57" s="1139" t="s">
        <v>137</v>
      </c>
      <c r="E57" s="1139" t="s">
        <v>55</v>
      </c>
      <c r="F57" s="1112" t="s">
        <v>252</v>
      </c>
      <c r="G57" s="1103" t="s">
        <v>96</v>
      </c>
      <c r="H57" s="1159"/>
      <c r="I57" s="1159"/>
      <c r="J57" s="1159"/>
      <c r="K57" s="1159"/>
      <c r="L57" s="1159"/>
      <c r="M57" s="1159"/>
      <c r="N57" s="1159"/>
      <c r="O57" s="1159"/>
      <c r="P57" s="1162"/>
      <c r="Q57" s="1159"/>
      <c r="R57" s="1159"/>
      <c r="S57" s="1161"/>
      <c r="T57" s="1159"/>
      <c r="U57" s="1159"/>
      <c r="V57" s="1159"/>
      <c r="W57" s="1159"/>
      <c r="X57" s="1159"/>
      <c r="Y57" s="1159"/>
      <c r="Z57" s="1159"/>
      <c r="AA57" s="1159"/>
      <c r="AB57" s="1159"/>
      <c r="AC57" s="1159"/>
      <c r="AD57" s="1159"/>
      <c r="AE57" s="1159"/>
      <c r="AF57" s="1159"/>
      <c r="AG57" s="1159"/>
      <c r="AH57" s="1159"/>
      <c r="AI57" s="1104"/>
      <c r="AJ57" s="389"/>
    </row>
    <row r="58" spans="1:36" ht="14.1" customHeight="1" x14ac:dyDescent="0.2">
      <c r="A58" s="1144" t="s">
        <v>183</v>
      </c>
      <c r="B58" s="1112" t="s">
        <v>65</v>
      </c>
      <c r="C58" s="1112">
        <v>10555</v>
      </c>
      <c r="D58" s="1122" t="s">
        <v>108</v>
      </c>
      <c r="E58" s="1112" t="s">
        <v>55</v>
      </c>
      <c r="F58" s="1112" t="s">
        <v>252</v>
      </c>
      <c r="G58" s="1103" t="s">
        <v>96</v>
      </c>
      <c r="H58" s="1159"/>
      <c r="I58" s="1159"/>
      <c r="J58" s="1159"/>
      <c r="K58" s="1161"/>
      <c r="L58" s="1161"/>
      <c r="M58" s="1159"/>
      <c r="N58" s="1159"/>
      <c r="O58" s="1159"/>
      <c r="P58" s="1162"/>
      <c r="Q58" s="1159"/>
      <c r="R58" s="1159"/>
      <c r="S58" s="1159"/>
      <c r="T58" s="1159"/>
      <c r="U58" s="1159"/>
      <c r="V58" s="1159"/>
      <c r="W58" s="1165"/>
      <c r="X58" s="1159"/>
      <c r="Y58" s="1159"/>
      <c r="Z58" s="1159"/>
      <c r="AA58" s="1159"/>
      <c r="AB58" s="1159"/>
      <c r="AC58" s="1159"/>
      <c r="AD58" s="1159"/>
      <c r="AE58" s="1159"/>
      <c r="AF58" s="1159"/>
      <c r="AG58" s="1159"/>
      <c r="AH58" s="1159"/>
      <c r="AI58" s="1104"/>
      <c r="AJ58" s="389"/>
    </row>
    <row r="59" spans="1:36" ht="14.1" customHeight="1" x14ac:dyDescent="0.2">
      <c r="A59" s="1144" t="s">
        <v>183</v>
      </c>
      <c r="B59" s="1112" t="s">
        <v>65</v>
      </c>
      <c r="C59" s="1112">
        <v>10758</v>
      </c>
      <c r="D59" s="1122" t="s">
        <v>109</v>
      </c>
      <c r="E59" s="1112" t="s">
        <v>55</v>
      </c>
      <c r="F59" s="1112" t="s">
        <v>252</v>
      </c>
      <c r="G59" s="1103" t="s">
        <v>96</v>
      </c>
      <c r="H59" s="1159"/>
      <c r="I59" s="1159"/>
      <c r="J59" s="1159"/>
      <c r="K59" s="1165"/>
      <c r="L59" s="1159"/>
      <c r="M59" s="1159"/>
      <c r="N59" s="1159"/>
      <c r="O59" s="1159"/>
      <c r="P59" s="1162"/>
      <c r="Q59" s="1159"/>
      <c r="R59" s="1159"/>
      <c r="S59" s="1159"/>
      <c r="T59" s="1159"/>
      <c r="U59" s="1159"/>
      <c r="V59" s="1159"/>
      <c r="W59" s="1159"/>
      <c r="X59" s="1159"/>
      <c r="Y59" s="1159"/>
      <c r="Z59" s="1159"/>
      <c r="AA59" s="1159"/>
      <c r="AB59" s="1159"/>
      <c r="AC59" s="1159"/>
      <c r="AD59" s="1159"/>
      <c r="AE59" s="1159"/>
      <c r="AF59" s="1159"/>
      <c r="AG59" s="1159"/>
      <c r="AH59" s="1159"/>
      <c r="AI59" s="1104"/>
      <c r="AJ59" s="389"/>
    </row>
    <row r="60" spans="1:36" ht="14.1" customHeight="1" x14ac:dyDescent="0.2">
      <c r="A60" s="1144" t="s">
        <v>183</v>
      </c>
      <c r="B60" s="1112" t="s">
        <v>65</v>
      </c>
      <c r="C60" s="1112">
        <v>10759</v>
      </c>
      <c r="D60" s="1122" t="s">
        <v>110</v>
      </c>
      <c r="E60" s="1112" t="s">
        <v>55</v>
      </c>
      <c r="F60" s="1112" t="s">
        <v>252</v>
      </c>
      <c r="G60" s="1103" t="s">
        <v>96</v>
      </c>
      <c r="H60" s="1159"/>
      <c r="I60" s="1159"/>
      <c r="J60" s="1159"/>
      <c r="K60" s="1165"/>
      <c r="L60" s="1159"/>
      <c r="M60" s="1159"/>
      <c r="N60" s="1159"/>
      <c r="O60" s="1159"/>
      <c r="P60" s="1162"/>
      <c r="Q60" s="1159"/>
      <c r="R60" s="1159"/>
      <c r="S60" s="1159"/>
      <c r="T60" s="1159"/>
      <c r="U60" s="1159"/>
      <c r="V60" s="1159"/>
      <c r="W60" s="1159"/>
      <c r="X60" s="1159"/>
      <c r="Y60" s="1159"/>
      <c r="Z60" s="1159"/>
      <c r="AA60" s="1159"/>
      <c r="AB60" s="1159"/>
      <c r="AC60" s="1159"/>
      <c r="AD60" s="1159"/>
      <c r="AE60" s="1159"/>
      <c r="AF60" s="1159"/>
      <c r="AG60" s="1159"/>
      <c r="AH60" s="1159"/>
      <c r="AI60" s="1104"/>
      <c r="AJ60" s="389"/>
    </row>
    <row r="61" spans="1:36" ht="14.1" customHeight="1" x14ac:dyDescent="0.2">
      <c r="A61" s="1144" t="s">
        <v>183</v>
      </c>
      <c r="B61" s="1112" t="s">
        <v>65</v>
      </c>
      <c r="C61" s="1112">
        <v>3279</v>
      </c>
      <c r="D61" s="1122" t="s">
        <v>125</v>
      </c>
      <c r="E61" s="1122" t="s">
        <v>55</v>
      </c>
      <c r="F61" s="1112" t="s">
        <v>252</v>
      </c>
      <c r="G61" s="1103" t="s">
        <v>96</v>
      </c>
      <c r="H61" s="1159"/>
      <c r="I61" s="1159"/>
      <c r="J61" s="1159"/>
      <c r="K61" s="1165"/>
      <c r="L61" s="1159"/>
      <c r="M61" s="1159"/>
      <c r="N61" s="1159"/>
      <c r="O61" s="1159"/>
      <c r="P61" s="1162"/>
      <c r="Q61" s="1159"/>
      <c r="R61" s="1159"/>
      <c r="S61" s="1159"/>
      <c r="T61" s="1159"/>
      <c r="U61" s="1159"/>
      <c r="V61" s="1159"/>
      <c r="W61" s="1159"/>
      <c r="X61" s="1159"/>
      <c r="Y61" s="1159"/>
      <c r="Z61" s="1159"/>
      <c r="AA61" s="1159"/>
      <c r="AB61" s="1159"/>
      <c r="AC61" s="1159"/>
      <c r="AD61" s="1159"/>
      <c r="AE61" s="1159"/>
      <c r="AF61" s="1159"/>
      <c r="AG61" s="1159"/>
      <c r="AH61" s="1159"/>
      <c r="AI61" s="1104"/>
      <c r="AJ61" s="389"/>
    </row>
    <row r="62" spans="1:36" ht="14.1" customHeight="1" x14ac:dyDescent="0.2">
      <c r="A62" s="1121" t="s">
        <v>184</v>
      </c>
      <c r="B62" s="1122" t="s">
        <v>103</v>
      </c>
      <c r="C62" s="1110" t="s">
        <v>624</v>
      </c>
      <c r="D62" s="1113" t="s">
        <v>142</v>
      </c>
      <c r="E62" s="1122" t="s">
        <v>44</v>
      </c>
      <c r="F62" s="1122" t="s">
        <v>253</v>
      </c>
      <c r="G62" s="1103" t="s">
        <v>96</v>
      </c>
      <c r="H62" s="1165"/>
      <c r="I62" s="1159"/>
      <c r="J62" s="1159"/>
      <c r="K62" s="1159"/>
      <c r="L62" s="1159"/>
      <c r="M62" s="1159"/>
      <c r="N62" s="1159"/>
      <c r="O62" s="1159"/>
      <c r="P62" s="1159"/>
      <c r="Q62" s="1159"/>
      <c r="R62" s="1159"/>
      <c r="S62" s="1159"/>
      <c r="T62" s="1159"/>
      <c r="U62" s="1159"/>
      <c r="V62" s="1162"/>
      <c r="W62" s="1165"/>
      <c r="X62" s="1159"/>
      <c r="Y62" s="1159"/>
      <c r="Z62" s="1159"/>
      <c r="AA62" s="1159"/>
      <c r="AB62" s="1159"/>
      <c r="AC62" s="1159"/>
      <c r="AD62" s="1159"/>
      <c r="AE62" s="1159"/>
      <c r="AF62" s="1159"/>
      <c r="AG62" s="1159"/>
      <c r="AH62" s="1159"/>
      <c r="AI62" s="1104"/>
      <c r="AJ62" s="389"/>
    </row>
    <row r="63" spans="1:36" ht="14.1" customHeight="1" x14ac:dyDescent="0.2">
      <c r="A63" s="1145" t="s">
        <v>184</v>
      </c>
      <c r="B63" s="1124" t="s">
        <v>103</v>
      </c>
      <c r="C63" s="1125" t="s">
        <v>625</v>
      </c>
      <c r="D63" s="1125" t="s">
        <v>143</v>
      </c>
      <c r="E63" s="1124" t="s">
        <v>44</v>
      </c>
      <c r="F63" s="1122" t="s">
        <v>253</v>
      </c>
      <c r="G63" s="1103" t="s">
        <v>96</v>
      </c>
      <c r="H63" s="1165"/>
      <c r="I63" s="1159"/>
      <c r="J63" s="1159"/>
      <c r="K63" s="1159"/>
      <c r="L63" s="1159"/>
      <c r="M63" s="1159"/>
      <c r="N63" s="1159"/>
      <c r="O63" s="1159"/>
      <c r="P63" s="1159"/>
      <c r="Q63" s="1159"/>
      <c r="R63" s="1159"/>
      <c r="S63" s="1159"/>
      <c r="T63" s="1159"/>
      <c r="U63" s="1159"/>
      <c r="V63" s="1162"/>
      <c r="W63" s="1165"/>
      <c r="X63" s="1159"/>
      <c r="Y63" s="1159"/>
      <c r="Z63" s="1159"/>
      <c r="AA63" s="1159"/>
      <c r="AB63" s="1159"/>
      <c r="AC63" s="1159"/>
      <c r="AD63" s="1159"/>
      <c r="AE63" s="1159"/>
      <c r="AF63" s="1159"/>
      <c r="AG63" s="1159"/>
      <c r="AH63" s="1159"/>
      <c r="AI63" s="1104"/>
      <c r="AJ63" s="389"/>
    </row>
    <row r="64" spans="1:36" ht="14.1" customHeight="1" x14ac:dyDescent="0.2">
      <c r="A64" s="1146" t="s">
        <v>184</v>
      </c>
      <c r="B64" s="1124" t="s">
        <v>928</v>
      </c>
      <c r="C64" s="1110" t="s">
        <v>626</v>
      </c>
      <c r="D64" s="1110" t="s">
        <v>144</v>
      </c>
      <c r="E64" s="1124" t="s">
        <v>44</v>
      </c>
      <c r="F64" s="1122" t="s">
        <v>253</v>
      </c>
      <c r="G64" s="1103" t="s">
        <v>96</v>
      </c>
      <c r="H64" s="1159"/>
      <c r="I64" s="1159"/>
      <c r="J64" s="1159"/>
      <c r="K64" s="1159"/>
      <c r="L64" s="1159"/>
      <c r="M64" s="1159"/>
      <c r="N64" s="1159"/>
      <c r="O64" s="1159"/>
      <c r="P64" s="1159"/>
      <c r="Q64" s="1159"/>
      <c r="R64" s="1159"/>
      <c r="S64" s="1159"/>
      <c r="T64" s="1159"/>
      <c r="U64" s="1159"/>
      <c r="V64" s="1159"/>
      <c r="W64" s="1159"/>
      <c r="X64" s="1162"/>
      <c r="Y64" s="1159"/>
      <c r="Z64" s="1159"/>
      <c r="AA64" s="1159"/>
      <c r="AB64" s="1159"/>
      <c r="AC64" s="1159"/>
      <c r="AD64" s="1159"/>
      <c r="AE64" s="1159"/>
      <c r="AF64" s="1159"/>
      <c r="AG64" s="1159"/>
      <c r="AH64" s="1159"/>
      <c r="AI64" s="1104"/>
      <c r="AJ64" s="389"/>
    </row>
    <row r="65" spans="1:36" ht="14.1" customHeight="1" x14ac:dyDescent="0.2">
      <c r="A65" s="1146" t="s">
        <v>184</v>
      </c>
      <c r="B65" s="1124" t="s">
        <v>928</v>
      </c>
      <c r="C65" s="1110" t="s">
        <v>627</v>
      </c>
      <c r="D65" s="1110" t="s">
        <v>145</v>
      </c>
      <c r="E65" s="1124" t="s">
        <v>44</v>
      </c>
      <c r="F65" s="1122" t="s">
        <v>253</v>
      </c>
      <c r="G65" s="1103" t="s">
        <v>96</v>
      </c>
      <c r="H65" s="1159"/>
      <c r="I65" s="1159"/>
      <c r="J65" s="1159"/>
      <c r="K65" s="1159"/>
      <c r="L65" s="1159"/>
      <c r="M65" s="1159"/>
      <c r="N65" s="1159"/>
      <c r="O65" s="1159"/>
      <c r="P65" s="1159"/>
      <c r="Q65" s="1159"/>
      <c r="R65" s="1159"/>
      <c r="S65" s="1159"/>
      <c r="T65" s="1159"/>
      <c r="U65" s="1159"/>
      <c r="V65" s="1159"/>
      <c r="W65" s="1159"/>
      <c r="X65" s="1162"/>
      <c r="Y65" s="1159"/>
      <c r="Z65" s="1159"/>
      <c r="AA65" s="1159"/>
      <c r="AB65" s="1159"/>
      <c r="AC65" s="1159"/>
      <c r="AD65" s="1159"/>
      <c r="AE65" s="1159"/>
      <c r="AF65" s="1159"/>
      <c r="AG65" s="1159"/>
      <c r="AH65" s="1159"/>
      <c r="AI65" s="1104"/>
      <c r="AJ65" s="389"/>
    </row>
    <row r="66" spans="1:36" ht="31.5" customHeight="1" x14ac:dyDescent="0.2">
      <c r="A66" s="1145" t="s">
        <v>49</v>
      </c>
      <c r="B66" s="1124" t="s">
        <v>104</v>
      </c>
      <c r="C66" s="1125" t="s">
        <v>1240</v>
      </c>
      <c r="D66" s="1126" t="s">
        <v>61</v>
      </c>
      <c r="E66" s="1124" t="s">
        <v>44</v>
      </c>
      <c r="F66" s="1122" t="s">
        <v>253</v>
      </c>
      <c r="G66" s="1103" t="s">
        <v>96</v>
      </c>
      <c r="H66" s="1159"/>
      <c r="I66" s="1159"/>
      <c r="J66" s="1159"/>
      <c r="K66" s="1159"/>
      <c r="L66" s="1159"/>
      <c r="M66" s="1159"/>
      <c r="N66" s="1159"/>
      <c r="O66" s="1159"/>
      <c r="P66" s="1159"/>
      <c r="Q66" s="1159"/>
      <c r="R66" s="1159"/>
      <c r="S66" s="1159"/>
      <c r="T66" s="1159"/>
      <c r="U66" s="1159"/>
      <c r="V66" s="1161"/>
      <c r="W66" s="1159"/>
      <c r="X66" s="1159"/>
      <c r="Y66" s="1159"/>
      <c r="Z66" s="1159"/>
      <c r="AA66" s="1159"/>
      <c r="AB66" s="1159"/>
      <c r="AC66" s="1159"/>
      <c r="AD66" s="1159"/>
      <c r="AE66" s="1159"/>
      <c r="AF66" s="1162"/>
      <c r="AG66" s="1161"/>
      <c r="AH66" s="1159"/>
      <c r="AI66" s="1104"/>
      <c r="AJ66" s="389"/>
    </row>
    <row r="67" spans="1:36" ht="32.25" customHeight="1" x14ac:dyDescent="0.2">
      <c r="A67" s="1145" t="s">
        <v>49</v>
      </c>
      <c r="B67" s="1124" t="s">
        <v>104</v>
      </c>
      <c r="C67" s="1125" t="s">
        <v>1590</v>
      </c>
      <c r="D67" s="1126" t="s">
        <v>146</v>
      </c>
      <c r="E67" s="1124" t="s">
        <v>44</v>
      </c>
      <c r="F67" s="1122" t="s">
        <v>253</v>
      </c>
      <c r="G67" s="1103" t="s">
        <v>96</v>
      </c>
      <c r="H67" s="1159"/>
      <c r="I67" s="1159"/>
      <c r="J67" s="1159"/>
      <c r="K67" s="1159"/>
      <c r="L67" s="1159"/>
      <c r="M67" s="1159"/>
      <c r="N67" s="1159"/>
      <c r="O67" s="1159"/>
      <c r="P67" s="1159"/>
      <c r="Q67" s="1159"/>
      <c r="R67" s="1159"/>
      <c r="S67" s="1159"/>
      <c r="T67" s="1159"/>
      <c r="U67" s="1159"/>
      <c r="V67" s="1161"/>
      <c r="W67" s="1159"/>
      <c r="X67" s="1159"/>
      <c r="Y67" s="1159"/>
      <c r="Z67" s="1159"/>
      <c r="AA67" s="1159"/>
      <c r="AB67" s="1159"/>
      <c r="AC67" s="1159"/>
      <c r="AD67" s="1159"/>
      <c r="AE67" s="1159"/>
      <c r="AF67" s="1162"/>
      <c r="AG67" s="1161"/>
      <c r="AH67" s="1159"/>
      <c r="AI67" s="1104"/>
      <c r="AJ67" s="389"/>
    </row>
    <row r="68" spans="1:36" ht="31.5" customHeight="1" x14ac:dyDescent="0.2">
      <c r="A68" s="1121" t="s">
        <v>49</v>
      </c>
      <c r="B68" s="1122" t="s">
        <v>104</v>
      </c>
      <c r="C68" s="1110" t="s">
        <v>1237</v>
      </c>
      <c r="D68" s="1113" t="s">
        <v>147</v>
      </c>
      <c r="E68" s="1122" t="s">
        <v>44</v>
      </c>
      <c r="F68" s="1122" t="s">
        <v>253</v>
      </c>
      <c r="G68" s="1103" t="s">
        <v>96</v>
      </c>
      <c r="H68" s="1159"/>
      <c r="I68" s="1159"/>
      <c r="J68" s="1159"/>
      <c r="K68" s="1159"/>
      <c r="L68" s="1159"/>
      <c r="M68" s="1159"/>
      <c r="N68" s="1159"/>
      <c r="O68" s="1159"/>
      <c r="P68" s="1159"/>
      <c r="Q68" s="1159"/>
      <c r="R68" s="1159"/>
      <c r="S68" s="1159"/>
      <c r="T68" s="1159"/>
      <c r="U68" s="1159"/>
      <c r="V68" s="1161"/>
      <c r="W68" s="1159"/>
      <c r="X68" s="1159"/>
      <c r="Y68" s="1159"/>
      <c r="Z68" s="1159"/>
      <c r="AA68" s="1159"/>
      <c r="AB68" s="1159"/>
      <c r="AC68" s="1159"/>
      <c r="AD68" s="1159"/>
      <c r="AE68" s="1159"/>
      <c r="AF68" s="1159"/>
      <c r="AG68" s="1162"/>
      <c r="AH68" s="1159"/>
      <c r="AI68" s="1104"/>
      <c r="AJ68" s="389"/>
    </row>
    <row r="69" spans="1:36" ht="32.25" customHeight="1" x14ac:dyDescent="0.2">
      <c r="A69" s="1121" t="s">
        <v>49</v>
      </c>
      <c r="B69" s="1122" t="s">
        <v>104</v>
      </c>
      <c r="C69" s="1110" t="s">
        <v>1589</v>
      </c>
      <c r="D69" s="1110" t="s">
        <v>148</v>
      </c>
      <c r="E69" s="1122" t="s">
        <v>44</v>
      </c>
      <c r="F69" s="1122" t="s">
        <v>253</v>
      </c>
      <c r="G69" s="1103" t="s">
        <v>96</v>
      </c>
      <c r="H69" s="1159"/>
      <c r="I69" s="1159"/>
      <c r="J69" s="1159"/>
      <c r="K69" s="1159"/>
      <c r="L69" s="1159"/>
      <c r="M69" s="1159"/>
      <c r="N69" s="1159"/>
      <c r="O69" s="1159"/>
      <c r="P69" s="1159"/>
      <c r="Q69" s="1159"/>
      <c r="R69" s="1159"/>
      <c r="S69" s="1159"/>
      <c r="T69" s="1159"/>
      <c r="U69" s="1159"/>
      <c r="V69" s="1162"/>
      <c r="W69" s="1159"/>
      <c r="X69" s="1159"/>
      <c r="Y69" s="1159"/>
      <c r="Z69" s="1159"/>
      <c r="AA69" s="1159"/>
      <c r="AB69" s="1159"/>
      <c r="AC69" s="1159"/>
      <c r="AD69" s="1159"/>
      <c r="AE69" s="1159"/>
      <c r="AF69" s="1159"/>
      <c r="AG69" s="1161"/>
      <c r="AH69" s="1159"/>
      <c r="AI69" s="1104"/>
      <c r="AJ69" s="389"/>
    </row>
    <row r="70" spans="1:36" ht="30" customHeight="1" x14ac:dyDescent="0.2">
      <c r="A70" s="1121" t="s">
        <v>49</v>
      </c>
      <c r="B70" s="1122" t="s">
        <v>104</v>
      </c>
      <c r="C70" s="1110" t="s">
        <v>1242</v>
      </c>
      <c r="D70" s="1113" t="s">
        <v>51</v>
      </c>
      <c r="E70" s="1122" t="s">
        <v>44</v>
      </c>
      <c r="F70" s="1122" t="s">
        <v>253</v>
      </c>
      <c r="G70" s="1103" t="s">
        <v>96</v>
      </c>
      <c r="H70" s="1159"/>
      <c r="I70" s="1159"/>
      <c r="J70" s="1159"/>
      <c r="K70" s="1159"/>
      <c r="L70" s="1159"/>
      <c r="M70" s="1159"/>
      <c r="N70" s="1159"/>
      <c r="O70" s="1159"/>
      <c r="P70" s="1159"/>
      <c r="Q70" s="1159"/>
      <c r="R70" s="1159"/>
      <c r="S70" s="1159"/>
      <c r="T70" s="1159"/>
      <c r="U70" s="1159"/>
      <c r="V70" s="1162"/>
      <c r="W70" s="1159"/>
      <c r="X70" s="1159"/>
      <c r="Y70" s="1159"/>
      <c r="Z70" s="1159"/>
      <c r="AA70" s="1159"/>
      <c r="AB70" s="1159"/>
      <c r="AC70" s="1159"/>
      <c r="AD70" s="1159"/>
      <c r="AE70" s="1159"/>
      <c r="AF70" s="1159"/>
      <c r="AG70" s="1161"/>
      <c r="AH70" s="1159"/>
      <c r="AI70" s="1104"/>
      <c r="AJ70" s="389"/>
    </row>
    <row r="71" spans="1:36" ht="30.75" customHeight="1" x14ac:dyDescent="0.2">
      <c r="A71" s="1121" t="s">
        <v>49</v>
      </c>
      <c r="B71" s="1122" t="s">
        <v>104</v>
      </c>
      <c r="C71" s="1110" t="s">
        <v>1591</v>
      </c>
      <c r="D71" s="1113" t="s">
        <v>1204</v>
      </c>
      <c r="E71" s="1122" t="s">
        <v>44</v>
      </c>
      <c r="F71" s="1122" t="s">
        <v>253</v>
      </c>
      <c r="G71" s="1103" t="s">
        <v>96</v>
      </c>
      <c r="H71" s="1159"/>
      <c r="I71" s="1159"/>
      <c r="J71" s="1159"/>
      <c r="K71" s="1159"/>
      <c r="L71" s="1159"/>
      <c r="M71" s="1159"/>
      <c r="N71" s="1159"/>
      <c r="O71" s="1159"/>
      <c r="P71" s="1159"/>
      <c r="Q71" s="1159"/>
      <c r="R71" s="1159"/>
      <c r="S71" s="1159"/>
      <c r="T71" s="1159"/>
      <c r="U71" s="1159"/>
      <c r="V71" s="1161"/>
      <c r="W71" s="1159"/>
      <c r="X71" s="1159"/>
      <c r="Y71" s="1159"/>
      <c r="Z71" s="1159"/>
      <c r="AA71" s="1159"/>
      <c r="AB71" s="1159"/>
      <c r="AC71" s="1159"/>
      <c r="AD71" s="1159"/>
      <c r="AE71" s="1159"/>
      <c r="AF71" s="1159"/>
      <c r="AG71" s="1162"/>
      <c r="AH71" s="1159"/>
      <c r="AI71" s="1104"/>
      <c r="AJ71" s="389"/>
    </row>
    <row r="72" spans="1:36" ht="29.25" customHeight="1" x14ac:dyDescent="0.2">
      <c r="A72" s="1145" t="s">
        <v>49</v>
      </c>
      <c r="B72" s="1124" t="s">
        <v>104</v>
      </c>
      <c r="C72" s="1125" t="s">
        <v>1592</v>
      </c>
      <c r="D72" s="1126" t="s">
        <v>1205</v>
      </c>
      <c r="E72" s="1124" t="s">
        <v>44</v>
      </c>
      <c r="F72" s="1124" t="s">
        <v>253</v>
      </c>
      <c r="G72" s="1129" t="s">
        <v>96</v>
      </c>
      <c r="H72" s="1163"/>
      <c r="I72" s="1163"/>
      <c r="J72" s="1163"/>
      <c r="K72" s="1163"/>
      <c r="L72" s="1163"/>
      <c r="M72" s="1163"/>
      <c r="N72" s="1163"/>
      <c r="O72" s="1163"/>
      <c r="P72" s="1163"/>
      <c r="Q72" s="1163"/>
      <c r="R72" s="1163"/>
      <c r="S72" s="1163"/>
      <c r="T72" s="1163"/>
      <c r="U72" s="1159"/>
      <c r="V72" s="1162"/>
      <c r="W72" s="1163"/>
      <c r="X72" s="1163"/>
      <c r="Y72" s="1163"/>
      <c r="Z72" s="1163"/>
      <c r="AA72" s="1163"/>
      <c r="AB72" s="1163"/>
      <c r="AC72" s="1163"/>
      <c r="AD72" s="1163"/>
      <c r="AE72" s="1163"/>
      <c r="AF72" s="1163"/>
      <c r="AG72" s="1163"/>
      <c r="AH72" s="1163"/>
      <c r="AI72" s="1104"/>
      <c r="AJ72" s="389"/>
    </row>
    <row r="73" spans="1:36" ht="17.25" customHeight="1" x14ac:dyDescent="0.2">
      <c r="A73" s="1147" t="s">
        <v>193</v>
      </c>
      <c r="B73" s="1130" t="s">
        <v>1531</v>
      </c>
      <c r="C73" s="1106"/>
      <c r="D73" s="1148" t="s">
        <v>1534</v>
      </c>
      <c r="E73" s="1130" t="s">
        <v>55</v>
      </c>
      <c r="F73" s="1108" t="s">
        <v>252</v>
      </c>
      <c r="G73" s="1129" t="s">
        <v>96</v>
      </c>
      <c r="H73" s="1170"/>
      <c r="I73" s="1170"/>
      <c r="J73" s="1170"/>
      <c r="K73" s="1170"/>
      <c r="L73" s="1170"/>
      <c r="M73" s="1170"/>
      <c r="N73" s="1170"/>
      <c r="O73" s="1170"/>
      <c r="P73" s="1170"/>
      <c r="Q73" s="1170"/>
      <c r="R73" s="1170"/>
      <c r="S73" s="1170"/>
      <c r="T73" s="1170"/>
      <c r="U73" s="1170"/>
      <c r="V73" s="1170"/>
      <c r="W73" s="1170"/>
      <c r="X73" s="1170"/>
      <c r="Y73" s="1170"/>
      <c r="Z73" s="1170"/>
      <c r="AA73" s="1170"/>
      <c r="AB73" s="1170"/>
      <c r="AC73" s="1170"/>
      <c r="AD73" s="1170"/>
      <c r="AE73" s="1170"/>
      <c r="AF73" s="1170"/>
      <c r="AG73" s="1170"/>
      <c r="AH73" s="1170"/>
      <c r="AI73" s="1104"/>
      <c r="AJ73" s="1194"/>
    </row>
    <row r="74" spans="1:36" ht="17.25" customHeight="1" x14ac:dyDescent="0.2">
      <c r="A74" s="1145" t="s">
        <v>193</v>
      </c>
      <c r="B74" s="1124" t="s">
        <v>1532</v>
      </c>
      <c r="C74" s="1149"/>
      <c r="D74" s="1125" t="s">
        <v>1535</v>
      </c>
      <c r="E74" s="1124" t="s">
        <v>55</v>
      </c>
      <c r="F74" s="1124" t="s">
        <v>252</v>
      </c>
      <c r="G74" s="1129" t="s">
        <v>96</v>
      </c>
      <c r="H74" s="1159"/>
      <c r="I74" s="1159"/>
      <c r="J74" s="1159"/>
      <c r="K74" s="1159"/>
      <c r="L74" s="1159"/>
      <c r="M74" s="1159"/>
      <c r="N74" s="1159"/>
      <c r="O74" s="1161"/>
      <c r="P74" s="1159"/>
      <c r="Q74" s="1159"/>
      <c r="R74" s="1159"/>
      <c r="S74" s="1159"/>
      <c r="T74" s="1159"/>
      <c r="U74" s="1159"/>
      <c r="V74" s="1159"/>
      <c r="W74" s="1159"/>
      <c r="X74" s="1159"/>
      <c r="Y74" s="1159"/>
      <c r="Z74" s="1159"/>
      <c r="AA74" s="1159"/>
      <c r="AB74" s="1159"/>
      <c r="AC74" s="1159"/>
      <c r="AD74" s="1159"/>
      <c r="AE74" s="1159"/>
      <c r="AF74" s="1159"/>
      <c r="AG74" s="1159"/>
      <c r="AH74" s="1159"/>
      <c r="AI74" s="1104"/>
      <c r="AJ74" s="1194"/>
    </row>
    <row r="75" spans="1:36" ht="18.75" customHeight="1" x14ac:dyDescent="0.2">
      <c r="A75" s="1150" t="s">
        <v>193</v>
      </c>
      <c r="B75" s="1139" t="s">
        <v>1533</v>
      </c>
      <c r="C75" s="1125"/>
      <c r="D75" s="1148" t="s">
        <v>1536</v>
      </c>
      <c r="E75" s="1139" t="s">
        <v>55</v>
      </c>
      <c r="F75" s="1139" t="s">
        <v>252</v>
      </c>
      <c r="G75" s="1151" t="s">
        <v>96</v>
      </c>
      <c r="H75" s="1171"/>
      <c r="I75" s="1171"/>
      <c r="J75" s="1171"/>
      <c r="K75" s="1171"/>
      <c r="L75" s="1171"/>
      <c r="M75" s="1171"/>
      <c r="N75" s="1171"/>
      <c r="O75" s="1171"/>
      <c r="P75" s="1171"/>
      <c r="Q75" s="1171"/>
      <c r="R75" s="1171"/>
      <c r="S75" s="1171"/>
      <c r="T75" s="1171"/>
      <c r="U75" s="1171"/>
      <c r="V75" s="1171"/>
      <c r="W75" s="1171"/>
      <c r="X75" s="1171"/>
      <c r="Y75" s="1171"/>
      <c r="Z75" s="1171"/>
      <c r="AA75" s="1171"/>
      <c r="AB75" s="1171"/>
      <c r="AC75" s="1171"/>
      <c r="AD75" s="1171"/>
      <c r="AE75" s="1171"/>
      <c r="AF75" s="1171"/>
      <c r="AG75" s="1171"/>
      <c r="AH75" s="1171"/>
      <c r="AI75" s="1104"/>
      <c r="AJ75" s="1195"/>
    </row>
    <row r="76" spans="1:36" ht="15.75" thickBot="1" x14ac:dyDescent="0.25">
      <c r="A76" s="1158"/>
      <c r="B76" s="1158"/>
      <c r="C76" s="1158"/>
      <c r="D76" s="1158"/>
      <c r="E76" s="1158"/>
      <c r="F76" s="1158"/>
      <c r="G76" s="1158"/>
      <c r="H76" s="1158"/>
      <c r="I76" s="1158"/>
      <c r="J76" s="1158"/>
      <c r="K76" s="1158"/>
      <c r="L76" s="1158"/>
      <c r="M76" s="1158"/>
      <c r="N76" s="1158"/>
      <c r="O76" s="1158"/>
      <c r="P76" s="1158"/>
      <c r="Q76" s="1158"/>
      <c r="R76" s="1158"/>
      <c r="S76" s="1158"/>
      <c r="T76" s="1158"/>
      <c r="U76" s="1158"/>
      <c r="V76" s="1158"/>
      <c r="W76" s="1158"/>
      <c r="X76" s="1158"/>
      <c r="Y76" s="1158"/>
      <c r="Z76" s="1158"/>
      <c r="AA76" s="1158"/>
      <c r="AB76" s="1158"/>
      <c r="AC76" s="1158"/>
      <c r="AD76" s="1158"/>
      <c r="AE76" s="1158"/>
      <c r="AF76" s="1158"/>
      <c r="AG76" s="1158"/>
      <c r="AH76" s="1158"/>
      <c r="AI76" s="1158"/>
    </row>
    <row r="77" spans="1:36" ht="15.75" x14ac:dyDescent="0.2">
      <c r="A77" s="1158"/>
      <c r="B77" s="1152" t="s">
        <v>325</v>
      </c>
      <c r="C77" s="1172" t="s">
        <v>326</v>
      </c>
      <c r="D77" s="1173"/>
      <c r="E77" s="1174" t="s">
        <v>327</v>
      </c>
      <c r="F77" s="1175"/>
      <c r="G77" s="1176"/>
      <c r="H77" s="1158"/>
      <c r="I77" s="1158"/>
      <c r="J77" s="1158"/>
      <c r="K77" s="1158"/>
      <c r="L77" s="1158"/>
      <c r="M77" s="1158"/>
      <c r="N77" s="1158"/>
      <c r="O77" s="1158"/>
      <c r="P77" s="1158"/>
      <c r="Q77" s="1158"/>
      <c r="R77" s="1158"/>
      <c r="S77" s="1158"/>
      <c r="T77" s="1158"/>
      <c r="U77" s="1158"/>
      <c r="V77" s="1158"/>
      <c r="W77" s="1158"/>
      <c r="X77" s="1158"/>
      <c r="Y77" s="1158"/>
      <c r="Z77" s="1158"/>
      <c r="AA77" s="1158"/>
      <c r="AB77" s="1158"/>
      <c r="AC77" s="1158"/>
      <c r="AD77" s="1158"/>
      <c r="AE77" s="1158"/>
      <c r="AF77" s="1158"/>
      <c r="AG77" s="1158"/>
      <c r="AH77" s="1158"/>
      <c r="AI77" s="1158"/>
    </row>
    <row r="78" spans="1:36" ht="15.75" x14ac:dyDescent="0.2">
      <c r="A78" s="1158"/>
      <c r="B78" s="1153"/>
      <c r="C78" s="1177" t="s">
        <v>1127</v>
      </c>
      <c r="D78" s="1178"/>
      <c r="E78" s="1179" t="s">
        <v>1126</v>
      </c>
      <c r="F78" s="1180"/>
      <c r="G78" s="1181"/>
      <c r="H78" s="1158"/>
      <c r="I78" s="1158"/>
      <c r="J78" s="1158"/>
      <c r="K78" s="1158"/>
      <c r="L78" s="1158"/>
      <c r="M78" s="1158"/>
      <c r="N78" s="1158"/>
      <c r="O78" s="1158"/>
      <c r="P78" s="1158"/>
      <c r="Q78" s="1158"/>
      <c r="R78" s="1158"/>
      <c r="S78" s="1158"/>
      <c r="T78" s="1158"/>
      <c r="U78" s="1158"/>
      <c r="V78" s="1158"/>
      <c r="W78" s="1158"/>
      <c r="X78" s="1158"/>
      <c r="Y78" s="1158"/>
      <c r="Z78" s="1158"/>
      <c r="AA78" s="1158"/>
      <c r="AB78" s="1158"/>
      <c r="AC78" s="1158"/>
      <c r="AD78" s="1158"/>
      <c r="AE78" s="1158"/>
      <c r="AF78" s="1158"/>
      <c r="AG78" s="1158"/>
      <c r="AH78" s="1158"/>
      <c r="AI78" s="1158"/>
    </row>
    <row r="79" spans="1:36" ht="15.75" x14ac:dyDescent="0.2">
      <c r="A79" s="1158"/>
      <c r="B79" s="1156" t="s">
        <v>328</v>
      </c>
      <c r="C79" s="1177" t="s">
        <v>329</v>
      </c>
      <c r="D79" s="1178"/>
      <c r="E79" s="1179" t="s">
        <v>330</v>
      </c>
      <c r="F79" s="1180"/>
      <c r="G79" s="1181"/>
      <c r="H79" s="1158"/>
      <c r="I79" s="1158"/>
      <c r="J79" s="1158"/>
      <c r="K79" s="1158"/>
      <c r="L79" s="1158"/>
      <c r="M79" s="1158"/>
      <c r="N79" s="1158"/>
      <c r="O79" s="1158"/>
      <c r="P79" s="1158"/>
      <c r="Q79" s="1158"/>
      <c r="R79" s="1158"/>
      <c r="S79" s="1158"/>
      <c r="T79" s="1158"/>
      <c r="U79" s="1158"/>
      <c r="V79" s="1158"/>
      <c r="W79" s="1158"/>
      <c r="X79" s="1158"/>
      <c r="Y79" s="1158"/>
      <c r="Z79" s="1158"/>
      <c r="AA79" s="1158"/>
      <c r="AB79" s="1158"/>
      <c r="AC79" s="1158"/>
      <c r="AD79" s="1158"/>
      <c r="AE79" s="1158"/>
      <c r="AF79" s="1158"/>
      <c r="AG79" s="1158"/>
      <c r="AH79" s="1158"/>
      <c r="AI79" s="1158"/>
    </row>
    <row r="80" spans="1:36" ht="15.75" x14ac:dyDescent="0.2">
      <c r="A80" s="1158"/>
      <c r="B80" s="1156" t="s">
        <v>331</v>
      </c>
      <c r="C80" s="1179" t="s">
        <v>1556</v>
      </c>
      <c r="D80" s="1182"/>
      <c r="E80" s="1179" t="s">
        <v>1556</v>
      </c>
      <c r="F80" s="1180"/>
      <c r="G80" s="1181"/>
      <c r="H80" s="1158"/>
      <c r="I80" s="1158"/>
      <c r="J80" s="1158"/>
      <c r="K80" s="1158"/>
      <c r="L80" s="1158"/>
      <c r="M80" s="1158"/>
      <c r="N80" s="1158"/>
      <c r="O80" s="1158"/>
      <c r="P80" s="1158"/>
      <c r="Q80" s="1158"/>
      <c r="R80" s="1158"/>
      <c r="S80" s="1158"/>
      <c r="T80" s="1158"/>
      <c r="U80" s="1158"/>
      <c r="V80" s="1158"/>
      <c r="W80" s="1158"/>
      <c r="X80" s="1158"/>
      <c r="Y80" s="1158"/>
      <c r="Z80" s="1158"/>
      <c r="AA80" s="1158"/>
      <c r="AB80" s="1158"/>
      <c r="AC80" s="1158"/>
      <c r="AD80" s="1158"/>
      <c r="AE80" s="1158"/>
      <c r="AF80" s="1158"/>
      <c r="AG80" s="1158"/>
      <c r="AH80" s="1158"/>
      <c r="AI80" s="1158"/>
    </row>
    <row r="81" spans="1:35" ht="27" customHeight="1" thickBot="1" x14ac:dyDescent="0.25">
      <c r="A81" s="1158"/>
      <c r="B81" s="1157" t="s">
        <v>333</v>
      </c>
      <c r="C81" s="1183"/>
      <c r="D81" s="1184"/>
      <c r="E81" s="1183"/>
      <c r="F81" s="1185"/>
      <c r="G81" s="1186"/>
      <c r="H81" s="1158"/>
      <c r="I81" s="1158"/>
      <c r="J81" s="1158"/>
      <c r="K81" s="1158"/>
      <c r="L81" s="1158"/>
      <c r="M81" s="1158"/>
      <c r="N81" s="1158"/>
      <c r="O81" s="1158"/>
      <c r="P81" s="1158"/>
      <c r="Q81" s="1158"/>
      <c r="R81" s="1158"/>
      <c r="S81" s="1158"/>
      <c r="T81" s="1158"/>
      <c r="U81" s="1158"/>
      <c r="V81" s="1158"/>
      <c r="W81" s="1158"/>
      <c r="X81" s="1158"/>
      <c r="Y81" s="1158"/>
      <c r="Z81" s="1158"/>
      <c r="AA81" s="1158"/>
      <c r="AB81" s="1158"/>
      <c r="AC81" s="1158"/>
      <c r="AD81" s="1158"/>
      <c r="AE81" s="1158"/>
      <c r="AF81" s="1158"/>
      <c r="AG81" s="1158"/>
      <c r="AH81" s="1158"/>
      <c r="AI81" s="1158"/>
    </row>
    <row r="82" spans="1:35" ht="15" x14ac:dyDescent="0.2">
      <c r="A82" s="1158"/>
      <c r="B82" s="1158"/>
      <c r="C82" s="1158"/>
      <c r="D82" s="1158"/>
      <c r="E82" s="1158"/>
      <c r="F82" s="1158"/>
      <c r="G82" s="1158"/>
      <c r="H82" s="1158"/>
      <c r="I82" s="1158"/>
      <c r="J82" s="1158"/>
      <c r="K82" s="1158"/>
      <c r="L82" s="1158"/>
      <c r="M82" s="1158"/>
      <c r="N82" s="1158"/>
      <c r="O82" s="1158"/>
      <c r="P82" s="1158"/>
      <c r="Q82" s="1158"/>
      <c r="R82" s="1158"/>
      <c r="S82" s="1158"/>
      <c r="T82" s="1158"/>
      <c r="U82" s="1158"/>
      <c r="V82" s="1158"/>
      <c r="W82" s="1158"/>
      <c r="X82" s="1158"/>
      <c r="Y82" s="1158"/>
      <c r="Z82" s="1158"/>
      <c r="AA82" s="1158"/>
      <c r="AB82" s="1158"/>
      <c r="AC82" s="1158"/>
      <c r="AD82" s="1158"/>
      <c r="AE82" s="1158"/>
      <c r="AF82" s="1158"/>
      <c r="AG82" s="1158"/>
      <c r="AH82" s="1158"/>
      <c r="AI82" s="1158"/>
    </row>
    <row r="83" spans="1:35" ht="15" x14ac:dyDescent="0.2">
      <c r="A83" s="1158"/>
      <c r="B83" s="1158"/>
      <c r="C83" s="1158"/>
      <c r="D83" s="1158"/>
      <c r="E83" s="1158"/>
      <c r="F83" s="1158"/>
      <c r="G83" s="1158"/>
      <c r="H83" s="1158"/>
      <c r="I83" s="1158"/>
      <c r="J83" s="1158"/>
      <c r="K83" s="1158"/>
      <c r="L83" s="1158"/>
      <c r="M83" s="1158"/>
      <c r="N83" s="1158"/>
      <c r="O83" s="1158"/>
      <c r="P83" s="1158"/>
      <c r="Q83" s="1158"/>
      <c r="R83" s="1158"/>
      <c r="S83" s="1158"/>
      <c r="T83" s="1158"/>
      <c r="U83" s="1158"/>
      <c r="V83" s="1158"/>
      <c r="W83" s="1158"/>
      <c r="X83" s="1158"/>
      <c r="Y83" s="1158"/>
      <c r="Z83" s="1158"/>
      <c r="AA83" s="1158"/>
      <c r="AB83" s="1158"/>
      <c r="AC83" s="1158"/>
      <c r="AD83" s="1158"/>
      <c r="AE83" s="1158"/>
      <c r="AF83" s="1158"/>
      <c r="AG83" s="1158"/>
      <c r="AH83" s="1158"/>
      <c r="AI83" s="1158"/>
    </row>
  </sheetData>
  <mergeCells count="11">
    <mergeCell ref="C80:D80"/>
    <mergeCell ref="E80:G80"/>
    <mergeCell ref="C81:D81"/>
    <mergeCell ref="E81:G81"/>
    <mergeCell ref="B77:B78"/>
    <mergeCell ref="C77:D77"/>
    <mergeCell ref="E77:G77"/>
    <mergeCell ref="C78:D78"/>
    <mergeCell ref="E78:G78"/>
    <mergeCell ref="C79:D79"/>
    <mergeCell ref="E79:G79"/>
  </mergeCells>
  <hyperlinks>
    <hyperlink ref="A72" r:id="rId1"/>
    <hyperlink ref="A62" r:id="rId2"/>
    <hyperlink ref="A63" r:id="rId3"/>
    <hyperlink ref="A69" r:id="rId4"/>
    <hyperlink ref="A70" r:id="rId5"/>
    <hyperlink ref="A71" r:id="rId6"/>
    <hyperlink ref="A68" r:id="rId7"/>
    <hyperlink ref="A67" r:id="rId8"/>
    <hyperlink ref="A35" r:id="rId9"/>
    <hyperlink ref="A38" r:id="rId10"/>
    <hyperlink ref="A39" r:id="rId11"/>
    <hyperlink ref="A36" r:id="rId12"/>
    <hyperlink ref="A37" r:id="rId13"/>
    <hyperlink ref="A66" r:id="rId14"/>
    <hyperlink ref="A47" r:id="rId15"/>
    <hyperlink ref="A46" r:id="rId16"/>
    <hyperlink ref="A45" r:id="rId17"/>
    <hyperlink ref="A40" r:id="rId18"/>
    <hyperlink ref="A34" r:id="rId19"/>
    <hyperlink ref="A44" r:id="rId20"/>
    <hyperlink ref="A43" r:id="rId21"/>
    <hyperlink ref="A42" r:id="rId22"/>
    <hyperlink ref="A61" r:id="rId23"/>
    <hyperlink ref="A58" r:id="rId24"/>
    <hyperlink ref="A60" r:id="rId25"/>
    <hyperlink ref="A59" r:id="rId26"/>
    <hyperlink ref="A56" r:id="rId27"/>
    <hyperlink ref="A57" r:id="rId28"/>
    <hyperlink ref="A26" r:id="rId29"/>
    <hyperlink ref="A30" r:id="rId30"/>
    <hyperlink ref="A27" r:id="rId31"/>
    <hyperlink ref="A29" r:id="rId32"/>
    <hyperlink ref="A17" r:id="rId33" display="Station Leica TS 15"/>
    <hyperlink ref="A22" r:id="rId34"/>
    <hyperlink ref="A20" r:id="rId35"/>
    <hyperlink ref="A21" r:id="rId36"/>
    <hyperlink ref="A23" r:id="rId37"/>
    <hyperlink ref="A15" r:id="rId38"/>
    <hyperlink ref="A18" r:id="rId39"/>
    <hyperlink ref="A19" r:id="rId40"/>
    <hyperlink ref="A14" r:id="rId41"/>
    <hyperlink ref="A13" r:id="rId42"/>
    <hyperlink ref="A9" r:id="rId43"/>
    <hyperlink ref="A11" r:id="rId44"/>
    <hyperlink ref="A12" r:id="rId45"/>
    <hyperlink ref="A8" r:id="rId46"/>
    <hyperlink ref="A10" r:id="rId47"/>
    <hyperlink ref="A64:A65" r:id="rId48" display="Carte C-A-D"/>
    <hyperlink ref="A64" r:id="rId49"/>
    <hyperlink ref="A65" r:id="rId50"/>
    <hyperlink ref="A33" r:id="rId51"/>
    <hyperlink ref="A32" r:id="rId52"/>
    <hyperlink ref="A31" r:id="rId53"/>
    <hyperlink ref="A41" r:id="rId54"/>
    <hyperlink ref="A16" r:id="rId55"/>
    <hyperlink ref="A24" r:id="rId56"/>
    <hyperlink ref="A25" r:id="rId57"/>
  </hyperlinks>
  <printOptions horizontalCentered="1" verticalCentered="1"/>
  <pageMargins left="0.23622047244094491" right="0.23622047244094491" top="0.74803149606299213" bottom="0.74803149606299213" header="0.31496062992125984" footer="0.31496062992125984"/>
  <pageSetup paperSize="8" scale="75" fitToWidth="0" fitToHeight="0" orientation="landscape" verticalDpi="1200" r:id="rId58"/>
  <drawing r:id="rId59"/>
  <tableParts count="1">
    <tablePart r:id="rId60"/>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pageSetUpPr fitToPage="1"/>
  </sheetPr>
  <dimension ref="Z1001:Z1002"/>
  <sheetViews>
    <sheetView showGridLines="0" showRowColHeaders="0" showRuler="0" workbookViewId="0">
      <selection activeCell="D8" sqref="D8"/>
    </sheetView>
  </sheetViews>
  <sheetFormatPr baseColWidth="10" defaultRowHeight="12.75" x14ac:dyDescent="0.2"/>
  <cols>
    <col min="26" max="26" width="44.7109375" bestFit="1" customWidth="1"/>
  </cols>
  <sheetData>
    <row r="1001" spans="26:26" x14ac:dyDescent="0.2">
      <c r="Z1001" t="s">
        <v>1593</v>
      </c>
    </row>
    <row r="1002" spans="26:26" x14ac:dyDescent="0.2">
      <c r="Z1002" t="s">
        <v>1594</v>
      </c>
    </row>
  </sheetData>
  <printOptions horizontalCentered="1" verticalCentered="1"/>
  <pageMargins left="0.7" right="0.7" top="0.75" bottom="0.75" header="0.3" footer="0.3"/>
  <pageSetup paperSize="9" orientation="landscape" horizontalDpi="1200" verticalDpi="1200" r:id="rId1"/>
  <customProperties>
    <customPr name="Microsoft.ReportingServices.InteractiveReport.Excel.Connection" r:id="rId2"/>
    <customPr name="Microsoft.ReportingServices.InteractiveReport.Excel.Id" r:id="rId3"/>
    <customPr name="Microsoft.ReportingServices.InteractiveReport.Excel.Image" r:id="rId4"/>
    <customPr name="Microsoft.ReportingServices.InteractiveReport.Excel.Version" r:id="rId5"/>
  </customPropertie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8:AJ84"/>
  <sheetViews>
    <sheetView topLeftCell="A9" zoomScalePageLayoutView="85" workbookViewId="0">
      <selection activeCell="J33" sqref="J33"/>
    </sheetView>
  </sheetViews>
  <sheetFormatPr baseColWidth="10" defaultColWidth="11.42578125" defaultRowHeight="12.75" x14ac:dyDescent="0.2"/>
  <cols>
    <col min="1" max="1" width="18.28515625" style="329" customWidth="1"/>
    <col min="2" max="2" width="15.140625" style="329" customWidth="1"/>
    <col min="3" max="3" width="24.85546875" style="329" customWidth="1"/>
    <col min="4" max="4" width="15.85546875" style="329" customWidth="1"/>
    <col min="5" max="5" width="9.42578125" style="329" customWidth="1"/>
    <col min="6" max="6" width="19.42578125" style="329" customWidth="1"/>
    <col min="7" max="7" width="6" style="329" customWidth="1"/>
    <col min="8" max="27" width="2.7109375" style="329" customWidth="1"/>
    <col min="28" max="30" width="2.5703125" style="329" customWidth="1"/>
    <col min="31" max="31" width="3.140625" style="329" customWidth="1"/>
    <col min="32" max="32" width="3" style="329" customWidth="1"/>
    <col min="33" max="34" width="3.28515625" style="329" customWidth="1"/>
    <col min="35" max="35" width="17.140625" style="329" customWidth="1"/>
    <col min="36" max="16384" width="11.42578125" style="329"/>
  </cols>
  <sheetData>
    <row r="8" spans="1:35" ht="51" customHeight="1" x14ac:dyDescent="0.2">
      <c r="A8" s="351" t="s">
        <v>285</v>
      </c>
      <c r="B8" s="351" t="s">
        <v>284</v>
      </c>
      <c r="C8" s="351" t="s">
        <v>71</v>
      </c>
      <c r="D8" s="351" t="s">
        <v>287</v>
      </c>
      <c r="E8" s="351" t="s">
        <v>286</v>
      </c>
      <c r="F8" s="351" t="s">
        <v>926</v>
      </c>
      <c r="G8" s="350" t="s">
        <v>455</v>
      </c>
      <c r="H8" s="210" t="s">
        <v>350</v>
      </c>
      <c r="I8" s="210" t="s">
        <v>438</v>
      </c>
      <c r="J8" s="210" t="s">
        <v>396</v>
      </c>
      <c r="K8" s="211" t="s">
        <v>517</v>
      </c>
      <c r="L8" s="211" t="s">
        <v>518</v>
      </c>
      <c r="M8" s="211" t="s">
        <v>519</v>
      </c>
      <c r="N8" s="211" t="s">
        <v>463</v>
      </c>
      <c r="O8" s="211" t="s">
        <v>520</v>
      </c>
      <c r="P8" s="211" t="s">
        <v>521</v>
      </c>
      <c r="Q8" s="211" t="s">
        <v>522</v>
      </c>
      <c r="R8" s="211" t="s">
        <v>523</v>
      </c>
      <c r="S8" s="211" t="s">
        <v>524</v>
      </c>
      <c r="T8" s="211" t="s">
        <v>464</v>
      </c>
      <c r="U8" s="211" t="s">
        <v>515</v>
      </c>
      <c r="V8" s="211" t="s">
        <v>516</v>
      </c>
      <c r="W8" s="211" t="s">
        <v>525</v>
      </c>
      <c r="X8" s="211" t="s">
        <v>470</v>
      </c>
      <c r="Y8" s="211" t="s">
        <v>526</v>
      </c>
      <c r="Z8" s="211" t="s">
        <v>471</v>
      </c>
      <c r="AA8" s="211" t="s">
        <v>527</v>
      </c>
      <c r="AB8" s="211" t="s">
        <v>528</v>
      </c>
      <c r="AC8" s="211" t="s">
        <v>529</v>
      </c>
      <c r="AD8" s="211" t="s">
        <v>530</v>
      </c>
      <c r="AE8" s="211" t="s">
        <v>473</v>
      </c>
      <c r="AF8" s="211" t="s">
        <v>474</v>
      </c>
      <c r="AG8" s="211" t="s">
        <v>472</v>
      </c>
      <c r="AH8" s="211" t="s">
        <v>531</v>
      </c>
      <c r="AI8" s="349" t="s">
        <v>1291</v>
      </c>
    </row>
    <row r="9" spans="1:35" ht="24.75" customHeight="1" x14ac:dyDescent="0.2">
      <c r="A9" s="229" t="s">
        <v>52</v>
      </c>
      <c r="B9" s="479" t="s">
        <v>152</v>
      </c>
      <c r="C9" s="478" t="s">
        <v>264</v>
      </c>
      <c r="D9" s="479" t="s">
        <v>150</v>
      </c>
      <c r="E9" s="602" t="s">
        <v>96</v>
      </c>
      <c r="F9" s="488" t="s">
        <v>252</v>
      </c>
      <c r="G9" s="603" t="s">
        <v>456</v>
      </c>
      <c r="H9" s="331"/>
      <c r="I9" s="331"/>
      <c r="J9" s="674"/>
      <c r="K9" s="331"/>
      <c r="L9" s="331"/>
      <c r="M9" s="331"/>
      <c r="N9" s="331"/>
      <c r="O9" s="348"/>
      <c r="P9" s="345"/>
      <c r="Q9" s="331"/>
      <c r="R9" s="331"/>
      <c r="S9" s="331"/>
      <c r="T9" s="331"/>
      <c r="U9" s="331"/>
      <c r="V9" s="348"/>
      <c r="W9" s="331"/>
      <c r="X9" s="331"/>
      <c r="Y9" s="331"/>
      <c r="Z9" s="331"/>
      <c r="AA9" s="331"/>
      <c r="AB9" s="331"/>
      <c r="AC9" s="331"/>
      <c r="AD9" s="331"/>
      <c r="AE9" s="331"/>
      <c r="AF9" s="331"/>
      <c r="AG9" s="900"/>
      <c r="AH9" s="331"/>
      <c r="AI9" s="347" t="s">
        <v>1569</v>
      </c>
    </row>
    <row r="10" spans="1:35" ht="14.1" customHeight="1" x14ac:dyDescent="0.2">
      <c r="A10" s="954" t="s">
        <v>153</v>
      </c>
      <c r="B10" s="604" t="s">
        <v>90</v>
      </c>
      <c r="C10" s="346" t="s">
        <v>263</v>
      </c>
      <c r="D10" s="480" t="s">
        <v>131</v>
      </c>
      <c r="E10" s="605" t="s">
        <v>54</v>
      </c>
      <c r="F10" s="606" t="s">
        <v>479</v>
      </c>
      <c r="G10" s="603" t="s">
        <v>456</v>
      </c>
      <c r="H10" s="331"/>
      <c r="I10" s="674"/>
      <c r="J10" s="331"/>
      <c r="K10" s="895"/>
      <c r="L10" s="895"/>
      <c r="M10" s="331"/>
      <c r="N10" s="331"/>
      <c r="O10" s="331"/>
      <c r="P10" s="331"/>
      <c r="Q10" s="345"/>
      <c r="R10" s="345"/>
      <c r="S10" s="331"/>
      <c r="T10" s="331"/>
      <c r="U10" s="331"/>
      <c r="V10" s="331"/>
      <c r="W10" s="331"/>
      <c r="X10" s="345"/>
      <c r="Y10" s="331"/>
      <c r="Z10" s="331"/>
      <c r="AA10" s="331"/>
      <c r="AB10" s="331"/>
      <c r="AC10" s="345"/>
      <c r="AD10" s="331"/>
      <c r="AE10" s="331"/>
      <c r="AF10" s="331"/>
      <c r="AG10" s="899"/>
      <c r="AH10" s="331"/>
      <c r="AI10" s="347"/>
    </row>
    <row r="11" spans="1:35" ht="14.1" customHeight="1" x14ac:dyDescent="0.25">
      <c r="A11" s="453" t="s">
        <v>153</v>
      </c>
      <c r="B11" s="607" t="s">
        <v>90</v>
      </c>
      <c r="C11" s="960" t="s">
        <v>265</v>
      </c>
      <c r="D11" s="481" t="s">
        <v>320</v>
      </c>
      <c r="E11" s="490" t="s">
        <v>54</v>
      </c>
      <c r="F11" s="608" t="s">
        <v>1566</v>
      </c>
      <c r="G11" s="603" t="s">
        <v>456</v>
      </c>
      <c r="H11" s="331"/>
      <c r="I11" s="331"/>
      <c r="J11" s="331"/>
      <c r="K11" s="331"/>
      <c r="L11" s="331"/>
      <c r="M11" s="331"/>
      <c r="N11" s="331"/>
      <c r="O11" s="331"/>
      <c r="P11" s="899"/>
      <c r="Q11" s="331"/>
      <c r="R11" s="331"/>
      <c r="S11" s="674"/>
      <c r="T11" s="345"/>
      <c r="U11" s="331"/>
      <c r="V11" s="331"/>
      <c r="W11" s="331"/>
      <c r="X11" s="331"/>
      <c r="Y11" s="331"/>
      <c r="Z11" s="331"/>
      <c r="AA11" s="331"/>
      <c r="AB11" s="331"/>
      <c r="AC11" s="331"/>
      <c r="AD11" s="331"/>
      <c r="AE11" s="335"/>
      <c r="AF11" s="345"/>
      <c r="AG11" s="345"/>
      <c r="AH11" s="331"/>
      <c r="AI11" s="347"/>
    </row>
    <row r="12" spans="1:35" ht="14.1" customHeight="1" x14ac:dyDescent="0.25">
      <c r="A12" s="453" t="s">
        <v>14</v>
      </c>
      <c r="B12" s="607" t="s">
        <v>151</v>
      </c>
      <c r="C12" s="344">
        <v>101793</v>
      </c>
      <c r="D12" s="482" t="s">
        <v>121</v>
      </c>
      <c r="E12" s="490" t="s">
        <v>54</v>
      </c>
      <c r="F12" s="486" t="s">
        <v>1555</v>
      </c>
      <c r="G12" s="603" t="s">
        <v>456</v>
      </c>
      <c r="H12" s="331"/>
      <c r="I12" s="899"/>
      <c r="J12" s="674"/>
      <c r="K12" s="331"/>
      <c r="L12" s="345"/>
      <c r="M12" s="331"/>
      <c r="N12" s="331"/>
      <c r="O12" s="331"/>
      <c r="P12" s="331"/>
      <c r="Q12" s="331"/>
      <c r="R12" s="331"/>
      <c r="S12" s="345"/>
      <c r="T12" s="331"/>
      <c r="U12" s="331"/>
      <c r="V12" s="331"/>
      <c r="W12" s="345"/>
      <c r="X12" s="345"/>
      <c r="Y12" s="331"/>
      <c r="Z12" s="331"/>
      <c r="AA12" s="331"/>
      <c r="AB12" s="345"/>
      <c r="AC12" s="331"/>
      <c r="AD12" s="895"/>
      <c r="AE12" s="331"/>
      <c r="AF12" s="331"/>
      <c r="AG12" s="345"/>
      <c r="AH12" s="900"/>
      <c r="AI12" s="347" t="s">
        <v>1569</v>
      </c>
    </row>
    <row r="13" spans="1:35" ht="14.1" customHeight="1" x14ac:dyDescent="0.25">
      <c r="A13" s="453" t="s">
        <v>14</v>
      </c>
      <c r="B13" s="607" t="s">
        <v>151</v>
      </c>
      <c r="C13" s="344">
        <v>101751</v>
      </c>
      <c r="D13" s="482" t="s">
        <v>122</v>
      </c>
      <c r="E13" s="490" t="s">
        <v>54</v>
      </c>
      <c r="F13" s="486" t="s">
        <v>1537</v>
      </c>
      <c r="G13" s="603" t="s">
        <v>456</v>
      </c>
      <c r="H13" s="331"/>
      <c r="I13" s="900"/>
      <c r="J13" s="331"/>
      <c r="K13" s="331"/>
      <c r="L13" s="345"/>
      <c r="M13" s="331"/>
      <c r="N13" s="674"/>
      <c r="O13" s="331"/>
      <c r="P13" s="331"/>
      <c r="Q13" s="331"/>
      <c r="R13" s="331"/>
      <c r="S13" s="331"/>
      <c r="T13" s="331"/>
      <c r="U13" s="331"/>
      <c r="V13" s="331"/>
      <c r="W13" s="345"/>
      <c r="X13" s="345"/>
      <c r="Y13" s="331"/>
      <c r="Z13" s="331"/>
      <c r="AA13" s="331"/>
      <c r="AB13" s="331"/>
      <c r="AC13" s="331"/>
      <c r="AD13" s="331"/>
      <c r="AE13" s="345"/>
      <c r="AF13" s="331"/>
      <c r="AG13" s="331"/>
      <c r="AH13" s="345"/>
      <c r="AI13" s="347" t="s">
        <v>1569</v>
      </c>
    </row>
    <row r="14" spans="1:35" ht="14.1" customHeight="1" x14ac:dyDescent="0.25">
      <c r="A14" s="453" t="s">
        <v>14</v>
      </c>
      <c r="B14" s="607" t="s">
        <v>151</v>
      </c>
      <c r="C14" s="344">
        <v>101678</v>
      </c>
      <c r="D14" s="482" t="s">
        <v>124</v>
      </c>
      <c r="E14" s="490" t="s">
        <v>54</v>
      </c>
      <c r="F14" s="608" t="s">
        <v>478</v>
      </c>
      <c r="G14" s="603" t="s">
        <v>456</v>
      </c>
      <c r="H14" s="331"/>
      <c r="I14" s="331"/>
      <c r="J14" s="900"/>
      <c r="K14" s="331"/>
      <c r="L14" s="345"/>
      <c r="M14" s="345"/>
      <c r="N14" s="674"/>
      <c r="O14" s="331"/>
      <c r="P14" s="331"/>
      <c r="Q14" s="331"/>
      <c r="R14" s="331"/>
      <c r="S14" s="331"/>
      <c r="T14" s="331"/>
      <c r="U14" s="331"/>
      <c r="V14" s="331"/>
      <c r="W14" s="331"/>
      <c r="X14" s="345"/>
      <c r="Y14" s="345"/>
      <c r="Z14" s="331"/>
      <c r="AA14" s="331"/>
      <c r="AB14" s="331"/>
      <c r="AC14" s="331"/>
      <c r="AD14" s="895"/>
      <c r="AE14" s="895"/>
      <c r="AF14" s="331"/>
      <c r="AG14" s="331"/>
      <c r="AH14" s="331"/>
      <c r="AI14" s="347" t="s">
        <v>1570</v>
      </c>
    </row>
    <row r="15" spans="1:35" ht="14.1" customHeight="1" x14ac:dyDescent="0.25">
      <c r="A15" s="453" t="s">
        <v>14</v>
      </c>
      <c r="B15" s="607" t="s">
        <v>151</v>
      </c>
      <c r="C15" s="344">
        <v>101792</v>
      </c>
      <c r="D15" s="482" t="s">
        <v>120</v>
      </c>
      <c r="E15" s="490" t="s">
        <v>54</v>
      </c>
      <c r="F15" s="486" t="s">
        <v>1574</v>
      </c>
      <c r="G15" s="603" t="s">
        <v>456</v>
      </c>
      <c r="H15" s="331"/>
      <c r="I15" s="331"/>
      <c r="J15" s="899"/>
      <c r="K15" s="331"/>
      <c r="L15" s="331"/>
      <c r="M15" s="331"/>
      <c r="N15" s="335"/>
      <c r="O15" s="331"/>
      <c r="P15" s="331"/>
      <c r="Q15" s="345"/>
      <c r="R15" s="331"/>
      <c r="S15" s="674"/>
      <c r="T15" s="895"/>
      <c r="U15" s="331"/>
      <c r="V15" s="331"/>
      <c r="W15" s="895"/>
      <c r="X15" s="331"/>
      <c r="Y15" s="331"/>
      <c r="Z15" s="335"/>
      <c r="AA15" s="331"/>
      <c r="AB15" s="331"/>
      <c r="AC15" s="331"/>
      <c r="AD15" s="345"/>
      <c r="AE15" s="345"/>
      <c r="AF15" s="331"/>
      <c r="AG15" s="331"/>
      <c r="AH15" s="331"/>
      <c r="AI15" s="347"/>
    </row>
    <row r="16" spans="1:35" ht="14.1" customHeight="1" x14ac:dyDescent="0.25">
      <c r="A16" s="453" t="s">
        <v>14</v>
      </c>
      <c r="B16" s="607" t="s">
        <v>424</v>
      </c>
      <c r="C16" s="344">
        <v>101778</v>
      </c>
      <c r="D16" s="482" t="s">
        <v>123</v>
      </c>
      <c r="E16" s="490" t="s">
        <v>54</v>
      </c>
      <c r="F16" s="488" t="s">
        <v>1540</v>
      </c>
      <c r="G16" s="603" t="s">
        <v>456</v>
      </c>
      <c r="H16" s="331"/>
      <c r="I16" s="331"/>
      <c r="J16" s="674"/>
      <c r="K16" s="331"/>
      <c r="L16" s="331"/>
      <c r="M16" s="331"/>
      <c r="N16" s="331"/>
      <c r="O16" s="331"/>
      <c r="P16" s="331"/>
      <c r="Q16" s="331"/>
      <c r="R16" s="331"/>
      <c r="S16" s="331"/>
      <c r="T16" s="331"/>
      <c r="U16" s="331"/>
      <c r="V16" s="331"/>
      <c r="W16" s="331"/>
      <c r="X16" s="331"/>
      <c r="Y16" s="331"/>
      <c r="Z16" s="331"/>
      <c r="AA16" s="331"/>
      <c r="AB16" s="331"/>
      <c r="AC16" s="331"/>
      <c r="AD16" s="331"/>
      <c r="AE16" s="331"/>
      <c r="AF16" s="331"/>
      <c r="AG16" s="331"/>
      <c r="AH16" s="900"/>
      <c r="AI16" s="347" t="s">
        <v>1569</v>
      </c>
    </row>
    <row r="17" spans="1:35" ht="14.1" customHeight="1" x14ac:dyDescent="0.25">
      <c r="A17" s="947" t="s">
        <v>14</v>
      </c>
      <c r="B17" s="953" t="s">
        <v>1546</v>
      </c>
      <c r="C17" s="970" t="s">
        <v>1545</v>
      </c>
      <c r="D17" s="926" t="s">
        <v>1577</v>
      </c>
      <c r="E17" s="922" t="s">
        <v>54</v>
      </c>
      <c r="F17" s="927" t="s">
        <v>1567</v>
      </c>
      <c r="G17" s="928" t="s">
        <v>456</v>
      </c>
      <c r="H17" s="331"/>
      <c r="I17" s="331"/>
      <c r="J17" s="899"/>
      <c r="K17" s="331"/>
      <c r="L17" s="331"/>
      <c r="M17" s="331"/>
      <c r="N17" s="331"/>
      <c r="O17" s="331"/>
      <c r="P17" s="331"/>
      <c r="Q17" s="331"/>
      <c r="R17" s="331"/>
      <c r="S17" s="331"/>
      <c r="T17" s="331"/>
      <c r="U17" s="674"/>
      <c r="V17" s="331"/>
      <c r="W17" s="331"/>
      <c r="X17" s="331"/>
      <c r="Y17" s="331"/>
      <c r="Z17" s="331"/>
      <c r="AA17" s="331"/>
      <c r="AB17" s="331"/>
      <c r="AC17" s="331"/>
      <c r="AD17" s="331"/>
      <c r="AE17" s="331"/>
      <c r="AF17" s="331"/>
      <c r="AG17" s="331"/>
      <c r="AH17" s="331"/>
      <c r="AI17" s="924"/>
    </row>
    <row r="18" spans="1:35" ht="14.1" customHeight="1" x14ac:dyDescent="0.2">
      <c r="A18" s="947" t="s">
        <v>14</v>
      </c>
      <c r="B18" s="922" t="s">
        <v>1561</v>
      </c>
      <c r="C18" s="969" t="s">
        <v>1562</v>
      </c>
      <c r="D18" s="926" t="s">
        <v>1575</v>
      </c>
      <c r="E18" s="922" t="s">
        <v>54</v>
      </c>
      <c r="F18" s="927" t="s">
        <v>1571</v>
      </c>
      <c r="G18" s="928" t="s">
        <v>456</v>
      </c>
      <c r="H18" s="331"/>
      <c r="I18" s="331"/>
      <c r="J18" s="331"/>
      <c r="K18" s="899"/>
      <c r="L18" s="331"/>
      <c r="M18" s="331"/>
      <c r="N18" s="331"/>
      <c r="O18" s="331"/>
      <c r="P18" s="331"/>
      <c r="Q18" s="331"/>
      <c r="R18" s="331"/>
      <c r="S18" s="674"/>
      <c r="T18" s="331"/>
      <c r="U18" s="331"/>
      <c r="V18" s="331"/>
      <c r="W18" s="331"/>
      <c r="X18" s="331"/>
      <c r="Y18" s="331"/>
      <c r="Z18" s="331"/>
      <c r="AA18" s="331"/>
      <c r="AB18" s="331"/>
      <c r="AC18" s="331"/>
      <c r="AD18" s="331"/>
      <c r="AE18" s="331"/>
      <c r="AF18" s="331"/>
      <c r="AG18" s="331"/>
      <c r="AH18" s="331"/>
      <c r="AI18" s="924"/>
    </row>
    <row r="19" spans="1:35" ht="14.1" customHeight="1" x14ac:dyDescent="0.2">
      <c r="A19" s="947" t="s">
        <v>14</v>
      </c>
      <c r="B19" s="922" t="s">
        <v>1561</v>
      </c>
      <c r="C19" s="969" t="s">
        <v>1563</v>
      </c>
      <c r="D19" s="926" t="s">
        <v>1576</v>
      </c>
      <c r="E19" s="922" t="s">
        <v>54</v>
      </c>
      <c r="F19" s="927" t="s">
        <v>1572</v>
      </c>
      <c r="G19" s="928" t="s">
        <v>456</v>
      </c>
      <c r="H19" s="331"/>
      <c r="I19" s="331"/>
      <c r="J19" s="331"/>
      <c r="K19" s="899"/>
      <c r="L19" s="331"/>
      <c r="M19" s="331"/>
      <c r="N19" s="331"/>
      <c r="O19" s="331"/>
      <c r="P19" s="331"/>
      <c r="Q19" s="331"/>
      <c r="R19" s="331"/>
      <c r="S19" s="331"/>
      <c r="T19" s="331"/>
      <c r="U19" s="331"/>
      <c r="V19" s="331"/>
      <c r="W19" s="331"/>
      <c r="X19" s="331"/>
      <c r="Y19" s="331"/>
      <c r="Z19" s="331"/>
      <c r="AA19" s="331"/>
      <c r="AB19" s="331"/>
      <c r="AC19" s="331"/>
      <c r="AD19" s="331"/>
      <c r="AE19" s="331"/>
      <c r="AF19" s="331"/>
      <c r="AG19" s="331"/>
      <c r="AH19" s="331"/>
      <c r="AI19" s="924"/>
    </row>
    <row r="20" spans="1:35" ht="14.1" customHeight="1" x14ac:dyDescent="0.25">
      <c r="A20" s="343" t="s">
        <v>14</v>
      </c>
      <c r="B20" s="919" t="s">
        <v>82</v>
      </c>
      <c r="C20" s="920">
        <v>1612581</v>
      </c>
      <c r="D20" s="921" t="s">
        <v>130</v>
      </c>
      <c r="E20" s="922" t="s">
        <v>55</v>
      </c>
      <c r="F20" s="923" t="s">
        <v>252</v>
      </c>
      <c r="G20" s="928" t="s">
        <v>456</v>
      </c>
      <c r="H20" s="331"/>
      <c r="I20" s="674"/>
      <c r="J20" s="331"/>
      <c r="K20" s="331"/>
      <c r="L20" s="331"/>
      <c r="M20" s="331"/>
      <c r="N20" s="331"/>
      <c r="O20" s="331"/>
      <c r="P20" s="331"/>
      <c r="Q20" s="331"/>
      <c r="R20" s="331"/>
      <c r="S20" s="331"/>
      <c r="T20" s="331"/>
      <c r="U20" s="331"/>
      <c r="V20" s="331"/>
      <c r="W20" s="331"/>
      <c r="X20" s="331"/>
      <c r="Y20" s="331"/>
      <c r="Z20" s="331"/>
      <c r="AA20" s="331"/>
      <c r="AB20" s="331"/>
      <c r="AC20" s="331"/>
      <c r="AD20" s="331"/>
      <c r="AE20" s="899"/>
      <c r="AF20" s="331"/>
      <c r="AG20" s="331"/>
      <c r="AH20" s="331"/>
      <c r="AI20" s="347"/>
    </row>
    <row r="21" spans="1:35" ht="14.1" customHeight="1" x14ac:dyDescent="0.25">
      <c r="A21" s="453" t="s">
        <v>14</v>
      </c>
      <c r="B21" s="919" t="s">
        <v>79</v>
      </c>
      <c r="C21" s="920">
        <v>1312448</v>
      </c>
      <c r="D21" s="921" t="s">
        <v>1041</v>
      </c>
      <c r="E21" s="922" t="s">
        <v>54</v>
      </c>
      <c r="F21" s="925" t="s">
        <v>1539</v>
      </c>
      <c r="G21" s="928" t="s">
        <v>456</v>
      </c>
      <c r="H21" s="331"/>
      <c r="I21" s="331"/>
      <c r="J21" s="331"/>
      <c r="K21" s="331"/>
      <c r="L21" s="331"/>
      <c r="M21" s="899"/>
      <c r="N21" s="331"/>
      <c r="O21" s="331"/>
      <c r="P21" s="331"/>
      <c r="Q21" s="331"/>
      <c r="R21" s="331"/>
      <c r="S21" s="674"/>
      <c r="T21" s="331"/>
      <c r="U21" s="331"/>
      <c r="V21" s="331"/>
      <c r="W21" s="331"/>
      <c r="X21" s="331"/>
      <c r="Y21" s="331"/>
      <c r="Z21" s="331"/>
      <c r="AA21" s="331"/>
      <c r="AB21" s="331"/>
      <c r="AC21" s="331"/>
      <c r="AD21" s="331"/>
      <c r="AE21" s="331"/>
      <c r="AF21" s="331"/>
      <c r="AG21" s="331"/>
      <c r="AH21" s="331"/>
      <c r="AI21" s="347"/>
    </row>
    <row r="22" spans="1:35" ht="13.9" customHeight="1" x14ac:dyDescent="0.25">
      <c r="A22" s="453" t="s">
        <v>14</v>
      </c>
      <c r="B22" s="919" t="s">
        <v>79</v>
      </c>
      <c r="C22" s="920">
        <v>1312455</v>
      </c>
      <c r="D22" s="921" t="s">
        <v>356</v>
      </c>
      <c r="E22" s="922" t="s">
        <v>54</v>
      </c>
      <c r="F22" s="925" t="s">
        <v>477</v>
      </c>
      <c r="G22" s="928" t="s">
        <v>456</v>
      </c>
      <c r="H22" s="331"/>
      <c r="I22" s="899"/>
      <c r="J22" s="331"/>
      <c r="K22" s="331"/>
      <c r="L22" s="331"/>
      <c r="M22" s="331"/>
      <c r="N22" s="331"/>
      <c r="O22" s="331"/>
      <c r="P22" s="331"/>
      <c r="Q22" s="331"/>
      <c r="R22" s="674"/>
      <c r="S22" s="331"/>
      <c r="T22" s="331"/>
      <c r="U22" s="331"/>
      <c r="V22" s="331"/>
      <c r="W22" s="331"/>
      <c r="X22" s="331"/>
      <c r="Y22" s="331"/>
      <c r="Z22" s="331"/>
      <c r="AA22" s="331"/>
      <c r="AB22" s="331"/>
      <c r="AC22" s="331"/>
      <c r="AD22" s="331"/>
      <c r="AE22" s="899"/>
      <c r="AF22" s="331"/>
      <c r="AG22" s="331"/>
      <c r="AH22" s="331"/>
      <c r="AI22" s="347" t="s">
        <v>1570</v>
      </c>
    </row>
    <row r="23" spans="1:35" ht="14.1" customHeight="1" x14ac:dyDescent="0.25">
      <c r="A23" s="453" t="s">
        <v>14</v>
      </c>
      <c r="B23" s="919" t="s">
        <v>91</v>
      </c>
      <c r="C23" s="920">
        <v>1360154</v>
      </c>
      <c r="D23" s="921" t="s">
        <v>132</v>
      </c>
      <c r="E23" s="922" t="s">
        <v>54</v>
      </c>
      <c r="F23" s="925" t="s">
        <v>1573</v>
      </c>
      <c r="G23" s="928" t="s">
        <v>456</v>
      </c>
      <c r="H23" s="331"/>
      <c r="I23" s="331"/>
      <c r="J23" s="331"/>
      <c r="K23" s="331"/>
      <c r="L23" s="331"/>
      <c r="M23" s="331"/>
      <c r="N23" s="331"/>
      <c r="O23" s="331"/>
      <c r="P23" s="331"/>
      <c r="Q23" s="895"/>
      <c r="R23" s="899"/>
      <c r="S23" s="674"/>
      <c r="T23" s="331"/>
      <c r="U23" s="331"/>
      <c r="V23" s="331"/>
      <c r="W23" s="331"/>
      <c r="X23" s="331"/>
      <c r="Y23" s="331"/>
      <c r="Z23" s="331"/>
      <c r="AA23" s="331"/>
      <c r="AB23" s="331"/>
      <c r="AC23" s="331"/>
      <c r="AD23" s="331"/>
      <c r="AE23" s="331"/>
      <c r="AF23" s="331"/>
      <c r="AG23" s="331"/>
      <c r="AH23" s="331"/>
      <c r="AI23" s="347"/>
    </row>
    <row r="24" spans="1:35" ht="14.1" customHeight="1" x14ac:dyDescent="0.25">
      <c r="A24" s="453" t="s">
        <v>14</v>
      </c>
      <c r="B24" s="919" t="s">
        <v>77</v>
      </c>
      <c r="C24" s="920">
        <v>675178</v>
      </c>
      <c r="D24" s="921" t="s">
        <v>117</v>
      </c>
      <c r="E24" s="922" t="s">
        <v>54</v>
      </c>
      <c r="F24" s="925" t="s">
        <v>475</v>
      </c>
      <c r="G24" s="928" t="s">
        <v>456</v>
      </c>
      <c r="H24" s="331"/>
      <c r="I24" s="331"/>
      <c r="J24" s="674"/>
      <c r="K24" s="331"/>
      <c r="L24" s="331"/>
      <c r="M24" s="331"/>
      <c r="N24" s="331"/>
      <c r="O24" s="331"/>
      <c r="P24" s="331"/>
      <c r="Q24" s="331"/>
      <c r="R24" s="331"/>
      <c r="S24" s="331"/>
      <c r="T24" s="331"/>
      <c r="U24" s="331"/>
      <c r="V24" s="331"/>
      <c r="W24" s="331"/>
      <c r="X24" s="331"/>
      <c r="Y24" s="331"/>
      <c r="Z24" s="331"/>
      <c r="AA24" s="331"/>
      <c r="AB24" s="331"/>
      <c r="AC24" s="331"/>
      <c r="AD24" s="331"/>
      <c r="AE24" s="331"/>
      <c r="AF24" s="331"/>
      <c r="AG24" s="899"/>
      <c r="AH24" s="331"/>
      <c r="AI24" s="347"/>
    </row>
    <row r="25" spans="1:35" ht="14.1" customHeight="1" x14ac:dyDescent="0.25">
      <c r="A25" s="343" t="s">
        <v>14</v>
      </c>
      <c r="B25" s="919" t="s">
        <v>78</v>
      </c>
      <c r="C25" s="920">
        <v>230969</v>
      </c>
      <c r="D25" s="921" t="s">
        <v>118</v>
      </c>
      <c r="E25" s="922" t="s">
        <v>55</v>
      </c>
      <c r="F25" s="923" t="s">
        <v>1578</v>
      </c>
      <c r="G25" s="928" t="s">
        <v>456</v>
      </c>
      <c r="H25" s="331"/>
      <c r="I25" s="331"/>
      <c r="J25" s="674"/>
      <c r="K25" s="331"/>
      <c r="L25" s="331"/>
      <c r="M25" s="331"/>
      <c r="N25" s="331"/>
      <c r="O25" s="331"/>
      <c r="P25" s="331"/>
      <c r="Q25" s="331"/>
      <c r="R25" s="331"/>
      <c r="S25" s="331"/>
      <c r="T25" s="331"/>
      <c r="U25" s="331"/>
      <c r="V25" s="331"/>
      <c r="W25" s="331"/>
      <c r="X25" s="331"/>
      <c r="Y25" s="331"/>
      <c r="Z25" s="331"/>
      <c r="AA25" s="331"/>
      <c r="AB25" s="331"/>
      <c r="AC25" s="331"/>
      <c r="AD25" s="331"/>
      <c r="AE25" s="331"/>
      <c r="AF25" s="331"/>
      <c r="AG25" s="899"/>
      <c r="AH25" s="331"/>
      <c r="AI25" s="347"/>
    </row>
    <row r="26" spans="1:35" ht="14.1" customHeight="1" x14ac:dyDescent="0.25">
      <c r="A26" s="343" t="s">
        <v>14</v>
      </c>
      <c r="B26" s="919" t="s">
        <v>76</v>
      </c>
      <c r="C26" s="920">
        <v>613155</v>
      </c>
      <c r="D26" s="921" t="s">
        <v>116</v>
      </c>
      <c r="E26" s="922" t="s">
        <v>55</v>
      </c>
      <c r="F26" s="923" t="s">
        <v>252</v>
      </c>
      <c r="G26" s="928" t="s">
        <v>456</v>
      </c>
      <c r="H26" s="331"/>
      <c r="I26" s="331"/>
      <c r="J26" s="674"/>
      <c r="K26" s="331"/>
      <c r="L26" s="331"/>
      <c r="M26" s="331"/>
      <c r="N26" s="331"/>
      <c r="O26" s="331"/>
      <c r="P26" s="331"/>
      <c r="Q26" s="331"/>
      <c r="R26" s="331"/>
      <c r="S26" s="331"/>
      <c r="T26" s="331"/>
      <c r="U26" s="331"/>
      <c r="V26" s="331"/>
      <c r="W26" s="331"/>
      <c r="X26" s="331"/>
      <c r="Y26" s="331"/>
      <c r="Z26" s="331"/>
      <c r="AA26" s="331"/>
      <c r="AB26" s="331"/>
      <c r="AC26" s="331"/>
      <c r="AD26" s="331"/>
      <c r="AE26" s="331"/>
      <c r="AF26" s="331"/>
      <c r="AG26" s="899"/>
      <c r="AH26" s="331"/>
      <c r="AI26" s="347"/>
    </row>
    <row r="27" spans="1:35" ht="21.75" customHeight="1" x14ac:dyDescent="0.25">
      <c r="A27" s="947" t="s">
        <v>14</v>
      </c>
      <c r="B27" s="919" t="s">
        <v>1549</v>
      </c>
      <c r="C27" s="929">
        <v>3342254</v>
      </c>
      <c r="D27" s="926" t="s">
        <v>1547</v>
      </c>
      <c r="E27" s="922" t="s">
        <v>54</v>
      </c>
      <c r="F27" s="923" t="s">
        <v>1579</v>
      </c>
      <c r="G27" s="928" t="s">
        <v>456</v>
      </c>
      <c r="H27" s="331"/>
      <c r="I27" s="331"/>
      <c r="J27" s="895"/>
      <c r="K27" s="674"/>
      <c r="L27" s="331"/>
      <c r="M27" s="331"/>
      <c r="N27" s="331"/>
      <c r="O27" s="331"/>
      <c r="P27" s="331"/>
      <c r="Q27" s="331"/>
      <c r="R27" s="331"/>
      <c r="S27" s="331"/>
      <c r="T27" s="331"/>
      <c r="U27" s="331"/>
      <c r="V27" s="331"/>
      <c r="W27" s="331"/>
      <c r="X27" s="331"/>
      <c r="Y27" s="331"/>
      <c r="Z27" s="331"/>
      <c r="AA27" s="331"/>
      <c r="AB27" s="331"/>
      <c r="AC27" s="331"/>
      <c r="AD27" s="331"/>
      <c r="AE27" s="331"/>
      <c r="AF27" s="331"/>
      <c r="AG27" s="331"/>
      <c r="AH27" s="899"/>
      <c r="AI27" s="924" t="s">
        <v>1569</v>
      </c>
    </row>
    <row r="28" spans="1:35" ht="14.1" customHeight="1" x14ac:dyDescent="0.25">
      <c r="A28" s="947" t="s">
        <v>14</v>
      </c>
      <c r="B28" s="919" t="s">
        <v>1549</v>
      </c>
      <c r="C28" s="929">
        <v>3342435</v>
      </c>
      <c r="D28" s="926" t="s">
        <v>1548</v>
      </c>
      <c r="E28" s="922" t="s">
        <v>54</v>
      </c>
      <c r="F28" s="923" t="s">
        <v>1568</v>
      </c>
      <c r="G28" s="928" t="s">
        <v>456</v>
      </c>
      <c r="H28" s="674"/>
      <c r="I28" s="895"/>
      <c r="J28" s="895"/>
      <c r="K28" s="895"/>
      <c r="L28" s="895"/>
      <c r="M28" s="895"/>
      <c r="N28" s="895"/>
      <c r="O28" s="895"/>
      <c r="P28" s="331"/>
      <c r="Q28" s="331"/>
      <c r="R28" s="895"/>
      <c r="S28" s="895"/>
      <c r="T28" s="895"/>
      <c r="U28" s="895"/>
      <c r="V28" s="895"/>
      <c r="W28" s="895"/>
      <c r="X28" s="331"/>
      <c r="Y28" s="331"/>
      <c r="Z28" s="331"/>
      <c r="AA28" s="331"/>
      <c r="AB28" s="331"/>
      <c r="AC28" s="899"/>
      <c r="AD28" s="331"/>
      <c r="AE28" s="331"/>
      <c r="AF28" s="331"/>
      <c r="AG28" s="331"/>
      <c r="AH28" s="331"/>
      <c r="AI28" s="924"/>
    </row>
    <row r="29" spans="1:35" ht="14.1" customHeight="1" x14ac:dyDescent="0.2">
      <c r="A29" s="332" t="s">
        <v>48</v>
      </c>
      <c r="B29" s="495" t="s">
        <v>100</v>
      </c>
      <c r="C29" s="344" t="s">
        <v>278</v>
      </c>
      <c r="D29" s="482" t="s">
        <v>141</v>
      </c>
      <c r="E29" s="495" t="s">
        <v>44</v>
      </c>
      <c r="F29" s="486" t="s">
        <v>256</v>
      </c>
      <c r="G29" s="603" t="s">
        <v>456</v>
      </c>
      <c r="H29" s="331"/>
      <c r="I29" s="331"/>
      <c r="J29" s="674"/>
      <c r="K29" s="331"/>
      <c r="L29" s="331"/>
      <c r="M29" s="331"/>
      <c r="N29" s="331"/>
      <c r="O29" s="331"/>
      <c r="P29" s="331"/>
      <c r="Q29" s="331"/>
      <c r="R29" s="331"/>
      <c r="S29" s="331"/>
      <c r="T29" s="331"/>
      <c r="U29" s="331"/>
      <c r="V29" s="331"/>
      <c r="W29" s="331"/>
      <c r="X29" s="331"/>
      <c r="Y29" s="331"/>
      <c r="Z29" s="331"/>
      <c r="AA29" s="331"/>
      <c r="AB29" s="331"/>
      <c r="AC29" s="331"/>
      <c r="AD29" s="331"/>
      <c r="AE29" s="331"/>
      <c r="AF29" s="331"/>
      <c r="AG29" s="899"/>
      <c r="AH29" s="331"/>
      <c r="AI29" s="347"/>
    </row>
    <row r="30" spans="1:35" ht="14.1" customHeight="1" x14ac:dyDescent="0.2">
      <c r="A30" s="332" t="s">
        <v>48</v>
      </c>
      <c r="B30" s="495" t="s">
        <v>102</v>
      </c>
      <c r="C30" s="344">
        <v>8729369639</v>
      </c>
      <c r="D30" s="482" t="s">
        <v>57</v>
      </c>
      <c r="E30" s="495" t="s">
        <v>44</v>
      </c>
      <c r="F30" s="486" t="s">
        <v>256</v>
      </c>
      <c r="G30" s="603" t="s">
        <v>456</v>
      </c>
      <c r="H30" s="331"/>
      <c r="I30" s="331"/>
      <c r="J30" s="674"/>
      <c r="K30" s="331"/>
      <c r="L30" s="331"/>
      <c r="M30" s="331"/>
      <c r="N30" s="331"/>
      <c r="O30" s="331"/>
      <c r="P30" s="331"/>
      <c r="Q30" s="331"/>
      <c r="R30" s="331"/>
      <c r="S30" s="331"/>
      <c r="T30" s="331"/>
      <c r="U30" s="331"/>
      <c r="V30" s="331"/>
      <c r="W30" s="331"/>
      <c r="X30" s="331"/>
      <c r="Y30" s="331"/>
      <c r="Z30" s="331"/>
      <c r="AA30" s="331"/>
      <c r="AB30" s="331"/>
      <c r="AC30" s="331"/>
      <c r="AD30" s="331"/>
      <c r="AE30" s="331"/>
      <c r="AF30" s="331"/>
      <c r="AG30" s="899"/>
      <c r="AH30" s="331"/>
      <c r="AI30" s="347"/>
    </row>
    <row r="31" spans="1:35" ht="14.1" customHeight="1" x14ac:dyDescent="0.2">
      <c r="A31" s="955" t="s">
        <v>48</v>
      </c>
      <c r="B31" s="495" t="s">
        <v>101</v>
      </c>
      <c r="C31" s="344">
        <v>4000138805</v>
      </c>
      <c r="D31" s="482" t="s">
        <v>58</v>
      </c>
      <c r="E31" s="495" t="s">
        <v>44</v>
      </c>
      <c r="F31" s="486" t="s">
        <v>253</v>
      </c>
      <c r="G31" s="603" t="s">
        <v>456</v>
      </c>
      <c r="H31" s="331"/>
      <c r="I31" s="331"/>
      <c r="J31" s="674"/>
      <c r="K31" s="331"/>
      <c r="L31" s="331"/>
      <c r="M31" s="331"/>
      <c r="N31" s="331"/>
      <c r="O31" s="331"/>
      <c r="P31" s="331"/>
      <c r="Q31" s="331"/>
      <c r="R31" s="331"/>
      <c r="S31" s="331"/>
      <c r="T31" s="331"/>
      <c r="U31" s="331"/>
      <c r="V31" s="331"/>
      <c r="W31" s="331"/>
      <c r="X31" s="331"/>
      <c r="Y31" s="331"/>
      <c r="Z31" s="331"/>
      <c r="AA31" s="331"/>
      <c r="AB31" s="331"/>
      <c r="AC31" s="331"/>
      <c r="AD31" s="331"/>
      <c r="AE31" s="331"/>
      <c r="AF31" s="331"/>
      <c r="AG31" s="899"/>
      <c r="AH31" s="331"/>
      <c r="AI31" s="347"/>
    </row>
    <row r="32" spans="1:35" s="966" customFormat="1" ht="13.5" customHeight="1" x14ac:dyDescent="0.2">
      <c r="A32" s="967" t="s">
        <v>45</v>
      </c>
      <c r="B32" s="959" t="s">
        <v>98</v>
      </c>
      <c r="C32" s="960" t="s">
        <v>277</v>
      </c>
      <c r="D32" s="960" t="s">
        <v>46</v>
      </c>
      <c r="E32" s="959" t="s">
        <v>44</v>
      </c>
      <c r="F32" s="961" t="s">
        <v>253</v>
      </c>
      <c r="G32" s="968" t="s">
        <v>456</v>
      </c>
      <c r="H32" s="964"/>
      <c r="I32" s="964"/>
      <c r="J32" s="674"/>
      <c r="K32" s="964"/>
      <c r="L32" s="964"/>
      <c r="M32" s="964"/>
      <c r="N32" s="964"/>
      <c r="O32" s="964"/>
      <c r="P32" s="964"/>
      <c r="Q32" s="964"/>
      <c r="R32" s="964"/>
      <c r="S32" s="964"/>
      <c r="T32" s="964"/>
      <c r="U32" s="964"/>
      <c r="V32" s="964"/>
      <c r="W32" s="964"/>
      <c r="X32" s="964"/>
      <c r="Y32" s="964"/>
      <c r="Z32" s="964"/>
      <c r="AA32" s="964"/>
      <c r="AB32" s="964"/>
      <c r="AC32" s="964"/>
      <c r="AD32" s="964"/>
      <c r="AE32" s="964"/>
      <c r="AF32" s="964"/>
      <c r="AG32" s="899"/>
      <c r="AH32" s="964"/>
      <c r="AI32" s="965"/>
    </row>
    <row r="33" spans="1:35" ht="17.25" customHeight="1" x14ac:dyDescent="0.2">
      <c r="A33" s="342" t="s">
        <v>47</v>
      </c>
      <c r="B33" s="609" t="s">
        <v>541</v>
      </c>
      <c r="C33" s="483">
        <v>20304213</v>
      </c>
      <c r="D33" s="484" t="s">
        <v>140</v>
      </c>
      <c r="E33" s="609" t="s">
        <v>44</v>
      </c>
      <c r="F33" s="485" t="s">
        <v>256</v>
      </c>
      <c r="G33" s="610" t="s">
        <v>456</v>
      </c>
      <c r="H33" s="334"/>
      <c r="I33" s="334"/>
      <c r="J33" s="674"/>
      <c r="K33" s="334"/>
      <c r="L33" s="334"/>
      <c r="M33" s="334"/>
      <c r="N33" s="334"/>
      <c r="O33" s="334"/>
      <c r="P33" s="334"/>
      <c r="Q33" s="334"/>
      <c r="R33" s="334"/>
      <c r="S33" s="334"/>
      <c r="T33" s="334"/>
      <c r="U33" s="334"/>
      <c r="V33" s="334"/>
      <c r="W33" s="334"/>
      <c r="X33" s="334"/>
      <c r="Y33" s="334"/>
      <c r="Z33" s="334"/>
      <c r="AA33" s="331"/>
      <c r="AB33" s="345"/>
      <c r="AC33" s="345"/>
      <c r="AD33" s="334"/>
      <c r="AE33" s="334"/>
      <c r="AF33" s="334"/>
      <c r="AG33" s="899"/>
      <c r="AH33" s="331"/>
      <c r="AI33" s="347"/>
    </row>
    <row r="34" spans="1:35" s="966" customFormat="1" ht="14.1" customHeight="1" x14ac:dyDescent="0.2">
      <c r="A34" s="958" t="s">
        <v>9</v>
      </c>
      <c r="B34" s="959" t="s">
        <v>73</v>
      </c>
      <c r="C34" s="960">
        <v>389742</v>
      </c>
      <c r="D34" s="960" t="s">
        <v>111</v>
      </c>
      <c r="E34" s="959" t="s">
        <v>55</v>
      </c>
      <c r="F34" s="961" t="s">
        <v>252</v>
      </c>
      <c r="G34" s="962" t="s">
        <v>456</v>
      </c>
      <c r="H34" s="963"/>
      <c r="I34" s="963"/>
      <c r="J34" s="963"/>
      <c r="K34" s="963"/>
      <c r="L34" s="963"/>
      <c r="M34" s="963"/>
      <c r="N34" s="963"/>
      <c r="O34" s="963"/>
      <c r="P34" s="963"/>
      <c r="Q34" s="963"/>
      <c r="R34" s="963"/>
      <c r="S34" s="963"/>
      <c r="T34" s="964"/>
      <c r="U34" s="963"/>
      <c r="V34" s="964"/>
      <c r="W34" s="963"/>
      <c r="X34" s="963"/>
      <c r="Y34" s="963"/>
      <c r="Z34" s="963"/>
      <c r="AA34" s="963"/>
      <c r="AB34" s="963"/>
      <c r="AC34" s="963"/>
      <c r="AD34" s="963"/>
      <c r="AE34" s="963"/>
      <c r="AF34" s="963"/>
      <c r="AG34" s="964"/>
      <c r="AH34" s="963"/>
      <c r="AI34" s="965"/>
    </row>
    <row r="35" spans="1:35" s="966" customFormat="1" ht="13.9" customHeight="1" x14ac:dyDescent="0.2">
      <c r="A35" s="958" t="s">
        <v>9</v>
      </c>
      <c r="B35" s="959" t="s">
        <v>73</v>
      </c>
      <c r="C35" s="960">
        <v>389735</v>
      </c>
      <c r="D35" s="960" t="s">
        <v>139</v>
      </c>
      <c r="E35" s="959" t="s">
        <v>44</v>
      </c>
      <c r="F35" s="961" t="s">
        <v>1015</v>
      </c>
      <c r="G35" s="962" t="s">
        <v>456</v>
      </c>
      <c r="H35" s="963"/>
      <c r="I35" s="963"/>
      <c r="J35" s="963"/>
      <c r="K35" s="963"/>
      <c r="L35" s="963"/>
      <c r="M35" s="963"/>
      <c r="N35" s="963"/>
      <c r="O35" s="963"/>
      <c r="P35" s="963"/>
      <c r="Q35" s="963"/>
      <c r="R35" s="963"/>
      <c r="S35" s="963"/>
      <c r="T35" s="964"/>
      <c r="U35" s="963"/>
      <c r="V35" s="963"/>
      <c r="W35" s="963"/>
      <c r="X35" s="963"/>
      <c r="Y35" s="963"/>
      <c r="Z35" s="963"/>
      <c r="AA35" s="963"/>
      <c r="AB35" s="963"/>
      <c r="AC35" s="963"/>
      <c r="AD35" s="963"/>
      <c r="AE35" s="963"/>
      <c r="AF35" s="963"/>
      <c r="AG35" s="963"/>
      <c r="AH35" s="963"/>
      <c r="AI35" s="965"/>
    </row>
    <row r="36" spans="1:35" ht="1.1499999999999999" customHeight="1" thickBot="1" x14ac:dyDescent="0.25">
      <c r="A36" s="230" t="s">
        <v>1013</v>
      </c>
      <c r="B36" s="495" t="s">
        <v>1011</v>
      </c>
      <c r="C36" s="344">
        <v>5652348</v>
      </c>
      <c r="D36" s="482" t="s">
        <v>1012</v>
      </c>
      <c r="E36" s="495" t="s">
        <v>44</v>
      </c>
      <c r="F36" s="486" t="s">
        <v>1015</v>
      </c>
      <c r="G36" s="611" t="s">
        <v>456</v>
      </c>
      <c r="H36" s="334"/>
      <c r="I36" s="334"/>
      <c r="J36" s="334"/>
      <c r="K36" s="334"/>
      <c r="L36" s="334"/>
      <c r="M36" s="334"/>
      <c r="N36" s="334"/>
      <c r="O36" s="334"/>
      <c r="P36" s="334"/>
      <c r="Q36" s="334"/>
      <c r="R36" s="334"/>
      <c r="S36" s="334"/>
      <c r="T36" s="334"/>
      <c r="U36" s="334"/>
      <c r="V36" s="345"/>
      <c r="W36" s="334"/>
      <c r="X36" s="334"/>
      <c r="Y36" s="334"/>
      <c r="Z36" s="345"/>
      <c r="AA36" s="334"/>
      <c r="AB36" s="334"/>
      <c r="AC36" s="334"/>
      <c r="AD36" s="334"/>
      <c r="AE36" s="334"/>
      <c r="AF36" s="334"/>
      <c r="AG36" s="334"/>
      <c r="AH36" s="334"/>
      <c r="AI36" s="347"/>
    </row>
    <row r="37" spans="1:35" ht="14.1" customHeight="1" thickTop="1" x14ac:dyDescent="0.2">
      <c r="A37" s="229" t="s">
        <v>13</v>
      </c>
      <c r="B37" s="612" t="s">
        <v>75</v>
      </c>
      <c r="C37" s="346">
        <v>220359295</v>
      </c>
      <c r="D37" s="346" t="s">
        <v>114</v>
      </c>
      <c r="E37" s="605" t="s">
        <v>55</v>
      </c>
      <c r="F37" s="487" t="s">
        <v>252</v>
      </c>
      <c r="G37" s="613" t="s">
        <v>96</v>
      </c>
      <c r="H37" s="341"/>
      <c r="I37" s="341"/>
      <c r="J37" s="341"/>
      <c r="K37" s="341"/>
      <c r="L37" s="341"/>
      <c r="M37" s="341"/>
      <c r="N37" s="341"/>
      <c r="O37" s="341"/>
      <c r="P37" s="341"/>
      <c r="Q37" s="595"/>
      <c r="R37" s="341"/>
      <c r="S37" s="341"/>
      <c r="T37" s="341"/>
      <c r="U37" s="341"/>
      <c r="V37" s="341"/>
      <c r="W37" s="341"/>
      <c r="X37" s="341"/>
      <c r="Y37" s="674"/>
      <c r="Z37" s="345"/>
      <c r="AA37" s="341"/>
      <c r="AB37" s="341"/>
      <c r="AC37" s="341"/>
      <c r="AD37" s="341"/>
      <c r="AE37" s="341"/>
      <c r="AF37" s="341"/>
      <c r="AG37" s="341"/>
      <c r="AH37" s="341"/>
      <c r="AI37" s="347"/>
    </row>
    <row r="38" spans="1:35" ht="14.1" customHeight="1" x14ac:dyDescent="0.2">
      <c r="A38" s="339" t="s">
        <v>13</v>
      </c>
      <c r="B38" s="495" t="s">
        <v>75</v>
      </c>
      <c r="C38" s="344">
        <v>220359304</v>
      </c>
      <c r="D38" s="482" t="s">
        <v>115</v>
      </c>
      <c r="E38" s="490" t="s">
        <v>55</v>
      </c>
      <c r="F38" s="488" t="s">
        <v>252</v>
      </c>
      <c r="G38" s="603" t="s">
        <v>96</v>
      </c>
      <c r="H38" s="331"/>
      <c r="I38" s="331"/>
      <c r="J38" s="331"/>
      <c r="K38" s="331"/>
      <c r="L38" s="331"/>
      <c r="M38" s="331"/>
      <c r="N38" s="331"/>
      <c r="O38" s="331"/>
      <c r="P38" s="331"/>
      <c r="Q38" s="345"/>
      <c r="R38" s="331"/>
      <c r="S38" s="331"/>
      <c r="T38" s="331"/>
      <c r="U38" s="331"/>
      <c r="V38" s="331"/>
      <c r="W38" s="331"/>
      <c r="X38" s="331"/>
      <c r="Y38" s="674"/>
      <c r="Z38" s="345"/>
      <c r="AA38" s="331"/>
      <c r="AB38" s="331"/>
      <c r="AC38" s="331"/>
      <c r="AD38" s="331"/>
      <c r="AE38" s="331"/>
      <c r="AF38" s="331"/>
      <c r="AG38" s="331"/>
      <c r="AH38" s="331"/>
      <c r="AI38" s="347"/>
    </row>
    <row r="39" spans="1:35" ht="14.1" customHeight="1" x14ac:dyDescent="0.2">
      <c r="A39" s="339" t="s">
        <v>13</v>
      </c>
      <c r="B39" s="495" t="s">
        <v>75</v>
      </c>
      <c r="C39" s="344">
        <v>4906165476</v>
      </c>
      <c r="D39" s="344" t="s">
        <v>129</v>
      </c>
      <c r="E39" s="490" t="s">
        <v>55</v>
      </c>
      <c r="F39" s="488" t="s">
        <v>252</v>
      </c>
      <c r="G39" s="603" t="s">
        <v>96</v>
      </c>
      <c r="H39" s="331"/>
      <c r="I39" s="331"/>
      <c r="J39" s="331"/>
      <c r="K39" s="331"/>
      <c r="L39" s="331"/>
      <c r="M39" s="331"/>
      <c r="N39" s="331"/>
      <c r="O39" s="331"/>
      <c r="P39" s="331"/>
      <c r="Q39" s="345"/>
      <c r="R39" s="331"/>
      <c r="S39" s="331"/>
      <c r="T39" s="331"/>
      <c r="U39" s="331"/>
      <c r="V39" s="331"/>
      <c r="W39" s="331"/>
      <c r="X39" s="331"/>
      <c r="Y39" s="674"/>
      <c r="Z39" s="345"/>
      <c r="AA39" s="331"/>
      <c r="AB39" s="331"/>
      <c r="AC39" s="331"/>
      <c r="AD39" s="331"/>
      <c r="AE39" s="331"/>
      <c r="AF39" s="331"/>
      <c r="AG39" s="331"/>
      <c r="AH39" s="331"/>
      <c r="AI39" s="347"/>
    </row>
    <row r="40" spans="1:35" ht="14.1" customHeight="1" x14ac:dyDescent="0.2">
      <c r="A40" s="340" t="s">
        <v>13</v>
      </c>
      <c r="B40" s="490" t="s">
        <v>75</v>
      </c>
      <c r="C40" s="344">
        <v>4911166818</v>
      </c>
      <c r="D40" s="344" t="s">
        <v>168</v>
      </c>
      <c r="E40" s="490" t="s">
        <v>55</v>
      </c>
      <c r="F40" s="488" t="s">
        <v>252</v>
      </c>
      <c r="G40" s="603" t="s">
        <v>96</v>
      </c>
      <c r="H40" s="331"/>
      <c r="I40" s="331"/>
      <c r="J40" s="331"/>
      <c r="K40" s="331"/>
      <c r="L40" s="331"/>
      <c r="M40" s="331"/>
      <c r="N40" s="331"/>
      <c r="O40" s="331"/>
      <c r="P40" s="331"/>
      <c r="Q40" s="345"/>
      <c r="R40" s="331"/>
      <c r="S40" s="331"/>
      <c r="T40" s="331"/>
      <c r="U40" s="331"/>
      <c r="V40" s="331"/>
      <c r="W40" s="331"/>
      <c r="X40" s="331"/>
      <c r="Y40" s="674"/>
      <c r="Z40" s="345"/>
      <c r="AA40" s="331"/>
      <c r="AB40" s="331"/>
      <c r="AC40" s="331"/>
      <c r="AD40" s="331"/>
      <c r="AE40" s="331"/>
      <c r="AF40" s="331"/>
      <c r="AG40" s="331"/>
      <c r="AH40" s="331"/>
      <c r="AI40" s="347"/>
    </row>
    <row r="41" spans="1:35" ht="14.1" customHeight="1" x14ac:dyDescent="0.2">
      <c r="A41" s="339" t="s">
        <v>13</v>
      </c>
      <c r="B41" s="495" t="s">
        <v>75</v>
      </c>
      <c r="C41" s="344">
        <v>4911166837</v>
      </c>
      <c r="D41" s="344" t="s">
        <v>127</v>
      </c>
      <c r="E41" s="490" t="s">
        <v>55</v>
      </c>
      <c r="F41" s="488" t="s">
        <v>252</v>
      </c>
      <c r="G41" s="603" t="s">
        <v>96</v>
      </c>
      <c r="H41" s="331"/>
      <c r="I41" s="331"/>
      <c r="J41" s="331"/>
      <c r="K41" s="331"/>
      <c r="L41" s="331"/>
      <c r="M41" s="331"/>
      <c r="N41" s="331"/>
      <c r="O41" s="331"/>
      <c r="P41" s="331"/>
      <c r="Q41" s="345"/>
      <c r="R41" s="331"/>
      <c r="S41" s="331"/>
      <c r="T41" s="331"/>
      <c r="U41" s="331"/>
      <c r="V41" s="331"/>
      <c r="W41" s="331"/>
      <c r="X41" s="331"/>
      <c r="Y41" s="674"/>
      <c r="Z41" s="345"/>
      <c r="AA41" s="331"/>
      <c r="AB41" s="331"/>
      <c r="AC41" s="331"/>
      <c r="AD41" s="331"/>
      <c r="AE41" s="331"/>
      <c r="AF41" s="331"/>
      <c r="AG41" s="331"/>
      <c r="AH41" s="331"/>
      <c r="AI41" s="347"/>
    </row>
    <row r="42" spans="1:35" ht="14.1" customHeight="1" x14ac:dyDescent="0.2">
      <c r="A42" s="339" t="s">
        <v>13</v>
      </c>
      <c r="B42" s="495" t="s">
        <v>75</v>
      </c>
      <c r="C42" s="344">
        <v>4906165472</v>
      </c>
      <c r="D42" s="344" t="s">
        <v>128</v>
      </c>
      <c r="E42" s="490" t="s">
        <v>55</v>
      </c>
      <c r="F42" s="488" t="s">
        <v>252</v>
      </c>
      <c r="G42" s="603" t="s">
        <v>96</v>
      </c>
      <c r="H42" s="331"/>
      <c r="I42" s="331"/>
      <c r="J42" s="331"/>
      <c r="K42" s="331"/>
      <c r="L42" s="331"/>
      <c r="M42" s="331"/>
      <c r="N42" s="331"/>
      <c r="O42" s="331"/>
      <c r="P42" s="331"/>
      <c r="Q42" s="331"/>
      <c r="R42" s="345"/>
      <c r="S42" s="331"/>
      <c r="T42" s="331"/>
      <c r="U42" s="331"/>
      <c r="V42" s="331"/>
      <c r="W42" s="331"/>
      <c r="X42" s="331"/>
      <c r="Y42" s="674"/>
      <c r="Z42" s="345"/>
      <c r="AA42" s="331"/>
      <c r="AB42" s="331"/>
      <c r="AC42" s="331"/>
      <c r="AD42" s="331"/>
      <c r="AE42" s="331"/>
      <c r="AF42" s="331"/>
      <c r="AG42" s="331"/>
      <c r="AH42" s="331"/>
      <c r="AI42" s="347"/>
    </row>
    <row r="43" spans="1:35" ht="14.1" customHeight="1" x14ac:dyDescent="0.2">
      <c r="A43" s="339" t="s">
        <v>11</v>
      </c>
      <c r="B43" s="495" t="s">
        <v>74</v>
      </c>
      <c r="C43" s="344">
        <v>254675</v>
      </c>
      <c r="D43" s="482" t="s">
        <v>113</v>
      </c>
      <c r="E43" s="495" t="s">
        <v>55</v>
      </c>
      <c r="F43" s="488" t="s">
        <v>252</v>
      </c>
      <c r="G43" s="603" t="s">
        <v>96</v>
      </c>
      <c r="H43" s="331"/>
      <c r="I43" s="345"/>
      <c r="J43" s="331"/>
      <c r="K43" s="345"/>
      <c r="L43" s="331"/>
      <c r="M43" s="331"/>
      <c r="N43" s="331"/>
      <c r="O43" s="331"/>
      <c r="P43" s="331"/>
      <c r="Q43" s="331"/>
      <c r="R43" s="331"/>
      <c r="S43" s="331"/>
      <c r="T43" s="331"/>
      <c r="U43" s="331"/>
      <c r="V43" s="331"/>
      <c r="W43" s="331"/>
      <c r="X43" s="331"/>
      <c r="Y43" s="331"/>
      <c r="Z43" s="331"/>
      <c r="AA43" s="331"/>
      <c r="AB43" s="331"/>
      <c r="AC43" s="331"/>
      <c r="AD43" s="674"/>
      <c r="AE43" s="331"/>
      <c r="AF43" s="345"/>
      <c r="AG43" s="331"/>
      <c r="AH43" s="331"/>
      <c r="AI43" s="347"/>
    </row>
    <row r="44" spans="1:35" ht="14.1" customHeight="1" x14ac:dyDescent="0.2">
      <c r="A44" s="230" t="s">
        <v>59</v>
      </c>
      <c r="B44" s="495" t="s">
        <v>192</v>
      </c>
      <c r="C44" s="489">
        <v>180400005384</v>
      </c>
      <c r="D44" s="482" t="s">
        <v>191</v>
      </c>
      <c r="E44" s="495" t="s">
        <v>55</v>
      </c>
      <c r="F44" s="486" t="s">
        <v>252</v>
      </c>
      <c r="G44" s="603" t="s">
        <v>96</v>
      </c>
      <c r="H44" s="331"/>
      <c r="I44" s="331"/>
      <c r="J44" s="331"/>
      <c r="K44" s="345"/>
      <c r="L44" s="331"/>
      <c r="M44" s="331"/>
      <c r="N44" s="331"/>
      <c r="O44" s="331"/>
      <c r="P44" s="331"/>
      <c r="Q44" s="331"/>
      <c r="R44" s="331"/>
      <c r="S44" s="331"/>
      <c r="T44" s="331"/>
      <c r="U44" s="331"/>
      <c r="V44" s="331"/>
      <c r="W44" s="331"/>
      <c r="X44" s="331"/>
      <c r="Y44" s="331"/>
      <c r="Z44" s="331"/>
      <c r="AA44" s="331"/>
      <c r="AB44" s="345"/>
      <c r="AC44" s="345"/>
      <c r="AD44" s="895"/>
      <c r="AE44" s="331"/>
      <c r="AF44" s="331"/>
      <c r="AG44" s="674"/>
      <c r="AH44" s="331"/>
      <c r="AI44" s="347"/>
    </row>
    <row r="45" spans="1:35" ht="14.45" customHeight="1" x14ac:dyDescent="0.2">
      <c r="A45" s="956" t="s">
        <v>62</v>
      </c>
      <c r="B45" s="495" t="s">
        <v>92</v>
      </c>
      <c r="C45" s="490">
        <v>1833138</v>
      </c>
      <c r="D45" s="491" t="s">
        <v>322</v>
      </c>
      <c r="E45" s="490" t="s">
        <v>55</v>
      </c>
      <c r="F45" s="488" t="s">
        <v>252</v>
      </c>
      <c r="G45" s="603" t="s">
        <v>96</v>
      </c>
      <c r="H45" s="331"/>
      <c r="I45" s="331"/>
      <c r="J45" s="331"/>
      <c r="K45" s="331"/>
      <c r="L45" s="331"/>
      <c r="M45" s="331"/>
      <c r="N45" s="331"/>
      <c r="O45" s="331"/>
      <c r="P45" s="331"/>
      <c r="Q45" s="331"/>
      <c r="R45" s="331"/>
      <c r="S45" s="331"/>
      <c r="T45" s="331"/>
      <c r="U45" s="331"/>
      <c r="V45" s="674"/>
      <c r="W45" s="331"/>
      <c r="X45" s="331"/>
      <c r="Y45" s="331"/>
      <c r="Z45" s="331"/>
      <c r="AA45" s="331"/>
      <c r="AB45" s="331"/>
      <c r="AC45" s="331"/>
      <c r="AD45" s="331"/>
      <c r="AE45" s="331"/>
      <c r="AF45" s="331"/>
      <c r="AG45" s="331"/>
      <c r="AH45" s="331"/>
      <c r="AI45" s="347"/>
    </row>
    <row r="46" spans="1:35" ht="14.1" customHeight="1" x14ac:dyDescent="0.2">
      <c r="A46" s="957" t="s">
        <v>62</v>
      </c>
      <c r="B46" s="609" t="s">
        <v>92</v>
      </c>
      <c r="C46" s="483">
        <v>1833139</v>
      </c>
      <c r="D46" s="492" t="s">
        <v>323</v>
      </c>
      <c r="E46" s="494" t="s">
        <v>55</v>
      </c>
      <c r="F46" s="488" t="s">
        <v>252</v>
      </c>
      <c r="G46" s="603" t="s">
        <v>96</v>
      </c>
      <c r="H46" s="331"/>
      <c r="I46" s="331"/>
      <c r="J46" s="331"/>
      <c r="K46" s="331"/>
      <c r="L46" s="331"/>
      <c r="M46" s="331"/>
      <c r="N46" s="331"/>
      <c r="O46" s="331"/>
      <c r="P46" s="331"/>
      <c r="Q46" s="331"/>
      <c r="R46" s="331"/>
      <c r="S46" s="331"/>
      <c r="T46" s="331"/>
      <c r="U46" s="331"/>
      <c r="V46" s="674"/>
      <c r="W46" s="331"/>
      <c r="X46" s="331"/>
      <c r="Y46" s="331"/>
      <c r="Z46" s="331"/>
      <c r="AA46" s="331"/>
      <c r="AB46" s="331"/>
      <c r="AC46" s="331"/>
      <c r="AD46" s="331"/>
      <c r="AE46" s="331"/>
      <c r="AF46" s="331"/>
      <c r="AG46" s="331"/>
      <c r="AH46" s="331"/>
      <c r="AI46" s="347"/>
    </row>
    <row r="47" spans="1:35" ht="17.25" customHeight="1" x14ac:dyDescent="0.2">
      <c r="A47" s="956" t="s">
        <v>62</v>
      </c>
      <c r="B47" s="495" t="s">
        <v>92</v>
      </c>
      <c r="C47" s="344">
        <v>1833137</v>
      </c>
      <c r="D47" s="344" t="s">
        <v>133</v>
      </c>
      <c r="E47" s="490" t="s">
        <v>55</v>
      </c>
      <c r="F47" s="488" t="s">
        <v>252</v>
      </c>
      <c r="G47" s="603" t="s">
        <v>96</v>
      </c>
      <c r="H47" s="331"/>
      <c r="I47" s="331"/>
      <c r="J47" s="331"/>
      <c r="K47" s="331"/>
      <c r="L47" s="331"/>
      <c r="M47" s="331"/>
      <c r="N47" s="331"/>
      <c r="O47" s="331"/>
      <c r="P47" s="331"/>
      <c r="Q47" s="331"/>
      <c r="R47" s="331"/>
      <c r="S47" s="331"/>
      <c r="T47" s="331"/>
      <c r="U47" s="331"/>
      <c r="V47" s="674"/>
      <c r="W47" s="331"/>
      <c r="X47" s="331"/>
      <c r="Y47" s="331"/>
      <c r="Z47" s="331"/>
      <c r="AA47" s="331"/>
      <c r="AB47" s="331"/>
      <c r="AC47" s="331"/>
      <c r="AD47" s="331"/>
      <c r="AE47" s="331"/>
      <c r="AF47" s="331"/>
      <c r="AG47" s="331"/>
      <c r="AH47" s="331"/>
      <c r="AI47" s="347"/>
    </row>
    <row r="48" spans="1:35" ht="16.5" customHeight="1" x14ac:dyDescent="0.2">
      <c r="A48" s="956" t="s">
        <v>62</v>
      </c>
      <c r="B48" s="495" t="s">
        <v>92</v>
      </c>
      <c r="C48" s="344">
        <v>1833132</v>
      </c>
      <c r="D48" s="344" t="s">
        <v>134</v>
      </c>
      <c r="E48" s="490" t="s">
        <v>55</v>
      </c>
      <c r="F48" s="488" t="s">
        <v>252</v>
      </c>
      <c r="G48" s="603" t="s">
        <v>96</v>
      </c>
      <c r="H48" s="331"/>
      <c r="I48" s="331"/>
      <c r="J48" s="331"/>
      <c r="K48" s="331"/>
      <c r="L48" s="331"/>
      <c r="M48" s="331"/>
      <c r="N48" s="331"/>
      <c r="O48" s="331"/>
      <c r="P48" s="331"/>
      <c r="Q48" s="331"/>
      <c r="R48" s="331"/>
      <c r="S48" s="331"/>
      <c r="T48" s="331"/>
      <c r="U48" s="331"/>
      <c r="V48" s="674"/>
      <c r="W48" s="331"/>
      <c r="X48" s="331"/>
      <c r="Y48" s="331"/>
      <c r="Z48" s="331"/>
      <c r="AA48" s="331"/>
      <c r="AB48" s="331"/>
      <c r="AC48" s="331"/>
      <c r="AD48" s="331"/>
      <c r="AE48" s="331"/>
      <c r="AF48" s="331"/>
      <c r="AG48" s="331"/>
      <c r="AH48" s="331"/>
      <c r="AI48" s="347"/>
    </row>
    <row r="49" spans="1:35" ht="14.1" customHeight="1" x14ac:dyDescent="0.2">
      <c r="A49" s="956" t="s">
        <v>62</v>
      </c>
      <c r="B49" s="495" t="s">
        <v>92</v>
      </c>
      <c r="C49" s="344">
        <v>1833098</v>
      </c>
      <c r="D49" s="344" t="s">
        <v>135</v>
      </c>
      <c r="E49" s="490" t="s">
        <v>55</v>
      </c>
      <c r="F49" s="488" t="s">
        <v>252</v>
      </c>
      <c r="G49" s="603" t="s">
        <v>96</v>
      </c>
      <c r="H49" s="331"/>
      <c r="I49" s="331"/>
      <c r="J49" s="331"/>
      <c r="K49" s="331"/>
      <c r="L49" s="331"/>
      <c r="M49" s="331"/>
      <c r="N49" s="331"/>
      <c r="O49" s="331"/>
      <c r="P49" s="331"/>
      <c r="Q49" s="331"/>
      <c r="R49" s="331"/>
      <c r="S49" s="331"/>
      <c r="T49" s="331"/>
      <c r="U49" s="331"/>
      <c r="V49" s="674"/>
      <c r="W49" s="331"/>
      <c r="X49" s="331"/>
      <c r="Y49" s="331"/>
      <c r="Z49" s="331"/>
      <c r="AA49" s="331"/>
      <c r="AB49" s="331"/>
      <c r="AC49" s="331"/>
      <c r="AD49" s="331"/>
      <c r="AE49" s="331"/>
      <c r="AF49" s="331"/>
      <c r="AG49" s="331"/>
      <c r="AH49" s="331"/>
      <c r="AI49" s="347"/>
    </row>
    <row r="50" spans="1:35" ht="14.1" customHeight="1" x14ac:dyDescent="0.2">
      <c r="A50" s="956" t="s">
        <v>62</v>
      </c>
      <c r="B50" s="495" t="s">
        <v>92</v>
      </c>
      <c r="C50" s="344">
        <v>1833125</v>
      </c>
      <c r="D50" s="344" t="s">
        <v>136</v>
      </c>
      <c r="E50" s="490" t="s">
        <v>55</v>
      </c>
      <c r="F50" s="488" t="s">
        <v>252</v>
      </c>
      <c r="G50" s="603" t="s">
        <v>96</v>
      </c>
      <c r="H50" s="331"/>
      <c r="I50" s="331"/>
      <c r="J50" s="331"/>
      <c r="K50" s="331"/>
      <c r="L50" s="331"/>
      <c r="M50" s="331"/>
      <c r="N50" s="331"/>
      <c r="O50" s="331"/>
      <c r="P50" s="331"/>
      <c r="Q50" s="331"/>
      <c r="R50" s="331"/>
      <c r="S50" s="331"/>
      <c r="T50" s="331"/>
      <c r="U50" s="331"/>
      <c r="V50" s="674"/>
      <c r="W50" s="331"/>
      <c r="X50" s="331"/>
      <c r="Y50" s="331"/>
      <c r="Z50" s="331"/>
      <c r="AA50" s="331"/>
      <c r="AB50" s="331"/>
      <c r="AC50" s="331"/>
      <c r="AD50" s="331"/>
      <c r="AE50" s="331"/>
      <c r="AF50" s="331"/>
      <c r="AG50" s="331"/>
      <c r="AH50" s="331"/>
      <c r="AI50" s="347"/>
    </row>
    <row r="51" spans="1:35" ht="14.1" customHeight="1" x14ac:dyDescent="0.25">
      <c r="A51" s="274" t="s">
        <v>1139</v>
      </c>
      <c r="B51" s="495" t="s">
        <v>92</v>
      </c>
      <c r="C51" s="614">
        <v>3238111</v>
      </c>
      <c r="D51" s="615" t="s">
        <v>1145</v>
      </c>
      <c r="E51" s="490" t="s">
        <v>55</v>
      </c>
      <c r="F51" s="488" t="s">
        <v>252</v>
      </c>
      <c r="G51" s="490" t="s">
        <v>1144</v>
      </c>
      <c r="H51" s="331"/>
      <c r="I51" s="331"/>
      <c r="J51" s="331"/>
      <c r="K51" s="331"/>
      <c r="L51" s="331"/>
      <c r="M51" s="331"/>
      <c r="N51" s="331"/>
      <c r="O51" s="674"/>
      <c r="P51" s="331"/>
      <c r="Q51" s="331"/>
      <c r="R51" s="331"/>
      <c r="S51" s="331"/>
      <c r="T51" s="331"/>
      <c r="U51" s="331"/>
      <c r="V51" s="331"/>
      <c r="W51" s="331"/>
      <c r="X51" s="331"/>
      <c r="Y51" s="331"/>
      <c r="Z51" s="331"/>
      <c r="AA51" s="331"/>
      <c r="AB51" s="331"/>
      <c r="AC51" s="331"/>
      <c r="AD51" s="331"/>
      <c r="AE51" s="331"/>
      <c r="AF51" s="331"/>
      <c r="AG51" s="331"/>
      <c r="AH51" s="331"/>
      <c r="AI51" s="347"/>
    </row>
    <row r="52" spans="1:35" ht="14.1" customHeight="1" x14ac:dyDescent="0.25">
      <c r="A52" s="274" t="s">
        <v>1139</v>
      </c>
      <c r="B52" s="495" t="s">
        <v>92</v>
      </c>
      <c r="C52" s="614">
        <v>3238112</v>
      </c>
      <c r="D52" s="615" t="s">
        <v>1143</v>
      </c>
      <c r="E52" s="490" t="s">
        <v>55</v>
      </c>
      <c r="F52" s="488" t="s">
        <v>252</v>
      </c>
      <c r="G52" s="490" t="s">
        <v>1142</v>
      </c>
      <c r="H52" s="331"/>
      <c r="I52" s="331"/>
      <c r="J52" s="331"/>
      <c r="K52" s="331"/>
      <c r="L52" s="331"/>
      <c r="M52" s="331"/>
      <c r="N52" s="331"/>
      <c r="O52" s="674"/>
      <c r="P52" s="331"/>
      <c r="Q52" s="331"/>
      <c r="R52" s="331"/>
      <c r="S52" s="331"/>
      <c r="T52" s="331"/>
      <c r="U52" s="331"/>
      <c r="V52" s="331"/>
      <c r="W52" s="331"/>
      <c r="X52" s="331"/>
      <c r="Y52" s="331"/>
      <c r="Z52" s="331"/>
      <c r="AA52" s="331"/>
      <c r="AB52" s="331"/>
      <c r="AC52" s="331"/>
      <c r="AD52" s="331"/>
      <c r="AE52" s="331"/>
      <c r="AF52" s="331"/>
      <c r="AG52" s="331"/>
      <c r="AH52" s="331"/>
      <c r="AI52" s="347"/>
    </row>
    <row r="53" spans="1:35" ht="14.1" customHeight="1" x14ac:dyDescent="0.25">
      <c r="A53" s="274" t="s">
        <v>1139</v>
      </c>
      <c r="B53" s="495" t="s">
        <v>92</v>
      </c>
      <c r="C53" s="614">
        <v>3238116</v>
      </c>
      <c r="D53" s="615" t="s">
        <v>1141</v>
      </c>
      <c r="E53" s="490" t="s">
        <v>55</v>
      </c>
      <c r="F53" s="488" t="s">
        <v>252</v>
      </c>
      <c r="G53" s="490" t="s">
        <v>1140</v>
      </c>
      <c r="H53" s="331"/>
      <c r="I53" s="331"/>
      <c r="J53" s="331"/>
      <c r="K53" s="331"/>
      <c r="L53" s="331"/>
      <c r="M53" s="331"/>
      <c r="N53" s="331"/>
      <c r="O53" s="674"/>
      <c r="P53" s="331"/>
      <c r="Q53" s="331"/>
      <c r="R53" s="331"/>
      <c r="S53" s="331"/>
      <c r="T53" s="331"/>
      <c r="U53" s="331"/>
      <c r="V53" s="331"/>
      <c r="W53" s="331"/>
      <c r="X53" s="331"/>
      <c r="Y53" s="331"/>
      <c r="Z53" s="331"/>
      <c r="AA53" s="331"/>
      <c r="AB53" s="331"/>
      <c r="AC53" s="331"/>
      <c r="AD53" s="331"/>
      <c r="AE53" s="331"/>
      <c r="AF53" s="331"/>
      <c r="AG53" s="331"/>
      <c r="AH53" s="331"/>
      <c r="AI53" s="347"/>
    </row>
    <row r="54" spans="1:35" ht="14.1" customHeight="1" x14ac:dyDescent="0.25">
      <c r="A54" s="274" t="s">
        <v>1139</v>
      </c>
      <c r="B54" s="495" t="s">
        <v>92</v>
      </c>
      <c r="C54" s="614">
        <v>3238119</v>
      </c>
      <c r="D54" s="615" t="s">
        <v>1138</v>
      </c>
      <c r="E54" s="490" t="s">
        <v>55</v>
      </c>
      <c r="F54" s="488" t="s">
        <v>252</v>
      </c>
      <c r="G54" s="490" t="s">
        <v>1137</v>
      </c>
      <c r="H54" s="331"/>
      <c r="I54" s="331"/>
      <c r="J54" s="331"/>
      <c r="K54" s="331"/>
      <c r="L54" s="331"/>
      <c r="M54" s="331"/>
      <c r="N54" s="331"/>
      <c r="O54" s="674"/>
      <c r="P54" s="331"/>
      <c r="Q54" s="331"/>
      <c r="R54" s="331"/>
      <c r="S54" s="331"/>
      <c r="T54" s="331"/>
      <c r="U54" s="331"/>
      <c r="V54" s="331"/>
      <c r="W54" s="331"/>
      <c r="X54" s="331"/>
      <c r="Y54" s="331"/>
      <c r="Z54" s="331"/>
      <c r="AA54" s="331"/>
      <c r="AB54" s="331"/>
      <c r="AC54" s="331"/>
      <c r="AD54" s="331"/>
      <c r="AE54" s="331"/>
      <c r="AF54" s="331"/>
      <c r="AG54" s="331"/>
      <c r="AH54" s="331"/>
      <c r="AI54" s="347"/>
    </row>
    <row r="55" spans="1:35" ht="14.1" customHeight="1" x14ac:dyDescent="0.25">
      <c r="A55" s="274" t="s">
        <v>1130</v>
      </c>
      <c r="B55" s="495" t="s">
        <v>92</v>
      </c>
      <c r="C55" s="614">
        <v>3238093</v>
      </c>
      <c r="D55" s="615" t="s">
        <v>1136</v>
      </c>
      <c r="E55" s="490" t="s">
        <v>55</v>
      </c>
      <c r="F55" s="488" t="s">
        <v>252</v>
      </c>
      <c r="G55" s="490" t="s">
        <v>1135</v>
      </c>
      <c r="H55" s="331"/>
      <c r="I55" s="331"/>
      <c r="J55" s="331"/>
      <c r="K55" s="331"/>
      <c r="L55" s="331"/>
      <c r="M55" s="331"/>
      <c r="N55" s="331"/>
      <c r="O55" s="674"/>
      <c r="P55" s="331"/>
      <c r="Q55" s="331"/>
      <c r="R55" s="331"/>
      <c r="S55" s="331"/>
      <c r="T55" s="331"/>
      <c r="U55" s="331"/>
      <c r="V55" s="331"/>
      <c r="W55" s="331"/>
      <c r="X55" s="331"/>
      <c r="Y55" s="331"/>
      <c r="Z55" s="331"/>
      <c r="AA55" s="331"/>
      <c r="AB55" s="331"/>
      <c r="AC55" s="331"/>
      <c r="AD55" s="331"/>
      <c r="AE55" s="331"/>
      <c r="AF55" s="331"/>
      <c r="AG55" s="331"/>
      <c r="AH55" s="331"/>
      <c r="AI55" s="347"/>
    </row>
    <row r="56" spans="1:35" ht="14.1" customHeight="1" x14ac:dyDescent="0.25">
      <c r="A56" s="274" t="s">
        <v>1130</v>
      </c>
      <c r="B56" s="495" t="s">
        <v>92</v>
      </c>
      <c r="C56" s="614">
        <v>3238114</v>
      </c>
      <c r="D56" s="615" t="s">
        <v>1134</v>
      </c>
      <c r="E56" s="490" t="s">
        <v>55</v>
      </c>
      <c r="F56" s="488" t="s">
        <v>252</v>
      </c>
      <c r="G56" s="490" t="s">
        <v>1133</v>
      </c>
      <c r="H56" s="331"/>
      <c r="I56" s="331"/>
      <c r="J56" s="331"/>
      <c r="K56" s="331"/>
      <c r="L56" s="331"/>
      <c r="M56" s="331"/>
      <c r="N56" s="331"/>
      <c r="O56" s="674"/>
      <c r="P56" s="331"/>
      <c r="Q56" s="331"/>
      <c r="R56" s="331"/>
      <c r="S56" s="331"/>
      <c r="T56" s="331"/>
      <c r="U56" s="331"/>
      <c r="V56" s="331"/>
      <c r="W56" s="331"/>
      <c r="X56" s="331"/>
      <c r="Y56" s="331"/>
      <c r="Z56" s="331"/>
      <c r="AA56" s="331"/>
      <c r="AB56" s="331"/>
      <c r="AC56" s="331"/>
      <c r="AD56" s="331"/>
      <c r="AE56" s="331"/>
      <c r="AF56" s="331"/>
      <c r="AG56" s="331"/>
      <c r="AH56" s="331"/>
      <c r="AI56" s="347"/>
    </row>
    <row r="57" spans="1:35" ht="14.1" customHeight="1" x14ac:dyDescent="0.25">
      <c r="A57" s="274" t="s">
        <v>1130</v>
      </c>
      <c r="B57" s="495" t="s">
        <v>92</v>
      </c>
      <c r="C57" s="614">
        <v>3238117</v>
      </c>
      <c r="D57" s="615" t="s">
        <v>1203</v>
      </c>
      <c r="E57" s="490" t="s">
        <v>55</v>
      </c>
      <c r="F57" s="488" t="s">
        <v>252</v>
      </c>
      <c r="G57" s="490" t="s">
        <v>1131</v>
      </c>
      <c r="H57" s="331"/>
      <c r="I57" s="331"/>
      <c r="J57" s="331"/>
      <c r="K57" s="331"/>
      <c r="L57" s="331"/>
      <c r="M57" s="331"/>
      <c r="N57" s="331"/>
      <c r="O57" s="674"/>
      <c r="P57" s="331"/>
      <c r="Q57" s="331"/>
      <c r="R57" s="331"/>
      <c r="S57" s="331"/>
      <c r="T57" s="331"/>
      <c r="U57" s="331"/>
      <c r="V57" s="331"/>
      <c r="W57" s="331"/>
      <c r="X57" s="331"/>
      <c r="Y57" s="331"/>
      <c r="Z57" s="331"/>
      <c r="AA57" s="331"/>
      <c r="AB57" s="331"/>
      <c r="AC57" s="331"/>
      <c r="AD57" s="331"/>
      <c r="AE57" s="331"/>
      <c r="AF57" s="331"/>
      <c r="AG57" s="331"/>
      <c r="AH57" s="331"/>
      <c r="AI57" s="347"/>
    </row>
    <row r="58" spans="1:35" ht="13.15" customHeight="1" x14ac:dyDescent="0.25">
      <c r="A58" s="274" t="s">
        <v>1130</v>
      </c>
      <c r="B58" s="495" t="s">
        <v>92</v>
      </c>
      <c r="C58" s="614">
        <v>3238118</v>
      </c>
      <c r="D58" s="337" t="s">
        <v>1129</v>
      </c>
      <c r="E58" s="490" t="s">
        <v>55</v>
      </c>
      <c r="F58" s="488" t="s">
        <v>252</v>
      </c>
      <c r="G58" s="490" t="s">
        <v>1128</v>
      </c>
      <c r="H58" s="331"/>
      <c r="I58" s="331"/>
      <c r="J58" s="331"/>
      <c r="K58" s="331"/>
      <c r="L58" s="331"/>
      <c r="M58" s="331"/>
      <c r="N58" s="331"/>
      <c r="O58" s="674"/>
      <c r="P58" s="331"/>
      <c r="Q58" s="331"/>
      <c r="R58" s="331"/>
      <c r="S58" s="331"/>
      <c r="T58" s="331"/>
      <c r="U58" s="331"/>
      <c r="V58" s="331"/>
      <c r="W58" s="331"/>
      <c r="X58" s="331"/>
      <c r="Y58" s="331"/>
      <c r="Z58" s="331"/>
      <c r="AA58" s="331"/>
      <c r="AB58" s="331"/>
      <c r="AC58" s="331"/>
      <c r="AD58" s="331"/>
      <c r="AE58" s="331"/>
      <c r="AF58" s="331"/>
      <c r="AG58" s="331"/>
      <c r="AH58" s="331"/>
      <c r="AI58" s="347"/>
    </row>
    <row r="59" spans="1:35" ht="13.9" hidden="1" customHeight="1" x14ac:dyDescent="0.2">
      <c r="A59" s="336" t="s">
        <v>182</v>
      </c>
      <c r="B59" s="495" t="s">
        <v>93</v>
      </c>
      <c r="C59" s="490" t="s">
        <v>267</v>
      </c>
      <c r="D59" s="490" t="s">
        <v>1071</v>
      </c>
      <c r="E59" s="490" t="s">
        <v>55</v>
      </c>
      <c r="F59" s="488" t="s">
        <v>252</v>
      </c>
      <c r="G59" s="603" t="s">
        <v>96</v>
      </c>
      <c r="H59" s="331"/>
      <c r="I59" s="331"/>
      <c r="J59" s="331"/>
      <c r="K59" s="331"/>
      <c r="L59" s="331"/>
      <c r="M59" s="331"/>
      <c r="N59" s="331"/>
      <c r="O59" s="331"/>
      <c r="P59" s="674"/>
      <c r="Q59" s="331"/>
      <c r="R59" s="331"/>
      <c r="S59" s="345"/>
      <c r="T59" s="331"/>
      <c r="U59" s="331"/>
      <c r="V59" s="331"/>
      <c r="W59" s="331"/>
      <c r="X59" s="331"/>
      <c r="Y59" s="331"/>
      <c r="Z59" s="331"/>
      <c r="AA59" s="331"/>
      <c r="AB59" s="331"/>
      <c r="AC59" s="331"/>
      <c r="AD59" s="331"/>
      <c r="AE59" s="331"/>
      <c r="AF59" s="331"/>
      <c r="AG59" s="331"/>
      <c r="AH59" s="331"/>
      <c r="AI59" s="347"/>
    </row>
    <row r="60" spans="1:35" ht="14.1" customHeight="1" x14ac:dyDescent="0.2">
      <c r="A60" s="207" t="s">
        <v>181</v>
      </c>
      <c r="B60" s="609" t="s">
        <v>93</v>
      </c>
      <c r="C60" s="494" t="s">
        <v>266</v>
      </c>
      <c r="D60" s="494" t="s">
        <v>137</v>
      </c>
      <c r="E60" s="494" t="s">
        <v>55</v>
      </c>
      <c r="F60" s="488" t="s">
        <v>252</v>
      </c>
      <c r="G60" s="603" t="s">
        <v>96</v>
      </c>
      <c r="H60" s="331"/>
      <c r="I60" s="331"/>
      <c r="J60" s="331"/>
      <c r="K60" s="331"/>
      <c r="L60" s="331"/>
      <c r="M60" s="331"/>
      <c r="N60" s="331"/>
      <c r="O60" s="331"/>
      <c r="P60" s="674"/>
      <c r="Q60" s="331"/>
      <c r="R60" s="331"/>
      <c r="S60" s="345"/>
      <c r="T60" s="331"/>
      <c r="U60" s="331"/>
      <c r="V60" s="331"/>
      <c r="W60" s="331"/>
      <c r="X60" s="331"/>
      <c r="Y60" s="331"/>
      <c r="Z60" s="331"/>
      <c r="AA60" s="331"/>
      <c r="AB60" s="331"/>
      <c r="AC60" s="331"/>
      <c r="AD60" s="331"/>
      <c r="AE60" s="331"/>
      <c r="AF60" s="331"/>
      <c r="AG60" s="331"/>
      <c r="AH60" s="331"/>
      <c r="AI60" s="347"/>
    </row>
    <row r="61" spans="1:35" ht="14.1" customHeight="1" x14ac:dyDescent="0.2">
      <c r="A61" s="212" t="s">
        <v>183</v>
      </c>
      <c r="B61" s="490" t="s">
        <v>65</v>
      </c>
      <c r="C61" s="490">
        <v>10555</v>
      </c>
      <c r="D61" s="495" t="s">
        <v>108</v>
      </c>
      <c r="E61" s="490" t="s">
        <v>55</v>
      </c>
      <c r="F61" s="488" t="s">
        <v>252</v>
      </c>
      <c r="G61" s="603" t="s">
        <v>96</v>
      </c>
      <c r="H61" s="331"/>
      <c r="I61" s="331"/>
      <c r="J61" s="331"/>
      <c r="K61" s="345"/>
      <c r="L61" s="345"/>
      <c r="M61" s="331"/>
      <c r="N61" s="331"/>
      <c r="O61" s="331"/>
      <c r="P61" s="674"/>
      <c r="Q61" s="331"/>
      <c r="R61" s="331"/>
      <c r="S61" s="331"/>
      <c r="T61" s="331"/>
      <c r="U61" s="331"/>
      <c r="V61" s="331"/>
      <c r="W61" s="335"/>
      <c r="X61" s="331"/>
      <c r="Y61" s="331"/>
      <c r="Z61" s="331"/>
      <c r="AA61" s="331"/>
      <c r="AB61" s="331"/>
      <c r="AC61" s="331"/>
      <c r="AD61" s="331"/>
      <c r="AE61" s="331"/>
      <c r="AF61" s="331"/>
      <c r="AG61" s="331"/>
      <c r="AH61" s="331"/>
      <c r="AI61" s="347"/>
    </row>
    <row r="62" spans="1:35" ht="14.1" customHeight="1" x14ac:dyDescent="0.2">
      <c r="A62" s="212" t="s">
        <v>183</v>
      </c>
      <c r="B62" s="490" t="s">
        <v>65</v>
      </c>
      <c r="C62" s="490">
        <v>10758</v>
      </c>
      <c r="D62" s="495" t="s">
        <v>109</v>
      </c>
      <c r="E62" s="490" t="s">
        <v>55</v>
      </c>
      <c r="F62" s="488" t="s">
        <v>252</v>
      </c>
      <c r="G62" s="603" t="s">
        <v>96</v>
      </c>
      <c r="H62" s="331"/>
      <c r="I62" s="331"/>
      <c r="J62" s="331"/>
      <c r="K62" s="335"/>
      <c r="L62" s="331"/>
      <c r="M62" s="331"/>
      <c r="N62" s="331"/>
      <c r="O62" s="331"/>
      <c r="P62" s="674"/>
      <c r="Q62" s="331"/>
      <c r="R62" s="331"/>
      <c r="S62" s="331"/>
      <c r="T62" s="331"/>
      <c r="U62" s="331"/>
      <c r="V62" s="331"/>
      <c r="W62" s="331"/>
      <c r="X62" s="331"/>
      <c r="Y62" s="331"/>
      <c r="Z62" s="331"/>
      <c r="AA62" s="331"/>
      <c r="AB62" s="331"/>
      <c r="AC62" s="331"/>
      <c r="AD62" s="331"/>
      <c r="AE62" s="331"/>
      <c r="AF62" s="331"/>
      <c r="AG62" s="331"/>
      <c r="AH62" s="331"/>
      <c r="AI62" s="347"/>
    </row>
    <row r="63" spans="1:35" ht="14.1" customHeight="1" x14ac:dyDescent="0.2">
      <c r="A63" s="212" t="s">
        <v>183</v>
      </c>
      <c r="B63" s="490" t="s">
        <v>65</v>
      </c>
      <c r="C63" s="490">
        <v>10759</v>
      </c>
      <c r="D63" s="495" t="s">
        <v>110</v>
      </c>
      <c r="E63" s="490" t="s">
        <v>55</v>
      </c>
      <c r="F63" s="488" t="s">
        <v>252</v>
      </c>
      <c r="G63" s="603" t="s">
        <v>96</v>
      </c>
      <c r="H63" s="331"/>
      <c r="I63" s="331"/>
      <c r="J63" s="331"/>
      <c r="K63" s="335"/>
      <c r="L63" s="331"/>
      <c r="M63" s="331"/>
      <c r="N63" s="331"/>
      <c r="O63" s="331"/>
      <c r="P63" s="674"/>
      <c r="Q63" s="331"/>
      <c r="R63" s="331"/>
      <c r="S63" s="331"/>
      <c r="T63" s="331"/>
      <c r="U63" s="331"/>
      <c r="V63" s="331"/>
      <c r="W63" s="331"/>
      <c r="X63" s="331"/>
      <c r="Y63" s="331"/>
      <c r="Z63" s="331"/>
      <c r="AA63" s="331"/>
      <c r="AB63" s="331"/>
      <c r="AC63" s="331"/>
      <c r="AD63" s="331"/>
      <c r="AE63" s="331"/>
      <c r="AF63" s="331"/>
      <c r="AG63" s="331"/>
      <c r="AH63" s="331"/>
      <c r="AI63" s="347"/>
    </row>
    <row r="64" spans="1:35" ht="14.1" customHeight="1" x14ac:dyDescent="0.2">
      <c r="A64" s="212" t="s">
        <v>183</v>
      </c>
      <c r="B64" s="490" t="s">
        <v>65</v>
      </c>
      <c r="C64" s="490">
        <v>3279</v>
      </c>
      <c r="D64" s="495" t="s">
        <v>125</v>
      </c>
      <c r="E64" s="495" t="s">
        <v>55</v>
      </c>
      <c r="F64" s="488" t="s">
        <v>252</v>
      </c>
      <c r="G64" s="603" t="s">
        <v>96</v>
      </c>
      <c r="H64" s="331"/>
      <c r="I64" s="331"/>
      <c r="J64" s="331"/>
      <c r="K64" s="335"/>
      <c r="L64" s="331"/>
      <c r="M64" s="331"/>
      <c r="N64" s="331"/>
      <c r="O64" s="331"/>
      <c r="P64" s="674"/>
      <c r="Q64" s="331"/>
      <c r="R64" s="331"/>
      <c r="S64" s="331"/>
      <c r="T64" s="331"/>
      <c r="U64" s="331"/>
      <c r="V64" s="331"/>
      <c r="W64" s="331"/>
      <c r="X64" s="331"/>
      <c r="Y64" s="331"/>
      <c r="Z64" s="331"/>
      <c r="AA64" s="331"/>
      <c r="AB64" s="331"/>
      <c r="AC64" s="331"/>
      <c r="AD64" s="331"/>
      <c r="AE64" s="331"/>
      <c r="AF64" s="331"/>
      <c r="AG64" s="331"/>
      <c r="AH64" s="331"/>
      <c r="AI64" s="347"/>
    </row>
    <row r="65" spans="1:36" ht="14.1" customHeight="1" x14ac:dyDescent="0.2">
      <c r="A65" s="332" t="s">
        <v>184</v>
      </c>
      <c r="B65" s="495" t="s">
        <v>103</v>
      </c>
      <c r="C65" s="344" t="s">
        <v>624</v>
      </c>
      <c r="D65" s="482" t="s">
        <v>142</v>
      </c>
      <c r="E65" s="495" t="s">
        <v>44</v>
      </c>
      <c r="F65" s="486" t="s">
        <v>253</v>
      </c>
      <c r="G65" s="603" t="s">
        <v>96</v>
      </c>
      <c r="H65" s="335"/>
      <c r="I65" s="331"/>
      <c r="J65" s="331"/>
      <c r="K65" s="331"/>
      <c r="L65" s="331"/>
      <c r="M65" s="331"/>
      <c r="N65" s="331"/>
      <c r="O65" s="331"/>
      <c r="P65" s="331"/>
      <c r="Q65" s="331"/>
      <c r="R65" s="331"/>
      <c r="S65" s="331"/>
      <c r="T65" s="331"/>
      <c r="U65" s="331"/>
      <c r="V65" s="674"/>
      <c r="W65" s="335"/>
      <c r="X65" s="331"/>
      <c r="Y65" s="331"/>
      <c r="Z65" s="331"/>
      <c r="AA65" s="331"/>
      <c r="AB65" s="331"/>
      <c r="AC65" s="331"/>
      <c r="AD65" s="331"/>
      <c r="AE65" s="331"/>
      <c r="AF65" s="331"/>
      <c r="AG65" s="331"/>
      <c r="AH65" s="331"/>
      <c r="AI65" s="347"/>
    </row>
    <row r="66" spans="1:36" ht="14.1" customHeight="1" x14ac:dyDescent="0.2">
      <c r="A66" s="208" t="s">
        <v>184</v>
      </c>
      <c r="B66" s="609" t="s">
        <v>103</v>
      </c>
      <c r="C66" s="483" t="s">
        <v>625</v>
      </c>
      <c r="D66" s="483" t="s">
        <v>143</v>
      </c>
      <c r="E66" s="609" t="s">
        <v>44</v>
      </c>
      <c r="F66" s="486" t="s">
        <v>253</v>
      </c>
      <c r="G66" s="603" t="s">
        <v>96</v>
      </c>
      <c r="H66" s="335"/>
      <c r="I66" s="331"/>
      <c r="J66" s="331"/>
      <c r="K66" s="331"/>
      <c r="L66" s="331"/>
      <c r="M66" s="331"/>
      <c r="N66" s="331"/>
      <c r="O66" s="331"/>
      <c r="P66" s="331"/>
      <c r="Q66" s="331"/>
      <c r="R66" s="331"/>
      <c r="S66" s="331"/>
      <c r="T66" s="331"/>
      <c r="U66" s="331"/>
      <c r="V66" s="674"/>
      <c r="W66" s="335"/>
      <c r="X66" s="331"/>
      <c r="Y66" s="331"/>
      <c r="Z66" s="331"/>
      <c r="AA66" s="331"/>
      <c r="AB66" s="331"/>
      <c r="AC66" s="331"/>
      <c r="AD66" s="331"/>
      <c r="AE66" s="331"/>
      <c r="AF66" s="331"/>
      <c r="AG66" s="331"/>
      <c r="AH66" s="331"/>
      <c r="AI66" s="347"/>
    </row>
    <row r="67" spans="1:36" ht="14.1" customHeight="1" x14ac:dyDescent="0.2">
      <c r="A67" s="220" t="s">
        <v>184</v>
      </c>
      <c r="B67" s="609" t="s">
        <v>928</v>
      </c>
      <c r="C67" s="344" t="s">
        <v>626</v>
      </c>
      <c r="D67" s="344" t="s">
        <v>144</v>
      </c>
      <c r="E67" s="609" t="s">
        <v>44</v>
      </c>
      <c r="F67" s="486" t="s">
        <v>253</v>
      </c>
      <c r="G67" s="603" t="s">
        <v>96</v>
      </c>
      <c r="H67" s="331"/>
      <c r="I67" s="331"/>
      <c r="J67" s="331"/>
      <c r="K67" s="331"/>
      <c r="L67" s="331"/>
      <c r="M67" s="331"/>
      <c r="N67" s="331"/>
      <c r="O67" s="331"/>
      <c r="P67" s="331"/>
      <c r="Q67" s="331"/>
      <c r="R67" s="331"/>
      <c r="S67" s="331"/>
      <c r="T67" s="331"/>
      <c r="U67" s="331"/>
      <c r="V67" s="331"/>
      <c r="W67" s="331"/>
      <c r="X67" s="674"/>
      <c r="Y67" s="331"/>
      <c r="Z67" s="331"/>
      <c r="AA67" s="331"/>
      <c r="AB67" s="331"/>
      <c r="AC67" s="331"/>
      <c r="AD67" s="331"/>
      <c r="AE67" s="331"/>
      <c r="AF67" s="331"/>
      <c r="AG67" s="331"/>
      <c r="AH67" s="331"/>
      <c r="AI67" s="347"/>
    </row>
    <row r="68" spans="1:36" ht="14.1" customHeight="1" x14ac:dyDescent="0.2">
      <c r="A68" s="220" t="s">
        <v>184</v>
      </c>
      <c r="B68" s="609" t="s">
        <v>928</v>
      </c>
      <c r="C68" s="344" t="s">
        <v>627</v>
      </c>
      <c r="D68" s="344" t="s">
        <v>145</v>
      </c>
      <c r="E68" s="609" t="s">
        <v>44</v>
      </c>
      <c r="F68" s="486" t="s">
        <v>253</v>
      </c>
      <c r="G68" s="603" t="s">
        <v>96</v>
      </c>
      <c r="H68" s="331"/>
      <c r="I68" s="331"/>
      <c r="J68" s="331"/>
      <c r="K68" s="331"/>
      <c r="L68" s="331"/>
      <c r="M68" s="331"/>
      <c r="N68" s="331"/>
      <c r="O68" s="331"/>
      <c r="P68" s="331"/>
      <c r="Q68" s="331"/>
      <c r="R68" s="331"/>
      <c r="S68" s="331"/>
      <c r="T68" s="331"/>
      <c r="U68" s="331"/>
      <c r="V68" s="331"/>
      <c r="W68" s="331"/>
      <c r="X68" s="674"/>
      <c r="Y68" s="331"/>
      <c r="Z68" s="331"/>
      <c r="AA68" s="331"/>
      <c r="AB68" s="331"/>
      <c r="AC68" s="331"/>
      <c r="AD68" s="331"/>
      <c r="AE68" s="331"/>
      <c r="AF68" s="331"/>
      <c r="AG68" s="331"/>
      <c r="AH68" s="331"/>
      <c r="AI68" s="347"/>
    </row>
    <row r="69" spans="1:36" ht="18.75" customHeight="1" x14ac:dyDescent="0.2">
      <c r="A69" s="208" t="s">
        <v>49</v>
      </c>
      <c r="B69" s="609" t="s">
        <v>104</v>
      </c>
      <c r="C69" s="483" t="s">
        <v>1240</v>
      </c>
      <c r="D69" s="484" t="s">
        <v>61</v>
      </c>
      <c r="E69" s="609" t="s">
        <v>44</v>
      </c>
      <c r="F69" s="486" t="s">
        <v>253</v>
      </c>
      <c r="G69" s="603" t="s">
        <v>96</v>
      </c>
      <c r="H69" s="331"/>
      <c r="I69" s="331"/>
      <c r="J69" s="331"/>
      <c r="K69" s="331"/>
      <c r="L69" s="331"/>
      <c r="M69" s="331"/>
      <c r="N69" s="331"/>
      <c r="O69" s="331"/>
      <c r="P69" s="331"/>
      <c r="Q69" s="331"/>
      <c r="R69" s="331"/>
      <c r="S69" s="331"/>
      <c r="T69" s="331"/>
      <c r="U69" s="331"/>
      <c r="V69" s="345"/>
      <c r="W69" s="331"/>
      <c r="X69" s="331"/>
      <c r="Y69" s="331"/>
      <c r="Z69" s="331"/>
      <c r="AA69" s="331"/>
      <c r="AB69" s="331"/>
      <c r="AC69" s="331"/>
      <c r="AD69" s="331"/>
      <c r="AE69" s="674"/>
      <c r="AF69" s="895"/>
      <c r="AG69" s="345"/>
      <c r="AH69" s="331"/>
      <c r="AI69" s="347"/>
    </row>
    <row r="70" spans="1:36" ht="14.1" customHeight="1" x14ac:dyDescent="0.2">
      <c r="A70" s="208" t="s">
        <v>49</v>
      </c>
      <c r="B70" s="609" t="s">
        <v>104</v>
      </c>
      <c r="C70" s="483" t="s">
        <v>1241</v>
      </c>
      <c r="D70" s="484" t="s">
        <v>146</v>
      </c>
      <c r="E70" s="609" t="s">
        <v>44</v>
      </c>
      <c r="F70" s="486" t="s">
        <v>253</v>
      </c>
      <c r="G70" s="603" t="s">
        <v>96</v>
      </c>
      <c r="H70" s="331"/>
      <c r="I70" s="331"/>
      <c r="J70" s="331"/>
      <c r="K70" s="331"/>
      <c r="L70" s="331"/>
      <c r="M70" s="331"/>
      <c r="N70" s="331"/>
      <c r="O70" s="331"/>
      <c r="P70" s="331"/>
      <c r="Q70" s="331"/>
      <c r="R70" s="331"/>
      <c r="S70" s="331"/>
      <c r="T70" s="331"/>
      <c r="U70" s="331"/>
      <c r="V70" s="345"/>
      <c r="W70" s="331"/>
      <c r="X70" s="331"/>
      <c r="Y70" s="331"/>
      <c r="Z70" s="331"/>
      <c r="AA70" s="331"/>
      <c r="AB70" s="331"/>
      <c r="AC70" s="331"/>
      <c r="AD70" s="331"/>
      <c r="AE70" s="674"/>
      <c r="AF70" s="895"/>
      <c r="AG70" s="345"/>
      <c r="AH70" s="331"/>
      <c r="AI70" s="347"/>
    </row>
    <row r="71" spans="1:36" ht="14.1" customHeight="1" x14ac:dyDescent="0.2">
      <c r="A71" s="332" t="s">
        <v>49</v>
      </c>
      <c r="B71" s="495" t="s">
        <v>104</v>
      </c>
      <c r="C71" s="344" t="s">
        <v>1237</v>
      </c>
      <c r="D71" s="482" t="s">
        <v>147</v>
      </c>
      <c r="E71" s="495" t="s">
        <v>44</v>
      </c>
      <c r="F71" s="486" t="s">
        <v>253</v>
      </c>
      <c r="G71" s="603" t="s">
        <v>96</v>
      </c>
      <c r="H71" s="331"/>
      <c r="I71" s="331"/>
      <c r="J71" s="331"/>
      <c r="K71" s="331"/>
      <c r="L71" s="331"/>
      <c r="M71" s="331"/>
      <c r="N71" s="331"/>
      <c r="O71" s="331"/>
      <c r="P71" s="331"/>
      <c r="Q71" s="331"/>
      <c r="R71" s="331"/>
      <c r="S71" s="331"/>
      <c r="T71" s="331"/>
      <c r="U71" s="331"/>
      <c r="V71" s="345"/>
      <c r="W71" s="331"/>
      <c r="X71" s="331"/>
      <c r="Y71" s="331"/>
      <c r="Z71" s="331"/>
      <c r="AA71" s="331"/>
      <c r="AB71" s="331"/>
      <c r="AC71" s="331"/>
      <c r="AD71" s="331"/>
      <c r="AE71" s="674"/>
      <c r="AF71" s="331"/>
      <c r="AG71" s="895"/>
      <c r="AH71" s="331"/>
      <c r="AI71" s="347"/>
    </row>
    <row r="72" spans="1:36" ht="14.1" customHeight="1" x14ac:dyDescent="0.2">
      <c r="A72" s="332" t="s">
        <v>49</v>
      </c>
      <c r="B72" s="495" t="s">
        <v>104</v>
      </c>
      <c r="C72" s="616" t="s">
        <v>1238</v>
      </c>
      <c r="D72" s="344" t="s">
        <v>148</v>
      </c>
      <c r="E72" s="495" t="s">
        <v>44</v>
      </c>
      <c r="F72" s="486" t="s">
        <v>253</v>
      </c>
      <c r="G72" s="603" t="s">
        <v>96</v>
      </c>
      <c r="H72" s="331"/>
      <c r="I72" s="331"/>
      <c r="J72" s="331"/>
      <c r="K72" s="331"/>
      <c r="L72" s="331"/>
      <c r="M72" s="331"/>
      <c r="N72" s="331"/>
      <c r="O72" s="331"/>
      <c r="P72" s="331"/>
      <c r="Q72" s="331"/>
      <c r="R72" s="331"/>
      <c r="S72" s="331"/>
      <c r="T72" s="331"/>
      <c r="U72" s="331"/>
      <c r="V72" s="674"/>
      <c r="W72" s="331"/>
      <c r="X72" s="331"/>
      <c r="Y72" s="331"/>
      <c r="Z72" s="331"/>
      <c r="AA72" s="331"/>
      <c r="AB72" s="331"/>
      <c r="AC72" s="331"/>
      <c r="AD72" s="331"/>
      <c r="AE72" s="331"/>
      <c r="AF72" s="331"/>
      <c r="AG72" s="345"/>
      <c r="AH72" s="331"/>
      <c r="AI72" s="347"/>
    </row>
    <row r="73" spans="1:36" ht="14.1" customHeight="1" x14ac:dyDescent="0.2">
      <c r="A73" s="332" t="s">
        <v>49</v>
      </c>
      <c r="B73" s="495" t="s">
        <v>104</v>
      </c>
      <c r="C73" s="344" t="s">
        <v>1242</v>
      </c>
      <c r="D73" s="482" t="s">
        <v>51</v>
      </c>
      <c r="E73" s="495" t="s">
        <v>44</v>
      </c>
      <c r="F73" s="486" t="s">
        <v>253</v>
      </c>
      <c r="G73" s="603" t="s">
        <v>96</v>
      </c>
      <c r="H73" s="331"/>
      <c r="I73" s="331"/>
      <c r="J73" s="331"/>
      <c r="K73" s="331"/>
      <c r="L73" s="331"/>
      <c r="M73" s="331"/>
      <c r="N73" s="331"/>
      <c r="O73" s="331"/>
      <c r="P73" s="331"/>
      <c r="Q73" s="331"/>
      <c r="R73" s="331"/>
      <c r="S73" s="331"/>
      <c r="T73" s="331"/>
      <c r="U73" s="331"/>
      <c r="V73" s="674"/>
      <c r="W73" s="331"/>
      <c r="X73" s="331"/>
      <c r="Y73" s="331"/>
      <c r="Z73" s="331"/>
      <c r="AA73" s="331"/>
      <c r="AB73" s="331"/>
      <c r="AC73" s="331"/>
      <c r="AD73" s="331"/>
      <c r="AE73" s="331"/>
      <c r="AF73" s="331"/>
      <c r="AG73" s="345"/>
      <c r="AH73" s="331"/>
      <c r="AI73" s="347"/>
    </row>
    <row r="74" spans="1:36" ht="14.1" customHeight="1" x14ac:dyDescent="0.2">
      <c r="A74" s="332" t="s">
        <v>49</v>
      </c>
      <c r="B74" s="495" t="s">
        <v>104</v>
      </c>
      <c r="C74" s="344" t="s">
        <v>933</v>
      </c>
      <c r="D74" s="482" t="s">
        <v>1204</v>
      </c>
      <c r="E74" s="495" t="s">
        <v>44</v>
      </c>
      <c r="F74" s="486" t="s">
        <v>253</v>
      </c>
      <c r="G74" s="603" t="s">
        <v>96</v>
      </c>
      <c r="H74" s="331"/>
      <c r="I74" s="331"/>
      <c r="J74" s="331"/>
      <c r="K74" s="331"/>
      <c r="L74" s="331"/>
      <c r="M74" s="331"/>
      <c r="N74" s="331"/>
      <c r="O74" s="331"/>
      <c r="P74" s="331"/>
      <c r="Q74" s="331"/>
      <c r="R74" s="331"/>
      <c r="S74" s="331"/>
      <c r="T74" s="331"/>
      <c r="U74" s="331"/>
      <c r="V74" s="345"/>
      <c r="W74" s="331"/>
      <c r="X74" s="331"/>
      <c r="Y74" s="331"/>
      <c r="Z74" s="331"/>
      <c r="AA74" s="331"/>
      <c r="AB74" s="331"/>
      <c r="AC74" s="331"/>
      <c r="AD74" s="331"/>
      <c r="AE74" s="331"/>
      <c r="AF74" s="331"/>
      <c r="AG74" s="674"/>
      <c r="AH74" s="331"/>
      <c r="AI74" s="347"/>
    </row>
    <row r="75" spans="1:36" ht="12.6" customHeight="1" x14ac:dyDescent="0.2">
      <c r="A75" s="208" t="s">
        <v>49</v>
      </c>
      <c r="B75" s="609" t="s">
        <v>104</v>
      </c>
      <c r="C75" s="483" t="s">
        <v>1239</v>
      </c>
      <c r="D75" s="484" t="s">
        <v>1205</v>
      </c>
      <c r="E75" s="609" t="s">
        <v>44</v>
      </c>
      <c r="F75" s="485" t="s">
        <v>253</v>
      </c>
      <c r="G75" s="611" t="s">
        <v>96</v>
      </c>
      <c r="H75" s="334"/>
      <c r="I75" s="334"/>
      <c r="J75" s="334"/>
      <c r="K75" s="334"/>
      <c r="L75" s="334"/>
      <c r="M75" s="334"/>
      <c r="N75" s="334"/>
      <c r="O75" s="334"/>
      <c r="P75" s="334"/>
      <c r="Q75" s="334"/>
      <c r="R75" s="334"/>
      <c r="S75" s="334"/>
      <c r="T75" s="334"/>
      <c r="U75" s="331"/>
      <c r="V75" s="674"/>
      <c r="W75" s="334"/>
      <c r="X75" s="334"/>
      <c r="Y75" s="334"/>
      <c r="Z75" s="334"/>
      <c r="AA75" s="334"/>
      <c r="AB75" s="334"/>
      <c r="AC75" s="334"/>
      <c r="AD75" s="334"/>
      <c r="AE75" s="334"/>
      <c r="AF75" s="334"/>
      <c r="AG75" s="334"/>
      <c r="AH75" s="334"/>
      <c r="AI75" s="347"/>
    </row>
    <row r="76" spans="1:36" x14ac:dyDescent="0.2">
      <c r="A76" s="209" t="s">
        <v>193</v>
      </c>
      <c r="B76" s="612" t="s">
        <v>1531</v>
      </c>
      <c r="C76" s="346"/>
      <c r="D76" s="617" t="s">
        <v>1534</v>
      </c>
      <c r="E76" s="612" t="s">
        <v>55</v>
      </c>
      <c r="F76" s="487" t="s">
        <v>252</v>
      </c>
      <c r="G76" s="611" t="s">
        <v>96</v>
      </c>
      <c r="H76" s="333"/>
      <c r="I76" s="333"/>
      <c r="J76" s="333"/>
      <c r="K76" s="333"/>
      <c r="L76" s="333"/>
      <c r="M76" s="333"/>
      <c r="N76" s="333"/>
      <c r="O76" s="333"/>
      <c r="P76" s="333"/>
      <c r="Q76" s="333"/>
      <c r="R76" s="333"/>
      <c r="S76" s="333"/>
      <c r="T76" s="333"/>
      <c r="U76" s="333"/>
      <c r="V76" s="333"/>
      <c r="W76" s="333"/>
      <c r="X76" s="333"/>
      <c r="Y76" s="333"/>
      <c r="Z76" s="333"/>
      <c r="AA76" s="333"/>
      <c r="AB76" s="333"/>
      <c r="AC76" s="333"/>
      <c r="AD76" s="333"/>
      <c r="AE76" s="333"/>
      <c r="AF76" s="333"/>
      <c r="AG76" s="333"/>
      <c r="AH76" s="333"/>
      <c r="AI76" s="347"/>
      <c r="AJ76" s="331"/>
    </row>
    <row r="77" spans="1:36" x14ac:dyDescent="0.2">
      <c r="A77" s="208" t="s">
        <v>193</v>
      </c>
      <c r="B77" s="609" t="s">
        <v>1532</v>
      </c>
      <c r="C77" s="599"/>
      <c r="D77" s="483" t="s">
        <v>1535</v>
      </c>
      <c r="E77" s="609" t="s">
        <v>55</v>
      </c>
      <c r="F77" s="485" t="s">
        <v>252</v>
      </c>
      <c r="G77" s="611" t="s">
        <v>96</v>
      </c>
      <c r="H77" s="331"/>
      <c r="I77" s="331"/>
      <c r="J77" s="331"/>
      <c r="K77" s="331"/>
      <c r="L77" s="331"/>
      <c r="M77" s="331"/>
      <c r="N77" s="331"/>
      <c r="O77" s="345"/>
      <c r="P77" s="331"/>
      <c r="Q77" s="331"/>
      <c r="R77" s="331"/>
      <c r="S77" s="331"/>
      <c r="T77" s="331"/>
      <c r="U77" s="331"/>
      <c r="V77" s="331"/>
      <c r="W77" s="331"/>
      <c r="X77" s="331"/>
      <c r="Y77" s="331"/>
      <c r="Z77" s="331"/>
      <c r="AA77" s="331"/>
      <c r="AB77" s="331"/>
      <c r="AC77" s="331"/>
      <c r="AD77" s="331"/>
      <c r="AE77" s="331"/>
      <c r="AF77" s="331"/>
      <c r="AG77" s="331"/>
      <c r="AH77" s="331"/>
      <c r="AI77" s="347"/>
      <c r="AJ77" s="331"/>
    </row>
    <row r="78" spans="1:36" x14ac:dyDescent="0.2">
      <c r="A78" s="600" t="s">
        <v>193</v>
      </c>
      <c r="B78" s="494" t="s">
        <v>1533</v>
      </c>
      <c r="C78" s="483"/>
      <c r="D78" s="617" t="s">
        <v>1536</v>
      </c>
      <c r="E78" s="494" t="s">
        <v>55</v>
      </c>
      <c r="F78" s="493" t="s">
        <v>252</v>
      </c>
      <c r="G78" s="618" t="s">
        <v>96</v>
      </c>
      <c r="H78" s="601"/>
      <c r="I78" s="601"/>
      <c r="J78" s="601"/>
      <c r="K78" s="601"/>
      <c r="L78" s="601"/>
      <c r="M78" s="601"/>
      <c r="N78" s="601"/>
      <c r="O78" s="601"/>
      <c r="P78" s="601"/>
      <c r="Q78" s="601"/>
      <c r="R78" s="601"/>
      <c r="S78" s="601"/>
      <c r="T78" s="601"/>
      <c r="U78" s="601"/>
      <c r="V78" s="601"/>
      <c r="W78" s="601"/>
      <c r="X78" s="601"/>
      <c r="Y78" s="601"/>
      <c r="Z78" s="601"/>
      <c r="AA78" s="601"/>
      <c r="AB78" s="601"/>
      <c r="AC78" s="601"/>
      <c r="AD78" s="601"/>
      <c r="AE78" s="601"/>
      <c r="AF78" s="601"/>
      <c r="AG78" s="601"/>
      <c r="AH78" s="601"/>
      <c r="AI78" s="347"/>
      <c r="AJ78" s="892"/>
    </row>
    <row r="79" spans="1:36" ht="13.5" thickBot="1" x14ac:dyDescent="0.25"/>
    <row r="80" spans="1:36" x14ac:dyDescent="0.2">
      <c r="B80" s="1044" t="s">
        <v>325</v>
      </c>
      <c r="C80" s="1046" t="s">
        <v>326</v>
      </c>
      <c r="D80" s="1047"/>
      <c r="E80" s="1048" t="s">
        <v>327</v>
      </c>
      <c r="F80" s="1049"/>
      <c r="G80" s="1050"/>
    </row>
    <row r="81" spans="2:7" x14ac:dyDescent="0.2">
      <c r="B81" s="1045"/>
      <c r="C81" s="1051" t="s">
        <v>1127</v>
      </c>
      <c r="D81" s="1052"/>
      <c r="E81" s="1036" t="s">
        <v>1126</v>
      </c>
      <c r="F81" s="1038"/>
      <c r="G81" s="1039"/>
    </row>
    <row r="82" spans="2:7" x14ac:dyDescent="0.2">
      <c r="B82" s="596" t="s">
        <v>328</v>
      </c>
      <c r="C82" s="1051" t="s">
        <v>329</v>
      </c>
      <c r="D82" s="1052"/>
      <c r="E82" s="1036" t="s">
        <v>330</v>
      </c>
      <c r="F82" s="1038"/>
      <c r="G82" s="1039"/>
    </row>
    <row r="83" spans="2:7" x14ac:dyDescent="0.2">
      <c r="B83" s="596" t="s">
        <v>331</v>
      </c>
      <c r="C83" s="1036" t="s">
        <v>1556</v>
      </c>
      <c r="D83" s="1037"/>
      <c r="E83" s="1036" t="s">
        <v>1556</v>
      </c>
      <c r="F83" s="1038"/>
      <c r="G83" s="1039"/>
    </row>
    <row r="84" spans="2:7" ht="27" customHeight="1" thickBot="1" x14ac:dyDescent="0.25">
      <c r="B84" s="597" t="s">
        <v>333</v>
      </c>
      <c r="C84" s="1040"/>
      <c r="D84" s="1041"/>
      <c r="E84" s="1040"/>
      <c r="F84" s="1042"/>
      <c r="G84" s="1043"/>
    </row>
  </sheetData>
  <mergeCells count="11">
    <mergeCell ref="C83:D83"/>
    <mergeCell ref="E83:G83"/>
    <mergeCell ref="C84:D84"/>
    <mergeCell ref="E84:G84"/>
    <mergeCell ref="B80:B81"/>
    <mergeCell ref="C80:D80"/>
    <mergeCell ref="E80:G80"/>
    <mergeCell ref="C81:D81"/>
    <mergeCell ref="E81:G81"/>
    <mergeCell ref="C82:D82"/>
    <mergeCell ref="E82:G82"/>
  </mergeCells>
  <hyperlinks>
    <hyperlink ref="A75" r:id="rId1"/>
    <hyperlink ref="A65" r:id="rId2"/>
    <hyperlink ref="A66" r:id="rId3"/>
    <hyperlink ref="A72" r:id="rId4"/>
    <hyperlink ref="A73" r:id="rId5"/>
    <hyperlink ref="A74" r:id="rId6"/>
    <hyperlink ref="A71" r:id="rId7"/>
    <hyperlink ref="A70" r:id="rId8"/>
    <hyperlink ref="A38" r:id="rId9"/>
    <hyperlink ref="A41" r:id="rId10"/>
    <hyperlink ref="A42" r:id="rId11"/>
    <hyperlink ref="A39" r:id="rId12"/>
    <hyperlink ref="A40" r:id="rId13"/>
    <hyperlink ref="A69" r:id="rId14"/>
    <hyperlink ref="A50" r:id="rId15"/>
    <hyperlink ref="A49" r:id="rId16"/>
    <hyperlink ref="A48" r:id="rId17"/>
    <hyperlink ref="A43" r:id="rId18"/>
    <hyperlink ref="A37" r:id="rId19"/>
    <hyperlink ref="A47" r:id="rId20"/>
    <hyperlink ref="A46" r:id="rId21"/>
    <hyperlink ref="A45" r:id="rId22"/>
    <hyperlink ref="A64" r:id="rId23"/>
    <hyperlink ref="A61" r:id="rId24"/>
    <hyperlink ref="A63" r:id="rId25"/>
    <hyperlink ref="A62" r:id="rId26"/>
    <hyperlink ref="A59" r:id="rId27"/>
    <hyperlink ref="A60" r:id="rId28"/>
    <hyperlink ref="A29" r:id="rId29"/>
    <hyperlink ref="A33" r:id="rId30"/>
    <hyperlink ref="A30" r:id="rId31"/>
    <hyperlink ref="A32" r:id="rId32"/>
    <hyperlink ref="A20" r:id="rId33" display="Station Leica TS 15"/>
    <hyperlink ref="A25" r:id="rId34"/>
    <hyperlink ref="A23" r:id="rId35"/>
    <hyperlink ref="A24" r:id="rId36"/>
    <hyperlink ref="A26" r:id="rId37"/>
    <hyperlink ref="A16" r:id="rId38"/>
    <hyperlink ref="A21" r:id="rId39"/>
    <hyperlink ref="A22" r:id="rId40"/>
    <hyperlink ref="A15" r:id="rId41"/>
    <hyperlink ref="A14" r:id="rId42"/>
    <hyperlink ref="A10" r:id="rId43"/>
    <hyperlink ref="A12" r:id="rId44"/>
    <hyperlink ref="A13" r:id="rId45"/>
    <hyperlink ref="A9" r:id="rId46"/>
    <hyperlink ref="A11" r:id="rId47"/>
    <hyperlink ref="A67:A68" r:id="rId48" display="Carte C-A-D"/>
    <hyperlink ref="A67" r:id="rId49"/>
    <hyperlink ref="A68" r:id="rId50"/>
    <hyperlink ref="A36" r:id="rId51"/>
    <hyperlink ref="A35" r:id="rId52"/>
    <hyperlink ref="A34" r:id="rId53"/>
    <hyperlink ref="A44" r:id="rId54"/>
    <hyperlink ref="A51" r:id="rId55"/>
    <hyperlink ref="A57" r:id="rId56"/>
    <hyperlink ref="A52" r:id="rId57"/>
    <hyperlink ref="A58" r:id="rId58"/>
    <hyperlink ref="A53" r:id="rId59"/>
    <hyperlink ref="A55" r:id="rId60"/>
    <hyperlink ref="A54" r:id="rId61"/>
    <hyperlink ref="A56" r:id="rId62"/>
    <hyperlink ref="A27" r:id="rId63"/>
    <hyperlink ref="A28" r:id="rId64"/>
    <hyperlink ref="A17" r:id="rId65"/>
    <hyperlink ref="A18" r:id="rId66"/>
    <hyperlink ref="A19" r:id="rId67"/>
    <hyperlink ref="A31" r:id="rId68"/>
  </hyperlinks>
  <printOptions horizontalCentered="1" verticalCentered="1"/>
  <pageMargins left="0.23622047244094491" right="0.23622047244094491" top="0.74803149606299213" bottom="0.74803149606299213" header="0.31496062992125984" footer="0.31496062992125984"/>
  <pageSetup paperSize="8" orientation="landscape" verticalDpi="1200" r:id="rId69"/>
  <drawing r:id="rId70"/>
  <tableParts count="1">
    <tablePart r:id="rId7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D60093"/>
  </sheetPr>
  <dimension ref="A4:AT387"/>
  <sheetViews>
    <sheetView topLeftCell="A24" zoomScale="91" zoomScaleNormal="91" workbookViewId="0">
      <selection activeCell="I134" sqref="I134"/>
    </sheetView>
  </sheetViews>
  <sheetFormatPr baseColWidth="10" defaultColWidth="11.42578125" defaultRowHeight="12.75" x14ac:dyDescent="0.2"/>
  <cols>
    <col min="1" max="1" width="6.5703125" style="352" customWidth="1"/>
    <col min="2" max="2" width="9.85546875" style="353" customWidth="1"/>
    <col min="3" max="3" width="10" style="354" customWidth="1"/>
    <col min="4" max="4" width="28.5703125" style="355" customWidth="1"/>
    <col min="5" max="5" width="24.85546875" style="355" customWidth="1"/>
    <col min="6" max="6" width="18.7109375" style="356" customWidth="1"/>
    <col min="7" max="7" width="16.7109375" style="356" customWidth="1"/>
    <col min="8" max="8" width="14.42578125" style="329" customWidth="1"/>
    <col min="9" max="9" width="15.5703125" style="357" customWidth="1"/>
    <col min="10" max="11" width="11.28515625" style="355" customWidth="1"/>
    <col min="12" max="12" width="15.140625" style="355" customWidth="1"/>
    <col min="13" max="13" width="14.28515625" style="355" customWidth="1"/>
    <col min="14" max="14" width="10.5703125" style="355" customWidth="1"/>
    <col min="15" max="15" width="12.7109375" style="355" customWidth="1"/>
    <col min="16" max="16" width="14.5703125" style="358" customWidth="1"/>
    <col min="17" max="16384" width="11.42578125" style="329"/>
  </cols>
  <sheetData>
    <row r="4" spans="1:16" ht="18.75" customHeight="1" x14ac:dyDescent="0.2"/>
    <row r="5" spans="1:16" ht="23.25" customHeight="1" x14ac:dyDescent="0.2">
      <c r="A5" s="359" t="s">
        <v>95</v>
      </c>
      <c r="B5" s="360" t="s">
        <v>188</v>
      </c>
      <c r="C5" s="359" t="s">
        <v>97</v>
      </c>
      <c r="D5" s="361" t="s">
        <v>285</v>
      </c>
      <c r="E5" s="361" t="s">
        <v>284</v>
      </c>
      <c r="F5" s="362" t="s">
        <v>577</v>
      </c>
      <c r="G5" s="362" t="s">
        <v>287</v>
      </c>
      <c r="H5" s="361" t="s">
        <v>286</v>
      </c>
      <c r="I5" s="363" t="s">
        <v>926</v>
      </c>
      <c r="J5" s="361" t="s">
        <v>72</v>
      </c>
      <c r="K5" s="904" t="s">
        <v>1541</v>
      </c>
      <c r="L5" s="361" t="s">
        <v>1147</v>
      </c>
      <c r="M5" s="361" t="s">
        <v>1148</v>
      </c>
      <c r="N5" s="361" t="s">
        <v>70</v>
      </c>
      <c r="O5" s="361" t="s">
        <v>1146</v>
      </c>
      <c r="P5" s="361" t="s">
        <v>1298</v>
      </c>
    </row>
    <row r="6" spans="1:16" ht="14.25" customHeight="1" x14ac:dyDescent="0.2">
      <c r="A6" s="385"/>
      <c r="B6" s="382" t="s">
        <v>335</v>
      </c>
      <c r="C6" s="364">
        <v>2013</v>
      </c>
      <c r="D6" s="390" t="s">
        <v>1013</v>
      </c>
      <c r="E6" s="367" t="s">
        <v>1011</v>
      </c>
      <c r="F6" s="337">
        <v>5652348</v>
      </c>
      <c r="G6" s="337" t="s">
        <v>1012</v>
      </c>
      <c r="H6" s="367" t="s">
        <v>44</v>
      </c>
      <c r="I6" s="377" t="s">
        <v>1014</v>
      </c>
      <c r="J6" s="391" t="s">
        <v>724</v>
      </c>
      <c r="K6" s="905"/>
      <c r="L6" s="687">
        <v>44853</v>
      </c>
      <c r="M6" s="330">
        <f>Tableau19[[#This Row],[Date Verification ]]+365</f>
        <v>45218</v>
      </c>
      <c r="N6" s="374">
        <f ca="1">(Tableau19[[#This Row],[ Prochaine Verification]]-TODAY())</f>
        <v>-663</v>
      </c>
      <c r="O6" s="330">
        <f>Tableau19[[#This Row],[Date Verification ]]+365</f>
        <v>45218</v>
      </c>
      <c r="P6" s="374">
        <f>Tableau19[[#This Row],[Date Verification ]]-Tableau19[[#This Row],[N-1]]-365</f>
        <v>-730</v>
      </c>
    </row>
    <row r="7" spans="1:16" ht="15" customHeight="1" x14ac:dyDescent="0.2">
      <c r="A7" s="364">
        <v>94</v>
      </c>
      <c r="B7" s="365" t="s">
        <v>334</v>
      </c>
      <c r="C7" s="364"/>
      <c r="D7" s="230" t="s">
        <v>56</v>
      </c>
      <c r="E7" s="367" t="s">
        <v>50</v>
      </c>
      <c r="F7" s="413"/>
      <c r="G7" s="376"/>
      <c r="H7" s="367" t="s">
        <v>44</v>
      </c>
      <c r="I7" s="370" t="s">
        <v>44</v>
      </c>
      <c r="J7" s="371" t="s">
        <v>724</v>
      </c>
      <c r="K7" s="906"/>
      <c r="L7" s="378">
        <v>43632</v>
      </c>
      <c r="M7" s="330">
        <f>Tableau19[[#This Row],[Date Verification ]]+365</f>
        <v>43997</v>
      </c>
      <c r="N7" s="374">
        <f ca="1">(Tableau19[[#This Row],[ Prochaine Verification]]-TODAY())</f>
        <v>-1884</v>
      </c>
      <c r="O7" s="372">
        <v>43271</v>
      </c>
      <c r="P7" s="374" t="e">
        <f>Tableau19[[#This Row],[Date Verification ]]-#REF!-365</f>
        <v>#REF!</v>
      </c>
    </row>
    <row r="8" spans="1:16" ht="15" customHeight="1" x14ac:dyDescent="0.2">
      <c r="A8" s="364">
        <v>78</v>
      </c>
      <c r="B8" s="365" t="s">
        <v>335</v>
      </c>
      <c r="C8" s="364">
        <v>2005</v>
      </c>
      <c r="D8" s="274" t="s">
        <v>9</v>
      </c>
      <c r="E8" s="367" t="s">
        <v>73</v>
      </c>
      <c r="F8" s="376">
        <v>389735</v>
      </c>
      <c r="G8" s="368" t="s">
        <v>139</v>
      </c>
      <c r="H8" s="367" t="s">
        <v>44</v>
      </c>
      <c r="I8" s="370" t="s">
        <v>252</v>
      </c>
      <c r="J8" s="371" t="s">
        <v>724</v>
      </c>
      <c r="K8" s="907"/>
      <c r="L8" s="373">
        <v>44173</v>
      </c>
      <c r="M8" s="330">
        <f>Tableau19[[#This Row],[Date Verification ]]+365</f>
        <v>44538</v>
      </c>
      <c r="N8" s="374">
        <f ca="1">(Tableau19[[#This Row],[ Prochaine Verification]]-TODAY())</f>
        <v>-1343</v>
      </c>
      <c r="O8" s="378">
        <v>43604</v>
      </c>
      <c r="P8" s="374">
        <f>Tableau19[[#This Row],[Date Verification ]]-Tableau19[[#This Row],[N-1]]-365</f>
        <v>204</v>
      </c>
    </row>
    <row r="9" spans="1:16" ht="15" customHeight="1" x14ac:dyDescent="0.2">
      <c r="A9" s="364">
        <v>15</v>
      </c>
      <c r="B9" s="365" t="s">
        <v>335</v>
      </c>
      <c r="C9" s="364">
        <v>2005</v>
      </c>
      <c r="D9" s="274" t="s">
        <v>9</v>
      </c>
      <c r="E9" s="367" t="s">
        <v>73</v>
      </c>
      <c r="F9" s="337">
        <v>389742</v>
      </c>
      <c r="G9" s="337" t="s">
        <v>111</v>
      </c>
      <c r="H9" s="367" t="s">
        <v>55</v>
      </c>
      <c r="I9" s="370" t="s">
        <v>252</v>
      </c>
      <c r="J9" s="371" t="s">
        <v>724</v>
      </c>
      <c r="K9" s="907"/>
      <c r="L9" s="688">
        <v>44941</v>
      </c>
      <c r="M9" s="330">
        <v>45122</v>
      </c>
      <c r="N9" s="374">
        <f ca="1">(Tableau19[[#This Row],[ Prochaine Verification]]-TODAY())</f>
        <v>-759</v>
      </c>
      <c r="O9" s="378">
        <v>43641</v>
      </c>
      <c r="P9" s="374">
        <f>Tableau19[[#This Row],[Date Verification ]]-Tableau19[[#This Row],[N-1]]-365</f>
        <v>935</v>
      </c>
    </row>
    <row r="10" spans="1:16" ht="15" customHeight="1" x14ac:dyDescent="0.2">
      <c r="A10" s="364">
        <v>27</v>
      </c>
      <c r="B10" s="365" t="s">
        <v>335</v>
      </c>
      <c r="C10" s="364">
        <v>2009</v>
      </c>
      <c r="D10" s="448" t="s">
        <v>14</v>
      </c>
      <c r="E10" s="380" t="s">
        <v>79</v>
      </c>
      <c r="F10" s="337">
        <v>1312455</v>
      </c>
      <c r="G10" s="376" t="s">
        <v>356</v>
      </c>
      <c r="H10" s="367" t="s">
        <v>54</v>
      </c>
      <c r="I10" s="449" t="s">
        <v>414</v>
      </c>
      <c r="J10" s="371" t="s">
        <v>724</v>
      </c>
      <c r="K10" s="907"/>
      <c r="L10" s="373">
        <v>45764</v>
      </c>
      <c r="M10" s="330">
        <v>46129</v>
      </c>
      <c r="N10" s="374">
        <f ca="1">(Tableau19[[#This Row],[ Prochaine Verification]]-TODAY())</f>
        <v>248</v>
      </c>
      <c r="O10" s="330">
        <v>45218</v>
      </c>
      <c r="P10" s="374">
        <f>Tableau19[[#This Row],[Date Verification ]]-Tableau19[[#This Row],[N-1]]-365</f>
        <v>181</v>
      </c>
    </row>
    <row r="11" spans="1:16" ht="15" customHeight="1" x14ac:dyDescent="0.2">
      <c r="A11" s="364">
        <v>73</v>
      </c>
      <c r="B11" s="365" t="s">
        <v>334</v>
      </c>
      <c r="C11" s="364">
        <v>2013</v>
      </c>
      <c r="D11" s="390" t="s">
        <v>62</v>
      </c>
      <c r="E11" s="367" t="s">
        <v>92</v>
      </c>
      <c r="F11" s="337">
        <v>1833132</v>
      </c>
      <c r="G11" s="337" t="s">
        <v>134</v>
      </c>
      <c r="H11" s="367" t="s">
        <v>55</v>
      </c>
      <c r="I11" s="377" t="s">
        <v>252</v>
      </c>
      <c r="J11" s="371" t="s">
        <v>724</v>
      </c>
      <c r="K11" s="906"/>
      <c r="L11" s="330">
        <v>45460</v>
      </c>
      <c r="M11" s="330">
        <f>Tableau19[[#This Row],[Date Verification ]]+365</f>
        <v>45825</v>
      </c>
      <c r="N11" s="374">
        <f ca="1">(Tableau19[[#This Row],[ Prochaine Verification]]-TODAY())</f>
        <v>-56</v>
      </c>
      <c r="O11" s="330">
        <v>45097</v>
      </c>
      <c r="P11" s="374" t="e">
        <f>Tableau19[[#This Row],[Date Verification ]]-#REF!-365</f>
        <v>#REF!</v>
      </c>
    </row>
    <row r="12" spans="1:16" ht="15" customHeight="1" x14ac:dyDescent="0.2">
      <c r="A12" s="364">
        <v>74</v>
      </c>
      <c r="B12" s="365" t="s">
        <v>334</v>
      </c>
      <c r="C12" s="364">
        <v>2013</v>
      </c>
      <c r="D12" s="390" t="s">
        <v>62</v>
      </c>
      <c r="E12" s="367" t="s">
        <v>92</v>
      </c>
      <c r="F12" s="337">
        <v>1833098</v>
      </c>
      <c r="G12" s="337" t="s">
        <v>135</v>
      </c>
      <c r="H12" s="367" t="s">
        <v>55</v>
      </c>
      <c r="I12" s="377" t="s">
        <v>252</v>
      </c>
      <c r="J12" s="371" t="s">
        <v>724</v>
      </c>
      <c r="K12" s="906"/>
      <c r="L12" s="330">
        <v>45460</v>
      </c>
      <c r="M12" s="330">
        <f>Tableau19[[#This Row],[Date Verification ]]+365</f>
        <v>45825</v>
      </c>
      <c r="N12" s="374">
        <f ca="1">(Tableau19[[#This Row],[ Prochaine Verification]]-TODAY())</f>
        <v>-56</v>
      </c>
      <c r="O12" s="330">
        <v>45097</v>
      </c>
      <c r="P12" s="374" t="e">
        <f>Tableau19[[#This Row],[Date Verification ]]-#REF!-365</f>
        <v>#REF!</v>
      </c>
    </row>
    <row r="13" spans="1:16" ht="15" customHeight="1" x14ac:dyDescent="0.2">
      <c r="A13" s="364">
        <v>75</v>
      </c>
      <c r="B13" s="365" t="s">
        <v>334</v>
      </c>
      <c r="C13" s="364">
        <v>2013</v>
      </c>
      <c r="D13" s="390" t="s">
        <v>62</v>
      </c>
      <c r="E13" s="367" t="s">
        <v>92</v>
      </c>
      <c r="F13" s="337">
        <v>1833125</v>
      </c>
      <c r="G13" s="337" t="s">
        <v>136</v>
      </c>
      <c r="H13" s="367" t="s">
        <v>55</v>
      </c>
      <c r="I13" s="377" t="s">
        <v>252</v>
      </c>
      <c r="J13" s="371" t="s">
        <v>724</v>
      </c>
      <c r="K13" s="906"/>
      <c r="L13" s="330">
        <v>45460</v>
      </c>
      <c r="M13" s="330">
        <f>Tableau19[[#This Row],[Date Verification ]]+365</f>
        <v>45825</v>
      </c>
      <c r="N13" s="374">
        <f ca="1">(Tableau19[[#This Row],[ Prochaine Verification]]-TODAY())</f>
        <v>-56</v>
      </c>
      <c r="O13" s="330">
        <v>45097</v>
      </c>
      <c r="P13" s="374" t="e">
        <f>Tableau19[[#This Row],[Date Verification ]]-#REF!-365</f>
        <v>#REF!</v>
      </c>
    </row>
    <row r="14" spans="1:16" ht="15" customHeight="1" x14ac:dyDescent="0.2">
      <c r="A14" s="364">
        <v>70</v>
      </c>
      <c r="B14" s="365" t="s">
        <v>334</v>
      </c>
      <c r="C14" s="364">
        <v>2013</v>
      </c>
      <c r="D14" s="390" t="s">
        <v>62</v>
      </c>
      <c r="E14" s="367" t="s">
        <v>92</v>
      </c>
      <c r="F14" s="337">
        <v>1833138</v>
      </c>
      <c r="G14" s="433" t="s">
        <v>322</v>
      </c>
      <c r="H14" s="367" t="s">
        <v>55</v>
      </c>
      <c r="I14" s="377" t="s">
        <v>252</v>
      </c>
      <c r="J14" s="371" t="s">
        <v>724</v>
      </c>
      <c r="K14" s="906"/>
      <c r="L14" s="330">
        <v>45460</v>
      </c>
      <c r="M14" s="330">
        <f>Tableau19[[#This Row],[Date Verification ]]+365</f>
        <v>45825</v>
      </c>
      <c r="N14" s="374">
        <f ca="1">(Tableau19[[#This Row],[ Prochaine Verification]]-TODAY())</f>
        <v>-56</v>
      </c>
      <c r="O14" s="330">
        <v>45097</v>
      </c>
      <c r="P14" s="374" t="e">
        <f>Tableau19[[#This Row],[Date Verification ]]-#REF!-365</f>
        <v>#REF!</v>
      </c>
    </row>
    <row r="15" spans="1:16" ht="15" customHeight="1" x14ac:dyDescent="0.2">
      <c r="A15" s="364">
        <v>100</v>
      </c>
      <c r="B15" s="382" t="s">
        <v>454</v>
      </c>
      <c r="C15" s="364"/>
      <c r="D15" s="383" t="s">
        <v>193</v>
      </c>
      <c r="E15" s="367" t="s">
        <v>200</v>
      </c>
      <c r="F15" s="376"/>
      <c r="G15" s="376" t="s">
        <v>196</v>
      </c>
      <c r="H15" s="367" t="s">
        <v>55</v>
      </c>
      <c r="I15" s="377" t="s">
        <v>252</v>
      </c>
      <c r="J15" s="371" t="s">
        <v>724</v>
      </c>
      <c r="K15" s="906"/>
      <c r="L15" s="330">
        <v>43891</v>
      </c>
      <c r="M15" s="330">
        <v>44226</v>
      </c>
      <c r="N15" s="374">
        <f ca="1">(Tableau19[[#This Row],[ Prochaine Verification]]-TODAY())</f>
        <v>-1655</v>
      </c>
      <c r="O15" s="330">
        <v>45097</v>
      </c>
      <c r="P15" s="374"/>
    </row>
    <row r="16" spans="1:16" ht="15" customHeight="1" x14ac:dyDescent="0.2">
      <c r="A16" s="385"/>
      <c r="B16" s="382"/>
      <c r="C16" s="364"/>
      <c r="D16" s="383" t="s">
        <v>193</v>
      </c>
      <c r="E16" s="367" t="s">
        <v>1149</v>
      </c>
      <c r="F16" s="376"/>
      <c r="G16" s="376"/>
      <c r="H16" s="386" t="s">
        <v>55</v>
      </c>
      <c r="I16" s="377" t="s">
        <v>252</v>
      </c>
      <c r="J16" s="387" t="s">
        <v>1150</v>
      </c>
      <c r="K16" s="908"/>
      <c r="L16" s="367"/>
      <c r="M16" s="330">
        <v>45290</v>
      </c>
      <c r="N16" s="374">
        <f ca="1">(Tableau19[[#This Row],[ Prochaine Verification]]-TODAY())</f>
        <v>-591</v>
      </c>
      <c r="O16" s="330">
        <v>45097</v>
      </c>
      <c r="P16" s="374" t="e">
        <f>Tableau19[[#This Row],[Date Verification ]]-#REF!-182</f>
        <v>#REF!</v>
      </c>
    </row>
    <row r="17" spans="1:16" ht="15" customHeight="1" x14ac:dyDescent="0.2">
      <c r="A17" s="364">
        <v>33</v>
      </c>
      <c r="B17" s="365" t="s">
        <v>335</v>
      </c>
      <c r="C17" s="364">
        <v>2011</v>
      </c>
      <c r="D17" s="274" t="s">
        <v>14</v>
      </c>
      <c r="E17" s="380" t="s">
        <v>151</v>
      </c>
      <c r="F17" s="337">
        <v>101678</v>
      </c>
      <c r="G17" s="376" t="s">
        <v>124</v>
      </c>
      <c r="H17" s="367" t="s">
        <v>54</v>
      </c>
      <c r="I17" s="428" t="s">
        <v>252</v>
      </c>
      <c r="J17" s="371" t="s">
        <v>724</v>
      </c>
      <c r="K17" s="906"/>
      <c r="L17" s="330">
        <v>45725</v>
      </c>
      <c r="M17" s="330">
        <v>46090</v>
      </c>
      <c r="N17" s="374">
        <f ca="1">(Tableau19[[#This Row],[ Prochaine Verification]]-TODAY())</f>
        <v>209</v>
      </c>
      <c r="O17" s="330">
        <v>45182</v>
      </c>
      <c r="P17" s="374">
        <f>Tableau19[[#This Row],[Date Verification ]]-Tableau19[[#This Row],[N-1]]-182</f>
        <v>361</v>
      </c>
    </row>
    <row r="18" spans="1:16" ht="15" customHeight="1" x14ac:dyDescent="0.2">
      <c r="A18" s="364">
        <v>80</v>
      </c>
      <c r="B18" s="365" t="s">
        <v>335</v>
      </c>
      <c r="C18" s="364">
        <v>1992</v>
      </c>
      <c r="D18" s="366" t="s">
        <v>47</v>
      </c>
      <c r="E18" s="367" t="s">
        <v>99</v>
      </c>
      <c r="F18" s="368">
        <v>20304213</v>
      </c>
      <c r="G18" s="369" t="s">
        <v>140</v>
      </c>
      <c r="H18" s="367" t="s">
        <v>44</v>
      </c>
      <c r="I18" s="388" t="s">
        <v>256</v>
      </c>
      <c r="J18" s="371" t="s">
        <v>724</v>
      </c>
      <c r="K18" s="906"/>
      <c r="L18" s="378">
        <v>45638</v>
      </c>
      <c r="M18" s="330">
        <f>Tableau19[[#This Row],[Date Verification ]]+365</f>
        <v>46003</v>
      </c>
      <c r="N18" s="374">
        <f ca="1">(Tableau19[[#This Row],[ Prochaine Verification]]-TODAY())</f>
        <v>122</v>
      </c>
      <c r="O18" s="378">
        <v>45277</v>
      </c>
      <c r="P18" s="374">
        <f>Tableau19[[#This Row],[Date Verification ]]-Tableau19[[#This Row],[N-1]]-365</f>
        <v>-4</v>
      </c>
    </row>
    <row r="19" spans="1:16" ht="15" customHeight="1" x14ac:dyDescent="0.2">
      <c r="A19" s="364">
        <v>101</v>
      </c>
      <c r="B19" s="365" t="s">
        <v>454</v>
      </c>
      <c r="C19" s="364"/>
      <c r="D19" s="383" t="s">
        <v>193</v>
      </c>
      <c r="E19" s="367" t="s">
        <v>198</v>
      </c>
      <c r="F19" s="376"/>
      <c r="G19" s="376"/>
      <c r="H19" s="367" t="s">
        <v>55</v>
      </c>
      <c r="I19" s="377" t="s">
        <v>252</v>
      </c>
      <c r="J19" s="371" t="s">
        <v>724</v>
      </c>
      <c r="K19" s="906"/>
      <c r="L19" s="330">
        <v>43922</v>
      </c>
      <c r="M19" s="330">
        <v>45565</v>
      </c>
      <c r="N19" s="374">
        <f ca="1">(Tableau19[[#This Row],[ Prochaine Verification]]-TODAY())</f>
        <v>-316</v>
      </c>
      <c r="O19" s="330">
        <v>43922</v>
      </c>
      <c r="P19" s="374"/>
    </row>
    <row r="20" spans="1:16" s="389" customFormat="1" ht="15" customHeight="1" x14ac:dyDescent="0.2">
      <c r="A20" s="364">
        <v>79</v>
      </c>
      <c r="B20" s="365" t="s">
        <v>335</v>
      </c>
      <c r="C20" s="364">
        <v>1987</v>
      </c>
      <c r="D20" s="366" t="s">
        <v>45</v>
      </c>
      <c r="E20" s="367" t="s">
        <v>98</v>
      </c>
      <c r="F20" s="368" t="s">
        <v>277</v>
      </c>
      <c r="G20" s="369" t="s">
        <v>46</v>
      </c>
      <c r="H20" s="367" t="s">
        <v>44</v>
      </c>
      <c r="I20" s="370" t="s">
        <v>253</v>
      </c>
      <c r="J20" s="371" t="s">
        <v>724</v>
      </c>
      <c r="K20" s="906"/>
      <c r="L20" s="378">
        <v>45638</v>
      </c>
      <c r="M20" s="330">
        <f>Tableau19[[#This Row],[Date Verification ]]+365</f>
        <v>46003</v>
      </c>
      <c r="N20" s="374">
        <f ca="1">(Tableau19[[#This Row],[ Prochaine Verification]]-TODAY())</f>
        <v>122</v>
      </c>
      <c r="O20" s="378">
        <v>45277</v>
      </c>
      <c r="P20" s="374">
        <f>Tableau19[[#This Row],[Date Verification ]]-Tableau19[[#This Row],[N-1]]-365</f>
        <v>-4</v>
      </c>
    </row>
    <row r="21" spans="1:16" s="389" customFormat="1" ht="15" customHeight="1" x14ac:dyDescent="0.2">
      <c r="A21" s="364">
        <v>81</v>
      </c>
      <c r="B21" s="365" t="s">
        <v>335</v>
      </c>
      <c r="C21" s="364">
        <v>2005</v>
      </c>
      <c r="D21" s="230" t="s">
        <v>48</v>
      </c>
      <c r="E21" s="367" t="s">
        <v>100</v>
      </c>
      <c r="F21" s="368" t="s">
        <v>278</v>
      </c>
      <c r="G21" s="369" t="s">
        <v>141</v>
      </c>
      <c r="H21" s="367" t="s">
        <v>44</v>
      </c>
      <c r="I21" s="370" t="s">
        <v>256</v>
      </c>
      <c r="J21" s="371" t="s">
        <v>724</v>
      </c>
      <c r="K21" s="906"/>
      <c r="L21" s="378">
        <v>45638</v>
      </c>
      <c r="M21" s="330">
        <f>Tableau19[[#This Row],[Date Verification ]]+365</f>
        <v>46003</v>
      </c>
      <c r="N21" s="374">
        <f ca="1">(Tableau19[[#This Row],[ Prochaine Verification]]-TODAY())</f>
        <v>122</v>
      </c>
      <c r="O21" s="378">
        <v>45277</v>
      </c>
      <c r="P21" s="374">
        <f>Tableau19[[#This Row],[Date Verification ]]-Tableau19[[#This Row],[N-1]]-365</f>
        <v>-4</v>
      </c>
    </row>
    <row r="22" spans="1:16" s="389" customFormat="1" ht="15" customHeight="1" x14ac:dyDescent="0.2">
      <c r="A22" s="364">
        <v>71</v>
      </c>
      <c r="B22" s="365" t="s">
        <v>334</v>
      </c>
      <c r="C22" s="364">
        <v>2013</v>
      </c>
      <c r="D22" s="390" t="s">
        <v>62</v>
      </c>
      <c r="E22" s="367" t="s">
        <v>92</v>
      </c>
      <c r="F22" s="337">
        <v>1833139</v>
      </c>
      <c r="G22" s="433" t="s">
        <v>323</v>
      </c>
      <c r="H22" s="367" t="s">
        <v>55</v>
      </c>
      <c r="I22" s="377" t="s">
        <v>252</v>
      </c>
      <c r="J22" s="371" t="s">
        <v>724</v>
      </c>
      <c r="K22" s="906"/>
      <c r="L22" s="330">
        <v>45460</v>
      </c>
      <c r="M22" s="330">
        <f>Tableau19[[#This Row],[Date Verification ]]+365</f>
        <v>45825</v>
      </c>
      <c r="N22" s="374">
        <f ca="1">(Tableau19[[#This Row],[ Prochaine Verification]]-TODAY())</f>
        <v>-56</v>
      </c>
      <c r="O22" s="330">
        <v>45097</v>
      </c>
      <c r="P22" s="374" t="e">
        <f>Tableau19[[#This Row],[Date Verification ]]-#REF!-365</f>
        <v>#REF!</v>
      </c>
    </row>
    <row r="23" spans="1:16" s="389" customFormat="1" ht="15" customHeight="1" x14ac:dyDescent="0.2">
      <c r="A23" s="364">
        <v>72</v>
      </c>
      <c r="B23" s="365" t="s">
        <v>334</v>
      </c>
      <c r="C23" s="364">
        <v>2013</v>
      </c>
      <c r="D23" s="390" t="s">
        <v>62</v>
      </c>
      <c r="E23" s="367" t="s">
        <v>92</v>
      </c>
      <c r="F23" s="337">
        <v>1833137</v>
      </c>
      <c r="G23" s="337" t="s">
        <v>133</v>
      </c>
      <c r="H23" s="367" t="s">
        <v>55</v>
      </c>
      <c r="I23" s="377" t="s">
        <v>252</v>
      </c>
      <c r="J23" s="371" t="s">
        <v>724</v>
      </c>
      <c r="K23" s="906"/>
      <c r="L23" s="330">
        <v>45460</v>
      </c>
      <c r="M23" s="330">
        <f>Tableau19[[#This Row],[Date Verification ]]+365</f>
        <v>45825</v>
      </c>
      <c r="N23" s="374">
        <f ca="1">(Tableau19[[#This Row],[ Prochaine Verification]]-TODAY())</f>
        <v>-56</v>
      </c>
      <c r="O23" s="330">
        <v>45097</v>
      </c>
      <c r="P23" s="374" t="e">
        <f>Tableau19[[#This Row],[Date Verification ]]-#REF!-365</f>
        <v>#REF!</v>
      </c>
    </row>
    <row r="24" spans="1:16" s="389" customFormat="1" ht="15" customHeight="1" x14ac:dyDescent="0.2">
      <c r="A24" s="385"/>
      <c r="B24" s="430" t="s">
        <v>334</v>
      </c>
      <c r="C24" s="364">
        <v>2010</v>
      </c>
      <c r="D24" s="230" t="s">
        <v>49</v>
      </c>
      <c r="E24" s="367" t="s">
        <v>104</v>
      </c>
      <c r="F24" s="376" t="s">
        <v>1239</v>
      </c>
      <c r="G24" s="376"/>
      <c r="H24" s="367" t="s">
        <v>44</v>
      </c>
      <c r="I24" s="370" t="s">
        <v>253</v>
      </c>
      <c r="J24" s="371" t="s">
        <v>724</v>
      </c>
      <c r="K24" s="906"/>
      <c r="L24" s="378">
        <v>45468</v>
      </c>
      <c r="M24" s="330">
        <f>Tableau19[[#This Row],[Date Verification ]]+365</f>
        <v>45833</v>
      </c>
      <c r="N24" s="374">
        <f ca="1">(Tableau19[[#This Row],[ Prochaine Verification]]-TODAY())</f>
        <v>-48</v>
      </c>
      <c r="O24" s="330">
        <v>45104</v>
      </c>
      <c r="P24" s="374" t="e">
        <f>Tableau19[[#This Row],[Date Verification ]]-#REF!-365</f>
        <v>#REF!</v>
      </c>
    </row>
    <row r="25" spans="1:16" ht="15" hidden="1" customHeight="1" x14ac:dyDescent="0.2">
      <c r="A25" s="364">
        <v>50</v>
      </c>
      <c r="B25" s="382"/>
      <c r="C25" s="364"/>
      <c r="D25" s="392" t="s">
        <v>185</v>
      </c>
      <c r="E25" s="393" t="s">
        <v>83</v>
      </c>
      <c r="F25" s="394" t="s">
        <v>270</v>
      </c>
      <c r="G25" s="337" t="s">
        <v>157</v>
      </c>
      <c r="H25" s="367" t="s">
        <v>55</v>
      </c>
      <c r="I25" s="395"/>
      <c r="J25" s="396" t="s">
        <v>60</v>
      </c>
      <c r="K25" s="909"/>
      <c r="L25" s="367"/>
      <c r="M25" s="367"/>
      <c r="N25" s="374">
        <f ca="1">(Tableau19[[#This Row],[ Prochaine Verification]]-TODAY())</f>
        <v>-45881</v>
      </c>
      <c r="O25" s="367"/>
      <c r="P25" s="397"/>
    </row>
    <row r="26" spans="1:16" ht="15" hidden="1" customHeight="1" x14ac:dyDescent="0.2">
      <c r="A26" s="364"/>
      <c r="B26" s="399"/>
      <c r="C26" s="400"/>
      <c r="D26" s="401"/>
      <c r="E26" s="402"/>
      <c r="F26" s="403"/>
      <c r="G26" s="404"/>
      <c r="H26" s="367"/>
      <c r="I26" s="370"/>
      <c r="J26" s="371"/>
      <c r="K26" s="910"/>
      <c r="L26" s="405"/>
      <c r="M26" s="406"/>
      <c r="N26" s="374">
        <f ca="1">(Tableau19[[#This Row],[ Prochaine Verification]]-TODAY())</f>
        <v>-45881</v>
      </c>
      <c r="O26" s="405"/>
      <c r="P26" s="379"/>
    </row>
    <row r="27" spans="1:16" ht="15" hidden="1" customHeight="1" x14ac:dyDescent="0.2">
      <c r="A27" s="364"/>
      <c r="B27" s="399"/>
      <c r="C27" s="400"/>
      <c r="D27" s="401"/>
      <c r="E27" s="402"/>
      <c r="F27" s="403"/>
      <c r="G27" s="404"/>
      <c r="H27" s="367"/>
      <c r="I27" s="407"/>
      <c r="J27" s="371"/>
      <c r="K27" s="910"/>
      <c r="L27" s="405"/>
      <c r="M27" s="406"/>
      <c r="N27" s="374">
        <f ca="1">(Tableau19[[#This Row],[ Prochaine Verification]]-TODAY())</f>
        <v>-45881</v>
      </c>
      <c r="O27" s="405"/>
      <c r="P27" s="379"/>
    </row>
    <row r="28" spans="1:16" ht="15" hidden="1" customHeight="1" x14ac:dyDescent="0.2">
      <c r="A28" s="364"/>
      <c r="B28" s="399"/>
      <c r="C28" s="400"/>
      <c r="D28" s="401"/>
      <c r="E28" s="402"/>
      <c r="F28" s="403"/>
      <c r="G28" s="404"/>
      <c r="H28" s="367"/>
      <c r="I28" s="407"/>
      <c r="J28" s="371"/>
      <c r="K28" s="910"/>
      <c r="L28" s="405"/>
      <c r="M28" s="406"/>
      <c r="N28" s="374">
        <f ca="1">(Tableau19[[#This Row],[ Prochaine Verification]]-TODAY())</f>
        <v>-45881</v>
      </c>
      <c r="O28" s="405"/>
      <c r="P28" s="379"/>
    </row>
    <row r="29" spans="1:16" ht="15" hidden="1" customHeight="1" x14ac:dyDescent="0.2">
      <c r="A29" s="364"/>
      <c r="B29" s="399"/>
      <c r="C29" s="400"/>
      <c r="D29" s="401"/>
      <c r="E29" s="402"/>
      <c r="F29" s="403"/>
      <c r="G29" s="404"/>
      <c r="H29" s="367"/>
      <c r="I29" s="407"/>
      <c r="J29" s="371"/>
      <c r="K29" s="910"/>
      <c r="L29" s="405"/>
      <c r="M29" s="406"/>
      <c r="N29" s="374">
        <f ca="1">(Tableau19[[#This Row],[ Prochaine Verification]]-TODAY())</f>
        <v>-45881</v>
      </c>
      <c r="O29" s="405"/>
      <c r="P29" s="379"/>
    </row>
    <row r="30" spans="1:16" ht="15" hidden="1" customHeight="1" x14ac:dyDescent="0.2">
      <c r="A30" s="364">
        <v>48</v>
      </c>
      <c r="B30" s="382"/>
      <c r="C30" s="364"/>
      <c r="D30" s="408" t="s">
        <v>0</v>
      </c>
      <c r="E30" s="380" t="s">
        <v>83</v>
      </c>
      <c r="F30" s="409" t="s">
        <v>268</v>
      </c>
      <c r="G30" s="337" t="s">
        <v>155</v>
      </c>
      <c r="H30" s="367" t="s">
        <v>55</v>
      </c>
      <c r="I30" s="370"/>
      <c r="J30" s="396" t="s">
        <v>60</v>
      </c>
      <c r="K30" s="909"/>
      <c r="L30" s="367"/>
      <c r="M30" s="367"/>
      <c r="N30" s="374">
        <f ca="1">(Tableau19[[#This Row],[ Prochaine Verification]]-TODAY())</f>
        <v>-45881</v>
      </c>
      <c r="O30" s="367"/>
      <c r="P30" s="397"/>
    </row>
    <row r="31" spans="1:16" ht="15" hidden="1" customHeight="1" x14ac:dyDescent="0.2">
      <c r="A31" s="364">
        <v>49</v>
      </c>
      <c r="B31" s="382"/>
      <c r="C31" s="364"/>
      <c r="D31" s="408" t="s">
        <v>0</v>
      </c>
      <c r="E31" s="380" t="s">
        <v>83</v>
      </c>
      <c r="F31" s="409" t="s">
        <v>269</v>
      </c>
      <c r="G31" s="337" t="s">
        <v>156</v>
      </c>
      <c r="H31" s="367" t="s">
        <v>55</v>
      </c>
      <c r="I31" s="370"/>
      <c r="J31" s="396" t="s">
        <v>60</v>
      </c>
      <c r="K31" s="909"/>
      <c r="L31" s="367"/>
      <c r="M31" s="367"/>
      <c r="N31" s="374">
        <f ca="1">(Tableau19[[#This Row],[ Prochaine Verification]]-TODAY())</f>
        <v>-45881</v>
      </c>
      <c r="O31" s="367"/>
      <c r="P31" s="397"/>
    </row>
    <row r="32" spans="1:16" ht="15" hidden="1" customHeight="1" x14ac:dyDescent="0.2">
      <c r="A32" s="364">
        <v>97</v>
      </c>
      <c r="B32" s="382" t="s">
        <v>334</v>
      </c>
      <c r="C32" s="364">
        <v>2003</v>
      </c>
      <c r="D32" s="230" t="s">
        <v>184</v>
      </c>
      <c r="E32" s="410" t="s">
        <v>103</v>
      </c>
      <c r="F32" s="368" t="s">
        <v>629</v>
      </c>
      <c r="G32" s="369" t="s">
        <v>158</v>
      </c>
      <c r="H32" s="367" t="s">
        <v>96</v>
      </c>
      <c r="I32" s="388" t="s">
        <v>419</v>
      </c>
      <c r="J32" s="380" t="s">
        <v>420</v>
      </c>
      <c r="K32" s="911"/>
      <c r="L32" s="378">
        <v>42901</v>
      </c>
      <c r="M32" s="379"/>
      <c r="N32" s="374">
        <f ca="1">(Tableau19[[#This Row],[ Prochaine Verification]]-TODAY())</f>
        <v>-45881</v>
      </c>
      <c r="O32" s="378">
        <v>42901</v>
      </c>
      <c r="P32" s="379"/>
    </row>
    <row r="33" spans="1:16" ht="15" hidden="1" customHeight="1" x14ac:dyDescent="0.2">
      <c r="A33" s="385"/>
      <c r="B33" s="382"/>
      <c r="C33" s="364"/>
      <c r="D33" s="383"/>
      <c r="E33" s="367"/>
      <c r="F33" s="411"/>
      <c r="G33" s="412"/>
      <c r="H33" s="367"/>
      <c r="I33" s="370"/>
      <c r="J33" s="371"/>
      <c r="K33" s="906"/>
      <c r="L33" s="367"/>
      <c r="M33" s="379"/>
      <c r="N33" s="374">
        <f ca="1">(Tableau19[[#This Row],[ Prochaine Verification]]-TODAY())</f>
        <v>-45881</v>
      </c>
      <c r="O33" s="367"/>
      <c r="P33" s="379"/>
    </row>
    <row r="34" spans="1:16" ht="15" hidden="1" customHeight="1" x14ac:dyDescent="0.2">
      <c r="A34" s="385"/>
      <c r="B34" s="382"/>
      <c r="C34" s="364"/>
      <c r="D34" s="383"/>
      <c r="E34" s="367"/>
      <c r="F34" s="376"/>
      <c r="G34" s="412"/>
      <c r="H34" s="367"/>
      <c r="I34" s="370"/>
      <c r="J34" s="371"/>
      <c r="K34" s="906"/>
      <c r="L34" s="367"/>
      <c r="M34" s="379"/>
      <c r="N34" s="374">
        <f ca="1">(Tableau19[[#This Row],[ Prochaine Verification]]-TODAY())</f>
        <v>-45881</v>
      </c>
      <c r="O34" s="367"/>
      <c r="P34" s="379"/>
    </row>
    <row r="35" spans="1:16" ht="15" customHeight="1" x14ac:dyDescent="0.2">
      <c r="A35" s="364">
        <v>84</v>
      </c>
      <c r="B35" s="365" t="s">
        <v>334</v>
      </c>
      <c r="C35" s="364">
        <v>2004</v>
      </c>
      <c r="D35" s="230" t="s">
        <v>184</v>
      </c>
      <c r="E35" s="367" t="s">
        <v>103</v>
      </c>
      <c r="F35" s="368" t="s">
        <v>624</v>
      </c>
      <c r="G35" s="337" t="s">
        <v>142</v>
      </c>
      <c r="H35" s="367" t="s">
        <v>44</v>
      </c>
      <c r="I35" s="370" t="s">
        <v>253</v>
      </c>
      <c r="J35" s="371" t="s">
        <v>724</v>
      </c>
      <c r="K35" s="906"/>
      <c r="L35" s="378">
        <v>45469</v>
      </c>
      <c r="M35" s="330">
        <f>Tableau19[[#This Row],[Date Verification ]]+365</f>
        <v>45834</v>
      </c>
      <c r="N35" s="374">
        <f ca="1">(Tableau19[[#This Row],[ Prochaine Verification]]-TODAY())</f>
        <v>-47</v>
      </c>
      <c r="O35" s="378">
        <v>45104</v>
      </c>
      <c r="P35" s="374" t="e">
        <f>Tableau19[[#This Row],[Date Verification ]]-#REF!-365</f>
        <v>#REF!</v>
      </c>
    </row>
    <row r="36" spans="1:16" ht="15" customHeight="1" x14ac:dyDescent="0.2">
      <c r="A36" s="364">
        <v>85</v>
      </c>
      <c r="B36" s="365" t="s">
        <v>334</v>
      </c>
      <c r="C36" s="364">
        <v>2004</v>
      </c>
      <c r="D36" s="230" t="s">
        <v>184</v>
      </c>
      <c r="E36" s="367" t="s">
        <v>103</v>
      </c>
      <c r="F36" s="368" t="s">
        <v>625</v>
      </c>
      <c r="G36" s="368" t="s">
        <v>143</v>
      </c>
      <c r="H36" s="367" t="s">
        <v>44</v>
      </c>
      <c r="I36" s="370" t="s">
        <v>253</v>
      </c>
      <c r="J36" s="371" t="s">
        <v>724</v>
      </c>
      <c r="K36" s="906"/>
      <c r="L36" s="378">
        <v>45469</v>
      </c>
      <c r="M36" s="330">
        <f>Tableau19[[#This Row],[Date Verification ]]+365</f>
        <v>45834</v>
      </c>
      <c r="N36" s="374">
        <f ca="1">(Tableau19[[#This Row],[ Prochaine Verification]]-TODAY())</f>
        <v>-47</v>
      </c>
      <c r="O36" s="378">
        <v>45104</v>
      </c>
      <c r="P36" s="374" t="e">
        <f>Tableau19[[#This Row],[Date Verification ]]-#REF!-365</f>
        <v>#REF!</v>
      </c>
    </row>
    <row r="37" spans="1:16" ht="15" hidden="1" customHeight="1" x14ac:dyDescent="0.2">
      <c r="A37" s="385"/>
      <c r="B37" s="382"/>
      <c r="C37" s="364"/>
      <c r="D37" s="383"/>
      <c r="E37" s="367"/>
      <c r="F37" s="413"/>
      <c r="G37" s="412"/>
      <c r="H37" s="367"/>
      <c r="I37" s="370"/>
      <c r="J37" s="371"/>
      <c r="K37" s="906"/>
      <c r="L37" s="367"/>
      <c r="M37" s="379"/>
      <c r="N37" s="374">
        <f ca="1">(Tableau19[[#This Row],[ Prochaine Verification]]-TODAY())</f>
        <v>-45881</v>
      </c>
      <c r="O37" s="367"/>
      <c r="P37" s="379"/>
    </row>
    <row r="38" spans="1:16" ht="15" hidden="1" customHeight="1" x14ac:dyDescent="0.25">
      <c r="A38" s="385"/>
      <c r="B38" s="382"/>
      <c r="C38" s="414"/>
      <c r="D38" s="415"/>
      <c r="E38" s="367"/>
      <c r="F38" s="376"/>
      <c r="G38" s="416"/>
      <c r="H38" s="367"/>
      <c r="I38" s="370"/>
      <c r="J38" s="371"/>
      <c r="K38" s="906"/>
      <c r="L38" s="367"/>
      <c r="M38" s="379"/>
      <c r="N38" s="374">
        <f ca="1">(Tableau19[[#This Row],[ Prochaine Verification]]-TODAY())</f>
        <v>-45881</v>
      </c>
      <c r="O38" s="367"/>
      <c r="P38" s="379"/>
    </row>
    <row r="39" spans="1:16" ht="15" hidden="1" customHeight="1" x14ac:dyDescent="0.25">
      <c r="A39" s="385"/>
      <c r="B39" s="382"/>
      <c r="C39" s="414"/>
      <c r="D39" s="415"/>
      <c r="E39" s="367"/>
      <c r="F39" s="376"/>
      <c r="G39" s="416"/>
      <c r="H39" s="367"/>
      <c r="I39" s="370"/>
      <c r="J39" s="371"/>
      <c r="K39" s="906"/>
      <c r="L39" s="367"/>
      <c r="M39" s="379"/>
      <c r="N39" s="374">
        <f ca="1">(Tableau19[[#This Row],[ Prochaine Verification]]-TODAY())</f>
        <v>-45881</v>
      </c>
      <c r="O39" s="367"/>
      <c r="P39" s="379"/>
    </row>
    <row r="40" spans="1:16" ht="15" hidden="1" customHeight="1" x14ac:dyDescent="0.25">
      <c r="A40" s="385"/>
      <c r="B40" s="382"/>
      <c r="C40" s="414"/>
      <c r="D40" s="415"/>
      <c r="E40" s="367"/>
      <c r="F40" s="376"/>
      <c r="G40" s="416"/>
      <c r="H40" s="367"/>
      <c r="I40" s="370"/>
      <c r="J40" s="371"/>
      <c r="K40" s="906"/>
      <c r="L40" s="367"/>
      <c r="M40" s="379"/>
      <c r="N40" s="374">
        <f ca="1">(Tableau19[[#This Row],[ Prochaine Verification]]-TODAY())</f>
        <v>-45881</v>
      </c>
      <c r="O40" s="367"/>
      <c r="P40" s="379"/>
    </row>
    <row r="41" spans="1:16" ht="15" hidden="1" customHeight="1" x14ac:dyDescent="0.25">
      <c r="A41" s="385"/>
      <c r="B41" s="382"/>
      <c r="C41" s="414"/>
      <c r="D41" s="415"/>
      <c r="E41" s="367"/>
      <c r="F41" s="376"/>
      <c r="G41" s="416"/>
      <c r="H41" s="367"/>
      <c r="I41" s="370"/>
      <c r="J41" s="371"/>
      <c r="K41" s="906"/>
      <c r="L41" s="367"/>
      <c r="M41" s="379"/>
      <c r="N41" s="374">
        <f ca="1">(Tableau19[[#This Row],[ Prochaine Verification]]-TODAY())</f>
        <v>-45881</v>
      </c>
      <c r="O41" s="367"/>
      <c r="P41" s="379"/>
    </row>
    <row r="42" spans="1:16" ht="15" hidden="1" customHeight="1" x14ac:dyDescent="0.2">
      <c r="A42" s="375">
        <v>1</v>
      </c>
      <c r="B42" s="365" t="s">
        <v>334</v>
      </c>
      <c r="C42" s="365">
        <v>1994</v>
      </c>
      <c r="D42" s="230" t="s">
        <v>4</v>
      </c>
      <c r="E42" s="367" t="s">
        <v>64</v>
      </c>
      <c r="F42" s="417">
        <v>41126165</v>
      </c>
      <c r="G42" s="404" t="s">
        <v>106</v>
      </c>
      <c r="H42" s="367" t="s">
        <v>55</v>
      </c>
      <c r="I42" s="370" t="s">
        <v>310</v>
      </c>
      <c r="J42" s="396" t="s">
        <v>187</v>
      </c>
      <c r="K42" s="909"/>
      <c r="L42" s="381">
        <v>42162</v>
      </c>
      <c r="M42" s="381">
        <f>Tableau19[[#This Row],[Date Verification ]]+365</f>
        <v>42527</v>
      </c>
      <c r="N42" s="374">
        <f ca="1">(Tableau19[[#This Row],[ Prochaine Verification]]-TODAY())</f>
        <v>-3354</v>
      </c>
      <c r="O42" s="381">
        <v>42162</v>
      </c>
      <c r="P42" s="381" t="e">
        <f>Tableau19[[#This Row],[Date Verification ]]-#REF!-182</f>
        <v>#REF!</v>
      </c>
    </row>
    <row r="43" spans="1:16" ht="15" hidden="1" customHeight="1" x14ac:dyDescent="0.2">
      <c r="A43" s="375">
        <v>2</v>
      </c>
      <c r="B43" s="365" t="s">
        <v>334</v>
      </c>
      <c r="C43" s="375">
        <v>1994</v>
      </c>
      <c r="D43" s="230" t="s">
        <v>4</v>
      </c>
      <c r="E43" s="367" t="s">
        <v>64</v>
      </c>
      <c r="F43" s="337">
        <v>41126170</v>
      </c>
      <c r="G43" s="376" t="s">
        <v>107</v>
      </c>
      <c r="H43" s="367" t="s">
        <v>55</v>
      </c>
      <c r="I43" s="370"/>
      <c r="J43" s="380" t="s">
        <v>189</v>
      </c>
      <c r="K43" s="911"/>
      <c r="L43" s="381">
        <v>42162</v>
      </c>
      <c r="M43" s="381">
        <f>Tableau19[[#This Row],[Date Verification ]]+365</f>
        <v>42527</v>
      </c>
      <c r="N43" s="374">
        <f ca="1">(Tableau19[[#This Row],[ Prochaine Verification]]-TODAY())</f>
        <v>-3354</v>
      </c>
      <c r="O43" s="381">
        <v>42162</v>
      </c>
      <c r="P43" s="381" t="e">
        <f>Tableau19[[#This Row],[Date Verification ]]-#REF!-182</f>
        <v>#REF!</v>
      </c>
    </row>
    <row r="44" spans="1:16" ht="15" hidden="1" customHeight="1" x14ac:dyDescent="0.25">
      <c r="A44" s="385"/>
      <c r="B44" s="382"/>
      <c r="C44" s="414"/>
      <c r="D44" s="415"/>
      <c r="E44" s="367"/>
      <c r="F44" s="376"/>
      <c r="G44" s="416"/>
      <c r="H44" s="367"/>
      <c r="I44" s="370"/>
      <c r="J44" s="371"/>
      <c r="K44" s="906"/>
      <c r="L44" s="367"/>
      <c r="M44" s="379"/>
      <c r="N44" s="374">
        <f ca="1">(Tableau19[[#This Row],[ Prochaine Verification]]-TODAY())</f>
        <v>-45881</v>
      </c>
      <c r="O44" s="367"/>
      <c r="P44" s="379"/>
    </row>
    <row r="45" spans="1:16" ht="15" hidden="1" customHeight="1" x14ac:dyDescent="0.25">
      <c r="A45" s="385"/>
      <c r="B45" s="382"/>
      <c r="C45" s="414"/>
      <c r="D45" s="415"/>
      <c r="E45" s="367"/>
      <c r="F45" s="376"/>
      <c r="G45" s="416"/>
      <c r="H45" s="367"/>
      <c r="I45" s="370"/>
      <c r="J45" s="371"/>
      <c r="K45" s="906"/>
      <c r="L45" s="367"/>
      <c r="M45" s="379"/>
      <c r="N45" s="374">
        <f ca="1">(Tableau19[[#This Row],[ Prochaine Verification]]-TODAY())</f>
        <v>-45881</v>
      </c>
      <c r="O45" s="367"/>
      <c r="P45" s="379"/>
    </row>
    <row r="46" spans="1:16" ht="15" hidden="1" customHeight="1" x14ac:dyDescent="0.2">
      <c r="A46" s="385"/>
      <c r="B46" s="382"/>
      <c r="C46" s="364"/>
      <c r="D46" s="383"/>
      <c r="E46" s="367"/>
      <c r="F46" s="411"/>
      <c r="G46" s="412"/>
      <c r="H46" s="367"/>
      <c r="I46" s="370"/>
      <c r="J46" s="371"/>
      <c r="K46" s="906"/>
      <c r="L46" s="367"/>
      <c r="M46" s="379"/>
      <c r="N46" s="374">
        <f ca="1">(Tableau19[[#This Row],[ Prochaine Verification]]-TODAY())</f>
        <v>-45881</v>
      </c>
      <c r="O46" s="367"/>
      <c r="P46" s="379"/>
    </row>
    <row r="47" spans="1:16" ht="15" hidden="1" customHeight="1" x14ac:dyDescent="0.2">
      <c r="A47" s="385"/>
      <c r="B47" s="382"/>
      <c r="C47" s="364"/>
      <c r="D47" s="383"/>
      <c r="E47" s="367"/>
      <c r="F47" s="411"/>
      <c r="G47" s="412"/>
      <c r="H47" s="367"/>
      <c r="I47" s="370"/>
      <c r="J47" s="371"/>
      <c r="K47" s="906"/>
      <c r="L47" s="367"/>
      <c r="M47" s="379"/>
      <c r="N47" s="374">
        <f ca="1">(Tableau19[[#This Row],[ Prochaine Verification]]-TODAY())</f>
        <v>-45881</v>
      </c>
      <c r="O47" s="367"/>
      <c r="P47" s="379"/>
    </row>
    <row r="48" spans="1:16" ht="15" hidden="1" customHeight="1" x14ac:dyDescent="0.2">
      <c r="A48" s="385"/>
      <c r="B48" s="382"/>
      <c r="C48" s="364"/>
      <c r="D48" s="418"/>
      <c r="E48" s="367"/>
      <c r="F48" s="411"/>
      <c r="G48" s="412"/>
      <c r="H48" s="367"/>
      <c r="I48" s="370"/>
      <c r="J48" s="371"/>
      <c r="K48" s="906"/>
      <c r="L48" s="367"/>
      <c r="M48" s="379"/>
      <c r="N48" s="374">
        <f ca="1">(Tableau19[[#This Row],[ Prochaine Verification]]-TODAY())</f>
        <v>-45881</v>
      </c>
      <c r="O48" s="367"/>
      <c r="P48" s="374"/>
    </row>
    <row r="49" spans="1:46" ht="15" hidden="1" customHeight="1" x14ac:dyDescent="0.2">
      <c r="A49" s="385"/>
      <c r="B49" s="382"/>
      <c r="C49" s="364"/>
      <c r="D49" s="418"/>
      <c r="E49" s="367"/>
      <c r="F49" s="411"/>
      <c r="G49" s="412"/>
      <c r="H49" s="367"/>
      <c r="I49" s="370"/>
      <c r="J49" s="371"/>
      <c r="K49" s="906"/>
      <c r="L49" s="367"/>
      <c r="M49" s="379"/>
      <c r="N49" s="374">
        <f ca="1">(Tableau19[[#This Row],[ Prochaine Verification]]-TODAY())</f>
        <v>-45881</v>
      </c>
      <c r="O49" s="367"/>
      <c r="P49" s="379"/>
      <c r="AT49" s="419"/>
    </row>
    <row r="50" spans="1:46" ht="15" hidden="1" customHeight="1" x14ac:dyDescent="0.2">
      <c r="A50" s="385"/>
      <c r="B50" s="382"/>
      <c r="C50" s="364"/>
      <c r="D50" s="418"/>
      <c r="E50" s="367"/>
      <c r="F50" s="411"/>
      <c r="G50" s="412"/>
      <c r="H50" s="367"/>
      <c r="I50" s="370"/>
      <c r="J50" s="371"/>
      <c r="K50" s="906"/>
      <c r="L50" s="367"/>
      <c r="M50" s="379"/>
      <c r="N50" s="374">
        <f ca="1">(Tableau19[[#This Row],[ Prochaine Verification]]-TODAY())</f>
        <v>-45881</v>
      </c>
      <c r="O50" s="367"/>
      <c r="P50" s="374"/>
    </row>
    <row r="51" spans="1:46" ht="15" customHeight="1" x14ac:dyDescent="0.2">
      <c r="A51" s="364">
        <v>92</v>
      </c>
      <c r="B51" s="365" t="s">
        <v>334</v>
      </c>
      <c r="C51" s="364">
        <v>1986</v>
      </c>
      <c r="D51" s="230" t="s">
        <v>49</v>
      </c>
      <c r="E51" s="367" t="s">
        <v>104</v>
      </c>
      <c r="F51" s="369" t="s">
        <v>1240</v>
      </c>
      <c r="G51" s="368" t="s">
        <v>61</v>
      </c>
      <c r="H51" s="367" t="s">
        <v>44</v>
      </c>
      <c r="I51" s="370" t="s">
        <v>253</v>
      </c>
      <c r="J51" s="371" t="s">
        <v>724</v>
      </c>
      <c r="K51" s="906"/>
      <c r="L51" s="330">
        <v>45608</v>
      </c>
      <c r="M51" s="330">
        <f>Tableau19[[#This Row],[Date Verification ]]+365</f>
        <v>45973</v>
      </c>
      <c r="N51" s="374">
        <f ca="1">(Tableau19[[#This Row],[ Prochaine Verification]]-TODAY())</f>
        <v>92</v>
      </c>
      <c r="O51" s="330">
        <v>45243</v>
      </c>
      <c r="P51" s="374" t="e">
        <f>Tableau19[[#This Row],[Date Verification ]]-#REF!-365</f>
        <v>#REF!</v>
      </c>
    </row>
    <row r="52" spans="1:46" ht="15" customHeight="1" x14ac:dyDescent="0.2">
      <c r="A52" s="364">
        <v>82</v>
      </c>
      <c r="B52" s="365" t="s">
        <v>335</v>
      </c>
      <c r="C52" s="364">
        <v>2007</v>
      </c>
      <c r="D52" s="230" t="s">
        <v>48</v>
      </c>
      <c r="E52" s="367" t="s">
        <v>101</v>
      </c>
      <c r="F52" s="368">
        <v>4000138805</v>
      </c>
      <c r="G52" s="369" t="s">
        <v>58</v>
      </c>
      <c r="H52" s="367" t="s">
        <v>44</v>
      </c>
      <c r="I52" s="370" t="s">
        <v>253</v>
      </c>
      <c r="J52" s="371" t="s">
        <v>724</v>
      </c>
      <c r="K52" s="906"/>
      <c r="L52" s="378">
        <v>45638</v>
      </c>
      <c r="M52" s="330">
        <f>Tableau19[[#This Row],[Date Verification ]]+365</f>
        <v>46003</v>
      </c>
      <c r="N52" s="374">
        <f ca="1">(Tableau19[[#This Row],[ Prochaine Verification]]-TODAY())</f>
        <v>122</v>
      </c>
      <c r="O52" s="378">
        <v>45277</v>
      </c>
      <c r="P52" s="374">
        <f>Tableau19[[#This Row],[Date Verification ]]-Tableau19[[#This Row],[N-1]]-365</f>
        <v>-4</v>
      </c>
    </row>
    <row r="53" spans="1:46" ht="15" customHeight="1" x14ac:dyDescent="0.2">
      <c r="A53" s="364">
        <v>88</v>
      </c>
      <c r="B53" s="365" t="s">
        <v>334</v>
      </c>
      <c r="C53" s="364">
        <v>1986</v>
      </c>
      <c r="D53" s="230" t="s">
        <v>49</v>
      </c>
      <c r="E53" s="367" t="s">
        <v>104</v>
      </c>
      <c r="F53" s="368" t="s">
        <v>1243</v>
      </c>
      <c r="G53" s="368" t="s">
        <v>146</v>
      </c>
      <c r="H53" s="367" t="s">
        <v>44</v>
      </c>
      <c r="I53" s="370" t="s">
        <v>253</v>
      </c>
      <c r="J53" s="371" t="s">
        <v>724</v>
      </c>
      <c r="K53" s="906"/>
      <c r="L53" s="330">
        <v>45608</v>
      </c>
      <c r="M53" s="330">
        <f>Tableau19[[#This Row],[Date Verification ]]+365</f>
        <v>45973</v>
      </c>
      <c r="N53" s="374">
        <f ca="1">(Tableau19[[#This Row],[ Prochaine Verification]]-TODAY())</f>
        <v>92</v>
      </c>
      <c r="O53" s="330">
        <v>45243</v>
      </c>
      <c r="P53" s="374" t="e">
        <f>Tableau19[[#This Row],[Date Verification ]]-#REF!-365</f>
        <v>#REF!</v>
      </c>
    </row>
    <row r="54" spans="1:46" ht="15" customHeight="1" x14ac:dyDescent="0.2">
      <c r="A54" s="364">
        <v>90</v>
      </c>
      <c r="B54" s="365" t="s">
        <v>334</v>
      </c>
      <c r="C54" s="364">
        <v>2004</v>
      </c>
      <c r="D54" s="230" t="s">
        <v>49</v>
      </c>
      <c r="E54" s="367" t="s">
        <v>104</v>
      </c>
      <c r="F54" s="410" t="s">
        <v>1246</v>
      </c>
      <c r="G54" s="368" t="s">
        <v>148</v>
      </c>
      <c r="H54" s="367" t="s">
        <v>44</v>
      </c>
      <c r="I54" s="370" t="s">
        <v>253</v>
      </c>
      <c r="J54" s="371" t="s">
        <v>724</v>
      </c>
      <c r="K54" s="906"/>
      <c r="L54" s="330">
        <v>45468</v>
      </c>
      <c r="M54" s="330">
        <f>Tableau19[[#This Row],[Date Verification ]]+365</f>
        <v>45833</v>
      </c>
      <c r="N54" s="374">
        <f ca="1">(Tableau19[[#This Row],[ Prochaine Verification]]-TODAY())</f>
        <v>-48</v>
      </c>
      <c r="O54" s="330">
        <v>45104</v>
      </c>
      <c r="P54" s="374" t="e">
        <f>Tableau19[[#This Row],[Date Verification ]]-#REF!-365</f>
        <v>#REF!</v>
      </c>
    </row>
    <row r="55" spans="1:46" ht="15" customHeight="1" x14ac:dyDescent="0.2">
      <c r="A55" s="364">
        <v>83</v>
      </c>
      <c r="B55" s="365" t="s">
        <v>335</v>
      </c>
      <c r="C55" s="364">
        <v>2009</v>
      </c>
      <c r="D55" s="230" t="s">
        <v>48</v>
      </c>
      <c r="E55" s="367" t="s">
        <v>102</v>
      </c>
      <c r="F55" s="368">
        <v>8729369639</v>
      </c>
      <c r="G55" s="369" t="s">
        <v>57</v>
      </c>
      <c r="H55" s="367" t="s">
        <v>44</v>
      </c>
      <c r="I55" s="370" t="s">
        <v>256</v>
      </c>
      <c r="J55" s="371" t="s">
        <v>724</v>
      </c>
      <c r="K55" s="906"/>
      <c r="L55" s="378">
        <v>45638</v>
      </c>
      <c r="M55" s="330">
        <f>Tableau19[[#This Row],[Date Verification ]]+365</f>
        <v>46003</v>
      </c>
      <c r="N55" s="374">
        <f ca="1">(Tableau19[[#This Row],[ Prochaine Verification]]-TODAY())</f>
        <v>122</v>
      </c>
      <c r="O55" s="378">
        <v>45277</v>
      </c>
      <c r="P55" s="374">
        <f>Tableau19[[#This Row],[Date Verification ]]-Tableau19[[#This Row],[N-1]]-365</f>
        <v>-4</v>
      </c>
    </row>
    <row r="56" spans="1:46" ht="15" customHeight="1" x14ac:dyDescent="0.2">
      <c r="A56" s="364">
        <v>91</v>
      </c>
      <c r="B56" s="365" t="s">
        <v>334</v>
      </c>
      <c r="C56" s="364">
        <v>1986</v>
      </c>
      <c r="D56" s="230" t="s">
        <v>49</v>
      </c>
      <c r="E56" s="367" t="s">
        <v>104</v>
      </c>
      <c r="F56" s="410" t="s">
        <v>1245</v>
      </c>
      <c r="G56" s="368" t="s">
        <v>51</v>
      </c>
      <c r="H56" s="367" t="s">
        <v>44</v>
      </c>
      <c r="I56" s="370" t="s">
        <v>253</v>
      </c>
      <c r="J56" s="371" t="s">
        <v>724</v>
      </c>
      <c r="K56" s="906"/>
      <c r="L56" s="378">
        <v>45468</v>
      </c>
      <c r="M56" s="330">
        <f>Tableau19[[#This Row],[Date Verification ]]+365</f>
        <v>45833</v>
      </c>
      <c r="N56" s="374">
        <f ca="1">(Tableau19[[#This Row],[ Prochaine Verification]]-TODAY())</f>
        <v>-48</v>
      </c>
      <c r="O56" s="378">
        <v>44741</v>
      </c>
      <c r="P56" s="374" t="e">
        <f>Tableau19[[#This Row],[Date Verification ]]-#REF!-365</f>
        <v>#REF!</v>
      </c>
    </row>
    <row r="57" spans="1:46" ht="15" hidden="1" customHeight="1" x14ac:dyDescent="0.2">
      <c r="A57" s="375"/>
      <c r="B57" s="365"/>
      <c r="C57" s="375"/>
      <c r="D57" s="274"/>
      <c r="E57" s="367"/>
      <c r="F57" s="337"/>
      <c r="G57" s="421"/>
      <c r="H57" s="367"/>
      <c r="I57" s="370"/>
      <c r="J57" s="371"/>
      <c r="K57" s="906"/>
      <c r="L57" s="367"/>
      <c r="M57" s="379"/>
      <c r="N57" s="374">
        <f ca="1">(Tableau19[[#This Row],[ Prochaine Verification]]-TODAY())</f>
        <v>-45881</v>
      </c>
      <c r="O57" s="380"/>
      <c r="P57" s="379"/>
    </row>
    <row r="58" spans="1:46" ht="15" hidden="1" customHeight="1" x14ac:dyDescent="0.2">
      <c r="A58" s="375"/>
      <c r="B58" s="365"/>
      <c r="C58" s="375"/>
      <c r="D58" s="274"/>
      <c r="E58" s="367"/>
      <c r="F58" s="337"/>
      <c r="G58" s="421"/>
      <c r="H58" s="367"/>
      <c r="I58" s="370"/>
      <c r="J58" s="371"/>
      <c r="K58" s="906"/>
      <c r="L58" s="367"/>
      <c r="M58" s="367"/>
      <c r="N58" s="374">
        <f ca="1">(Tableau19[[#This Row],[ Prochaine Verification]]-TODAY())</f>
        <v>-45881</v>
      </c>
      <c r="O58" s="380"/>
      <c r="P58" s="397"/>
    </row>
    <row r="59" spans="1:46" ht="15" hidden="1" customHeight="1" x14ac:dyDescent="0.2">
      <c r="A59" s="375"/>
      <c r="B59" s="365"/>
      <c r="C59" s="375"/>
      <c r="D59" s="274"/>
      <c r="E59" s="367"/>
      <c r="F59" s="337"/>
      <c r="G59" s="421"/>
      <c r="H59" s="367"/>
      <c r="I59" s="370"/>
      <c r="J59" s="371"/>
      <c r="K59" s="906"/>
      <c r="L59" s="367"/>
      <c r="M59" s="367"/>
      <c r="N59" s="374">
        <f ca="1">(Tableau19[[#This Row],[ Prochaine Verification]]-TODAY())</f>
        <v>-45881</v>
      </c>
      <c r="O59" s="380"/>
      <c r="P59" s="397"/>
    </row>
    <row r="60" spans="1:46" ht="15" hidden="1" customHeight="1" x14ac:dyDescent="0.2">
      <c r="A60" s="364"/>
      <c r="B60" s="382"/>
      <c r="C60" s="364"/>
      <c r="D60" s="274"/>
      <c r="E60" s="367"/>
      <c r="F60" s="337"/>
      <c r="G60" s="409"/>
      <c r="H60" s="367"/>
      <c r="I60" s="422"/>
      <c r="J60" s="371"/>
      <c r="K60" s="906"/>
      <c r="L60" s="367"/>
      <c r="M60" s="367"/>
      <c r="N60" s="374">
        <f ca="1">(Tableau19[[#This Row],[ Prochaine Verification]]-TODAY())</f>
        <v>-45881</v>
      </c>
      <c r="O60" s="380"/>
      <c r="P60" s="397"/>
    </row>
    <row r="61" spans="1:46" ht="15" hidden="1" customHeight="1" x14ac:dyDescent="0.2">
      <c r="A61" s="364"/>
      <c r="B61" s="382"/>
      <c r="C61" s="364"/>
      <c r="D61" s="230"/>
      <c r="E61" s="367"/>
      <c r="F61" s="337"/>
      <c r="G61" s="421"/>
      <c r="H61" s="367"/>
      <c r="I61" s="370"/>
      <c r="J61" s="371"/>
      <c r="K61" s="906"/>
      <c r="L61" s="367"/>
      <c r="M61" s="379"/>
      <c r="N61" s="374">
        <f ca="1">(Tableau19[[#This Row],[ Prochaine Verification]]-TODAY())</f>
        <v>-45881</v>
      </c>
      <c r="O61" s="380"/>
      <c r="P61" s="379"/>
    </row>
    <row r="62" spans="1:46" ht="15" hidden="1" customHeight="1" x14ac:dyDescent="0.2">
      <c r="A62" s="364"/>
      <c r="B62" s="382"/>
      <c r="C62" s="364"/>
      <c r="D62" s="230"/>
      <c r="E62" s="367"/>
      <c r="F62" s="337"/>
      <c r="G62" s="421"/>
      <c r="H62" s="367"/>
      <c r="I62" s="370"/>
      <c r="J62" s="371"/>
      <c r="K62" s="906"/>
      <c r="L62" s="367"/>
      <c r="M62" s="379"/>
      <c r="N62" s="374">
        <f ca="1">(Tableau19[[#This Row],[ Prochaine Verification]]-TODAY())</f>
        <v>-45881</v>
      </c>
      <c r="O62" s="380"/>
      <c r="P62" s="379"/>
    </row>
    <row r="63" spans="1:46" ht="19.5" hidden="1" customHeight="1" x14ac:dyDescent="0.2">
      <c r="A63" s="364"/>
      <c r="B63" s="382"/>
      <c r="C63" s="364"/>
      <c r="D63" s="230"/>
      <c r="E63" s="367"/>
      <c r="F63" s="337"/>
      <c r="G63" s="404"/>
      <c r="H63" s="367"/>
      <c r="I63" s="370"/>
      <c r="J63" s="371"/>
      <c r="K63" s="906"/>
      <c r="L63" s="367"/>
      <c r="M63" s="379"/>
      <c r="N63" s="374">
        <f ca="1">(Tableau19[[#This Row],[ Prochaine Verification]]-TODAY())</f>
        <v>-45881</v>
      </c>
      <c r="O63" s="380"/>
      <c r="P63" s="379"/>
    </row>
    <row r="64" spans="1:46" ht="18.75" customHeight="1" x14ac:dyDescent="0.2">
      <c r="A64" s="364">
        <v>86</v>
      </c>
      <c r="B64" s="365" t="s">
        <v>334</v>
      </c>
      <c r="C64" s="364">
        <v>2004</v>
      </c>
      <c r="D64" s="230" t="s">
        <v>184</v>
      </c>
      <c r="E64" s="367" t="s">
        <v>623</v>
      </c>
      <c r="F64" s="368" t="s">
        <v>626</v>
      </c>
      <c r="G64" s="369" t="s">
        <v>144</v>
      </c>
      <c r="H64" s="367" t="s">
        <v>44</v>
      </c>
      <c r="I64" s="370" t="s">
        <v>255</v>
      </c>
      <c r="J64" s="371" t="s">
        <v>724</v>
      </c>
      <c r="K64" s="906"/>
      <c r="L64" s="378">
        <v>45495</v>
      </c>
      <c r="M64" s="330">
        <f>Tableau19[[#This Row],[Date Verification ]]+365</f>
        <v>45860</v>
      </c>
      <c r="N64" s="374">
        <f ca="1">(Tableau19[[#This Row],[ Prochaine Verification]]-TODAY())</f>
        <v>-21</v>
      </c>
      <c r="O64" s="378">
        <v>45130</v>
      </c>
      <c r="P64" s="374" t="e">
        <f>Tableau19[[#This Row],[Date Verification ]]-#REF!-365</f>
        <v>#REF!</v>
      </c>
    </row>
    <row r="65" spans="1:16" ht="24" customHeight="1" x14ac:dyDescent="0.2">
      <c r="A65" s="364">
        <v>87</v>
      </c>
      <c r="B65" s="365" t="s">
        <v>334</v>
      </c>
      <c r="C65" s="364">
        <v>2004</v>
      </c>
      <c r="D65" s="230" t="s">
        <v>184</v>
      </c>
      <c r="E65" s="367" t="s">
        <v>623</v>
      </c>
      <c r="F65" s="368" t="s">
        <v>627</v>
      </c>
      <c r="G65" s="368" t="s">
        <v>145</v>
      </c>
      <c r="H65" s="367" t="s">
        <v>44</v>
      </c>
      <c r="I65" s="370" t="s">
        <v>255</v>
      </c>
      <c r="J65" s="371" t="s">
        <v>724</v>
      </c>
      <c r="K65" s="906"/>
      <c r="L65" s="378">
        <v>45495</v>
      </c>
      <c r="M65" s="423">
        <f>Tableau19[[#This Row],[Date Verification ]]+365</f>
        <v>45860</v>
      </c>
      <c r="N65" s="374">
        <f ca="1">(Tableau19[[#This Row],[ Prochaine Verification]]-TODAY())</f>
        <v>-21</v>
      </c>
      <c r="O65" s="378">
        <v>45130</v>
      </c>
      <c r="P65" s="374" t="e">
        <f>Tableau19[[#This Row],[Date Verification ]]-#REF!-365</f>
        <v>#REF!</v>
      </c>
    </row>
    <row r="66" spans="1:16" ht="18" customHeight="1" x14ac:dyDescent="0.2">
      <c r="A66" s="364">
        <v>20</v>
      </c>
      <c r="B66" s="365" t="s">
        <v>334</v>
      </c>
      <c r="C66" s="364">
        <v>2005</v>
      </c>
      <c r="D66" s="230" t="s">
        <v>13</v>
      </c>
      <c r="E66" s="367" t="s">
        <v>75</v>
      </c>
      <c r="F66" s="337">
        <v>220359295</v>
      </c>
      <c r="G66" s="337" t="s">
        <v>114</v>
      </c>
      <c r="H66" s="367" t="s">
        <v>55</v>
      </c>
      <c r="I66" s="377" t="s">
        <v>252</v>
      </c>
      <c r="J66" s="371" t="s">
        <v>724</v>
      </c>
      <c r="K66" s="906"/>
      <c r="L66" s="378">
        <v>45517</v>
      </c>
      <c r="M66" s="330">
        <f>Tableau19[[#This Row],[Date Verification ]]+365</f>
        <v>45882</v>
      </c>
      <c r="N66" s="374">
        <f ca="1">(Tableau19[[#This Row],[ Prochaine Verification]]-TODAY())</f>
        <v>1</v>
      </c>
      <c r="O66" s="330">
        <v>45154</v>
      </c>
      <c r="P66" s="374" t="e">
        <f>Tableau19[[#This Row],[Date Verification ]]-#REF!-365</f>
        <v>#REF!</v>
      </c>
    </row>
    <row r="67" spans="1:16" ht="15" customHeight="1" x14ac:dyDescent="0.2">
      <c r="A67" s="364">
        <v>22</v>
      </c>
      <c r="B67" s="365" t="s">
        <v>334</v>
      </c>
      <c r="C67" s="364">
        <v>2005</v>
      </c>
      <c r="D67" s="230" t="s">
        <v>13</v>
      </c>
      <c r="E67" s="367" t="s">
        <v>75</v>
      </c>
      <c r="F67" s="337">
        <v>220359304</v>
      </c>
      <c r="G67" s="376" t="s">
        <v>115</v>
      </c>
      <c r="H67" s="367" t="s">
        <v>55</v>
      </c>
      <c r="I67" s="377" t="s">
        <v>252</v>
      </c>
      <c r="J67" s="371" t="s">
        <v>724</v>
      </c>
      <c r="K67" s="906"/>
      <c r="L67" s="378">
        <v>45517</v>
      </c>
      <c r="M67" s="330">
        <f>Tableau19[[#This Row],[Date Verification ]]+365</f>
        <v>45882</v>
      </c>
      <c r="N67" s="374">
        <f ca="1">(Tableau19[[#This Row],[ Prochaine Verification]]-TODAY())</f>
        <v>1</v>
      </c>
      <c r="O67" s="330">
        <v>45154</v>
      </c>
      <c r="P67" s="374" t="e">
        <f>Tableau19[[#This Row],[Date Verification ]]-#REF!-365</f>
        <v>#REF!</v>
      </c>
    </row>
    <row r="68" spans="1:16" ht="15" customHeight="1" x14ac:dyDescent="0.2">
      <c r="A68" s="385"/>
      <c r="B68" s="382"/>
      <c r="C68" s="364">
        <v>2009</v>
      </c>
      <c r="D68" s="383" t="s">
        <v>336</v>
      </c>
      <c r="E68" s="367" t="s">
        <v>243</v>
      </c>
      <c r="F68" s="376"/>
      <c r="G68" s="368" t="s">
        <v>242</v>
      </c>
      <c r="H68" s="367" t="s">
        <v>55</v>
      </c>
      <c r="I68" s="370" t="s">
        <v>252</v>
      </c>
      <c r="J68" s="371" t="s">
        <v>724</v>
      </c>
      <c r="K68" s="906"/>
      <c r="L68" s="367"/>
      <c r="M68" s="379"/>
      <c r="N68" s="374">
        <f ca="1">(Tableau19[[#This Row],[ Prochaine Verification]]-TODAY())</f>
        <v>-45881</v>
      </c>
      <c r="O68" s="380"/>
      <c r="P68" s="379"/>
    </row>
    <row r="69" spans="1:16" ht="15" hidden="1" customHeight="1" x14ac:dyDescent="0.2">
      <c r="A69" s="385"/>
      <c r="B69" s="382"/>
      <c r="C69" s="364"/>
      <c r="D69" s="419"/>
      <c r="E69" s="367"/>
      <c r="F69" s="413"/>
      <c r="G69" s="368"/>
      <c r="H69" s="367"/>
      <c r="I69" s="370"/>
      <c r="J69" s="371"/>
      <c r="K69" s="906"/>
      <c r="L69" s="367"/>
      <c r="M69" s="379"/>
      <c r="N69" s="374">
        <f ca="1">(Tableau19[[#This Row],[ Prochaine Verification]]-TODAY())</f>
        <v>-45881</v>
      </c>
      <c r="O69" s="380"/>
      <c r="P69" s="379"/>
    </row>
    <row r="70" spans="1:16" ht="15" hidden="1" customHeight="1" x14ac:dyDescent="0.2">
      <c r="A70" s="364"/>
      <c r="B70" s="382"/>
      <c r="C70" s="364"/>
      <c r="D70" s="419"/>
      <c r="E70" s="367"/>
      <c r="F70" s="424"/>
      <c r="G70" s="368"/>
      <c r="H70" s="367"/>
      <c r="I70" s="425"/>
      <c r="J70" s="371"/>
      <c r="K70" s="906"/>
      <c r="L70" s="367"/>
      <c r="M70" s="379"/>
      <c r="N70" s="374">
        <f ca="1">(Tableau19[[#This Row],[ Prochaine Verification]]-TODAY())</f>
        <v>-45881</v>
      </c>
      <c r="O70" s="380"/>
      <c r="P70" s="379"/>
    </row>
    <row r="71" spans="1:16" ht="15" hidden="1" customHeight="1" x14ac:dyDescent="0.2">
      <c r="A71" s="364"/>
      <c r="B71" s="382"/>
      <c r="C71" s="364"/>
      <c r="D71" s="419"/>
      <c r="E71" s="367"/>
      <c r="F71" s="424"/>
      <c r="G71" s="426"/>
      <c r="H71" s="367"/>
      <c r="I71" s="425"/>
      <c r="J71" s="371"/>
      <c r="K71" s="906"/>
      <c r="L71" s="367"/>
      <c r="M71" s="379"/>
      <c r="N71" s="374">
        <f ca="1">(Tableau19[[#This Row],[ Prochaine Verification]]-TODAY())</f>
        <v>-45881</v>
      </c>
      <c r="O71" s="380"/>
      <c r="P71" s="379"/>
    </row>
    <row r="72" spans="1:16" ht="15" hidden="1" customHeight="1" x14ac:dyDescent="0.2">
      <c r="A72" s="385"/>
      <c r="B72" s="382"/>
      <c r="C72" s="364"/>
      <c r="D72" s="419"/>
      <c r="E72" s="367"/>
      <c r="F72" s="413"/>
      <c r="G72" s="368"/>
      <c r="H72" s="367"/>
      <c r="I72" s="370"/>
      <c r="J72" s="371"/>
      <c r="K72" s="906"/>
      <c r="L72" s="367"/>
      <c r="M72" s="379"/>
      <c r="N72" s="374">
        <f ca="1">(Tableau19[[#This Row],[ Prochaine Verification]]-TODAY())</f>
        <v>-45881</v>
      </c>
      <c r="O72" s="380"/>
      <c r="P72" s="379"/>
    </row>
    <row r="73" spans="1:16" ht="15" hidden="1" customHeight="1" x14ac:dyDescent="0.2">
      <c r="A73" s="385"/>
      <c r="B73" s="382"/>
      <c r="C73" s="364"/>
      <c r="D73" s="419"/>
      <c r="E73" s="367"/>
      <c r="F73" s="413"/>
      <c r="G73" s="368"/>
      <c r="H73" s="367"/>
      <c r="I73" s="370"/>
      <c r="J73" s="371"/>
      <c r="K73" s="906"/>
      <c r="L73" s="367"/>
      <c r="M73" s="379"/>
      <c r="N73" s="374">
        <f ca="1">(Tableau19[[#This Row],[ Prochaine Verification]]-TODAY())</f>
        <v>-45881</v>
      </c>
      <c r="O73" s="380"/>
      <c r="P73" s="379"/>
    </row>
    <row r="74" spans="1:16" ht="15" hidden="1" customHeight="1" x14ac:dyDescent="0.2">
      <c r="A74" s="385"/>
      <c r="B74" s="382"/>
      <c r="C74" s="364"/>
      <c r="D74" s="419"/>
      <c r="E74" s="367"/>
      <c r="F74" s="413"/>
      <c r="G74" s="368"/>
      <c r="H74" s="367"/>
      <c r="I74" s="370"/>
      <c r="J74" s="371"/>
      <c r="K74" s="906"/>
      <c r="L74" s="367"/>
      <c r="M74" s="379"/>
      <c r="N74" s="374">
        <f ca="1">(Tableau19[[#This Row],[ Prochaine Verification]]-TODAY())</f>
        <v>-45881</v>
      </c>
      <c r="O74" s="380"/>
      <c r="P74" s="379"/>
    </row>
    <row r="75" spans="1:16" ht="15" hidden="1" customHeight="1" x14ac:dyDescent="0.2">
      <c r="A75" s="385"/>
      <c r="B75" s="399"/>
      <c r="C75" s="364"/>
      <c r="D75" s="427"/>
      <c r="E75" s="367"/>
      <c r="F75" s="413"/>
      <c r="G75" s="368"/>
      <c r="H75" s="367"/>
      <c r="I75" s="370"/>
      <c r="J75" s="371"/>
      <c r="K75" s="906"/>
      <c r="L75" s="367"/>
      <c r="M75" s="379"/>
      <c r="N75" s="374">
        <f ca="1">(Tableau19[[#This Row],[ Prochaine Verification]]-TODAY())</f>
        <v>-45881</v>
      </c>
      <c r="O75" s="380"/>
      <c r="P75" s="379"/>
    </row>
    <row r="76" spans="1:16" ht="15" hidden="1" customHeight="1" x14ac:dyDescent="0.2">
      <c r="A76" s="385"/>
      <c r="B76" s="399"/>
      <c r="C76" s="364"/>
      <c r="D76" s="427"/>
      <c r="E76" s="367"/>
      <c r="F76" s="413"/>
      <c r="G76" s="368"/>
      <c r="H76" s="367"/>
      <c r="I76" s="370"/>
      <c r="J76" s="371"/>
      <c r="K76" s="906"/>
      <c r="L76" s="367"/>
      <c r="M76" s="379"/>
      <c r="N76" s="374">
        <f ca="1">(Tableau19[[#This Row],[ Prochaine Verification]]-TODAY())</f>
        <v>-45881</v>
      </c>
      <c r="O76" s="380"/>
      <c r="P76" s="379"/>
    </row>
    <row r="77" spans="1:16" ht="17.25" hidden="1" customHeight="1" x14ac:dyDescent="0.2">
      <c r="A77" s="385"/>
      <c r="B77" s="399"/>
      <c r="C77" s="364"/>
      <c r="D77" s="427"/>
      <c r="E77" s="367"/>
      <c r="F77" s="413"/>
      <c r="G77" s="368"/>
      <c r="H77" s="367"/>
      <c r="I77" s="370"/>
      <c r="J77" s="371"/>
      <c r="K77" s="906"/>
      <c r="L77" s="367"/>
      <c r="M77" s="379"/>
      <c r="N77" s="374">
        <f ca="1">(Tableau19[[#This Row],[ Prochaine Verification]]-TODAY())</f>
        <v>-45881</v>
      </c>
      <c r="O77" s="380"/>
      <c r="P77" s="379"/>
    </row>
    <row r="78" spans="1:16" ht="18" customHeight="1" x14ac:dyDescent="0.2">
      <c r="A78" s="364">
        <v>43</v>
      </c>
      <c r="B78" s="365" t="s">
        <v>334</v>
      </c>
      <c r="C78" s="364">
        <v>2010</v>
      </c>
      <c r="D78" s="230" t="s">
        <v>13</v>
      </c>
      <c r="E78" s="367" t="s">
        <v>75</v>
      </c>
      <c r="F78" s="337">
        <v>4906165476</v>
      </c>
      <c r="G78" s="337" t="s">
        <v>129</v>
      </c>
      <c r="H78" s="367" t="s">
        <v>55</v>
      </c>
      <c r="I78" s="377" t="s">
        <v>252</v>
      </c>
      <c r="J78" s="371" t="s">
        <v>724</v>
      </c>
      <c r="K78" s="906"/>
      <c r="L78" s="378">
        <v>45517</v>
      </c>
      <c r="M78" s="330">
        <f>Tableau19[[#This Row],[Date Verification ]]+365</f>
        <v>45882</v>
      </c>
      <c r="N78" s="374">
        <f ca="1">(Tableau19[[#This Row],[ Prochaine Verification]]-TODAY())</f>
        <v>1</v>
      </c>
      <c r="O78" s="330">
        <v>45154</v>
      </c>
      <c r="P78" s="374" t="e">
        <f>Tableau19[[#This Row],[Date Verification ]]-#REF!-365</f>
        <v>#REF!</v>
      </c>
    </row>
    <row r="79" spans="1:16" ht="15" customHeight="1" x14ac:dyDescent="0.2">
      <c r="A79" s="364">
        <v>36</v>
      </c>
      <c r="B79" s="365" t="s">
        <v>334</v>
      </c>
      <c r="C79" s="364">
        <v>2010</v>
      </c>
      <c r="D79" s="274" t="s">
        <v>13</v>
      </c>
      <c r="E79" s="380" t="s">
        <v>75</v>
      </c>
      <c r="F79" s="337">
        <v>4911166818</v>
      </c>
      <c r="G79" s="337" t="s">
        <v>168</v>
      </c>
      <c r="H79" s="367" t="s">
        <v>55</v>
      </c>
      <c r="I79" s="377" t="s">
        <v>252</v>
      </c>
      <c r="J79" s="371" t="s">
        <v>724</v>
      </c>
      <c r="K79" s="906"/>
      <c r="L79" s="378">
        <v>45517</v>
      </c>
      <c r="M79" s="330">
        <f>Tableau19[[#This Row],[Date Verification ]]+365</f>
        <v>45882</v>
      </c>
      <c r="N79" s="374">
        <f ca="1">(Tableau19[[#This Row],[ Prochaine Verification]]-TODAY())</f>
        <v>1</v>
      </c>
      <c r="O79" s="330">
        <v>45154</v>
      </c>
      <c r="P79" s="374" t="e">
        <f>Tableau19[[#This Row],[Date Verification ]]-#REF!-365</f>
        <v>#REF!</v>
      </c>
    </row>
    <row r="80" spans="1:16" ht="15" hidden="1" customHeight="1" x14ac:dyDescent="0.2">
      <c r="A80" s="364">
        <v>10</v>
      </c>
      <c r="B80" s="382"/>
      <c r="C80" s="364"/>
      <c r="D80" s="274" t="s">
        <v>8</v>
      </c>
      <c r="E80" s="367" t="s">
        <v>69</v>
      </c>
      <c r="F80" s="337">
        <v>3370269</v>
      </c>
      <c r="G80" s="368" t="s">
        <v>161</v>
      </c>
      <c r="H80" s="367" t="s">
        <v>55</v>
      </c>
      <c r="I80" s="370"/>
      <c r="J80" s="396" t="s">
        <v>60</v>
      </c>
      <c r="K80" s="909"/>
      <c r="L80" s="367"/>
      <c r="M80" s="367"/>
      <c r="N80" s="374">
        <f ca="1">(Tableau19[[#This Row],[ Prochaine Verification]]-TODAY())</f>
        <v>-45881</v>
      </c>
      <c r="O80" s="384"/>
      <c r="P80" s="397"/>
    </row>
    <row r="81" spans="1:16" ht="15" hidden="1" customHeight="1" x14ac:dyDescent="0.2">
      <c r="A81" s="364">
        <v>11</v>
      </c>
      <c r="B81" s="382"/>
      <c r="C81" s="364"/>
      <c r="D81" s="274" t="s">
        <v>8</v>
      </c>
      <c r="E81" s="367" t="s">
        <v>69</v>
      </c>
      <c r="F81" s="337">
        <v>3370275</v>
      </c>
      <c r="G81" s="368" t="s">
        <v>162</v>
      </c>
      <c r="H81" s="367" t="s">
        <v>55</v>
      </c>
      <c r="I81" s="370"/>
      <c r="J81" s="396" t="s">
        <v>60</v>
      </c>
      <c r="K81" s="909"/>
      <c r="L81" s="367"/>
      <c r="M81" s="367"/>
      <c r="N81" s="374">
        <f ca="1">(Tableau19[[#This Row],[ Prochaine Verification]]-TODAY())</f>
        <v>-45881</v>
      </c>
      <c r="O81" s="384"/>
      <c r="P81" s="397"/>
    </row>
    <row r="82" spans="1:16" ht="15" hidden="1" customHeight="1" x14ac:dyDescent="0.2">
      <c r="A82" s="364">
        <v>12</v>
      </c>
      <c r="B82" s="382"/>
      <c r="C82" s="364"/>
      <c r="D82" s="274" t="s">
        <v>8</v>
      </c>
      <c r="E82" s="367" t="s">
        <v>69</v>
      </c>
      <c r="F82" s="337">
        <v>5054215</v>
      </c>
      <c r="G82" s="368" t="s">
        <v>163</v>
      </c>
      <c r="H82" s="367" t="s">
        <v>55</v>
      </c>
      <c r="I82" s="370"/>
      <c r="J82" s="396" t="s">
        <v>60</v>
      </c>
      <c r="K82" s="909"/>
      <c r="L82" s="367"/>
      <c r="M82" s="367"/>
      <c r="N82" s="374">
        <f ca="1">(Tableau19[[#This Row],[ Prochaine Verification]]-TODAY())</f>
        <v>-45881</v>
      </c>
      <c r="O82" s="384"/>
      <c r="P82" s="397"/>
    </row>
    <row r="83" spans="1:16" ht="15" hidden="1" customHeight="1" x14ac:dyDescent="0.2">
      <c r="A83" s="364">
        <v>38</v>
      </c>
      <c r="B83" s="382"/>
      <c r="C83" s="364"/>
      <c r="D83" s="274" t="s">
        <v>8</v>
      </c>
      <c r="E83" s="367" t="s">
        <v>69</v>
      </c>
      <c r="F83" s="337">
        <v>8091979</v>
      </c>
      <c r="G83" s="368" t="s">
        <v>164</v>
      </c>
      <c r="H83" s="367" t="s">
        <v>55</v>
      </c>
      <c r="I83" s="428"/>
      <c r="J83" s="396" t="s">
        <v>60</v>
      </c>
      <c r="K83" s="909"/>
      <c r="L83" s="367"/>
      <c r="M83" s="367"/>
      <c r="N83" s="374">
        <f ca="1">(Tableau19[[#This Row],[ Prochaine Verification]]-TODAY())</f>
        <v>-45881</v>
      </c>
      <c r="O83" s="384"/>
      <c r="P83" s="397"/>
    </row>
    <row r="84" spans="1:16" ht="15" hidden="1" customHeight="1" x14ac:dyDescent="0.2">
      <c r="A84" s="364">
        <v>39</v>
      </c>
      <c r="B84" s="382"/>
      <c r="C84" s="364"/>
      <c r="D84" s="274" t="s">
        <v>8</v>
      </c>
      <c r="E84" s="367" t="s">
        <v>69</v>
      </c>
      <c r="F84" s="337">
        <v>6448448</v>
      </c>
      <c r="G84" s="368"/>
      <c r="H84" s="367" t="s">
        <v>55</v>
      </c>
      <c r="I84" s="428"/>
      <c r="J84" s="396" t="s">
        <v>60</v>
      </c>
      <c r="K84" s="909"/>
      <c r="L84" s="367"/>
      <c r="M84" s="367"/>
      <c r="N84" s="374">
        <f ca="1">(Tableau19[[#This Row],[ Prochaine Verification]]-TODAY())</f>
        <v>-45881</v>
      </c>
      <c r="O84" s="384"/>
      <c r="P84" s="397"/>
    </row>
    <row r="85" spans="1:16" ht="15" hidden="1" customHeight="1" x14ac:dyDescent="0.2">
      <c r="A85" s="375"/>
      <c r="B85" s="365"/>
      <c r="C85" s="375"/>
      <c r="D85" s="274"/>
      <c r="E85" s="367"/>
      <c r="F85" s="337"/>
      <c r="G85" s="368"/>
      <c r="H85" s="367"/>
      <c r="I85" s="370"/>
      <c r="J85" s="371"/>
      <c r="K85" s="906"/>
      <c r="L85" s="367"/>
      <c r="M85" s="367"/>
      <c r="N85" s="374">
        <f ca="1">(Tableau19[[#This Row],[ Prochaine Verification]]-TODAY())</f>
        <v>-45881</v>
      </c>
      <c r="O85" s="380"/>
      <c r="P85" s="397"/>
    </row>
    <row r="86" spans="1:16" ht="15" hidden="1" customHeight="1" x14ac:dyDescent="0.2">
      <c r="A86" s="375"/>
      <c r="B86" s="365"/>
      <c r="C86" s="375"/>
      <c r="D86" s="274"/>
      <c r="E86" s="367"/>
      <c r="F86" s="337"/>
      <c r="G86" s="368"/>
      <c r="H86" s="367"/>
      <c r="I86" s="370"/>
      <c r="J86" s="371"/>
      <c r="K86" s="906"/>
      <c r="L86" s="367"/>
      <c r="M86" s="367"/>
      <c r="N86" s="374">
        <f ca="1">(Tableau19[[#This Row],[ Prochaine Verification]]-TODAY())</f>
        <v>-45881</v>
      </c>
      <c r="O86" s="380"/>
      <c r="P86" s="397"/>
    </row>
    <row r="87" spans="1:16" ht="15" hidden="1" customHeight="1" x14ac:dyDescent="0.2">
      <c r="A87" s="364"/>
      <c r="B87" s="382"/>
      <c r="C87" s="364"/>
      <c r="D87" s="230"/>
      <c r="E87" s="367"/>
      <c r="F87" s="337"/>
      <c r="G87" s="368"/>
      <c r="H87" s="367"/>
      <c r="I87" s="428"/>
      <c r="J87" s="371"/>
      <c r="K87" s="906"/>
      <c r="L87" s="378"/>
      <c r="M87" s="379"/>
      <c r="N87" s="374">
        <f ca="1">(Tableau19[[#This Row],[ Prochaine Verification]]-TODAY())</f>
        <v>-45881</v>
      </c>
      <c r="O87" s="380"/>
      <c r="P87" s="379"/>
    </row>
    <row r="88" spans="1:16" ht="15" hidden="1" customHeight="1" x14ac:dyDescent="0.2">
      <c r="A88" s="364"/>
      <c r="B88" s="382"/>
      <c r="C88" s="364"/>
      <c r="D88" s="230"/>
      <c r="E88" s="367"/>
      <c r="F88" s="337"/>
      <c r="G88" s="368"/>
      <c r="H88" s="367"/>
      <c r="I88" s="428"/>
      <c r="J88" s="371"/>
      <c r="K88" s="906"/>
      <c r="L88" s="367"/>
      <c r="M88" s="379"/>
      <c r="N88" s="374">
        <f ca="1">(Tableau19[[#This Row],[ Prochaine Verification]]-TODAY())</f>
        <v>-45881</v>
      </c>
      <c r="O88" s="380"/>
      <c r="P88" s="379"/>
    </row>
    <row r="89" spans="1:16" ht="15" hidden="1" customHeight="1" x14ac:dyDescent="0.2">
      <c r="A89" s="364">
        <v>35</v>
      </c>
      <c r="B89" s="365" t="s">
        <v>334</v>
      </c>
      <c r="C89" s="364">
        <v>2010</v>
      </c>
      <c r="D89" s="230" t="s">
        <v>59</v>
      </c>
      <c r="E89" s="367" t="s">
        <v>80</v>
      </c>
      <c r="F89" s="429">
        <v>100100038169</v>
      </c>
      <c r="G89" s="368" t="s">
        <v>126</v>
      </c>
      <c r="H89" s="367" t="s">
        <v>55</v>
      </c>
      <c r="I89" s="370"/>
      <c r="J89" s="396" t="s">
        <v>723</v>
      </c>
      <c r="K89" s="909"/>
      <c r="L89" s="378">
        <v>42996</v>
      </c>
      <c r="M89" s="379">
        <f>Tableau19[[#This Row],[Date Verification ]]+365</f>
        <v>43361</v>
      </c>
      <c r="N89" s="374">
        <f ca="1">(Tableau19[[#This Row],[ Prochaine Verification]]-TODAY())</f>
        <v>-2520</v>
      </c>
      <c r="O89" s="380"/>
      <c r="P89" s="379" t="e">
        <f>Tableau19[[#This Row],[Date Verification ]]-#REF!-182</f>
        <v>#REF!</v>
      </c>
    </row>
    <row r="90" spans="1:16" ht="15" customHeight="1" x14ac:dyDescent="0.2">
      <c r="A90" s="364">
        <v>37</v>
      </c>
      <c r="B90" s="365" t="s">
        <v>334</v>
      </c>
      <c r="C90" s="364">
        <v>2010</v>
      </c>
      <c r="D90" s="230" t="s">
        <v>13</v>
      </c>
      <c r="E90" s="367" t="s">
        <v>75</v>
      </c>
      <c r="F90" s="337">
        <v>4911166837</v>
      </c>
      <c r="G90" s="337" t="s">
        <v>128</v>
      </c>
      <c r="H90" s="367" t="s">
        <v>55</v>
      </c>
      <c r="I90" s="377" t="s">
        <v>252</v>
      </c>
      <c r="J90" s="371" t="s">
        <v>724</v>
      </c>
      <c r="K90" s="906"/>
      <c r="L90" s="378">
        <v>45517</v>
      </c>
      <c r="M90" s="330">
        <f>Tableau19[[#This Row],[Date Verification ]]+365</f>
        <v>45882</v>
      </c>
      <c r="N90" s="374">
        <f ca="1">(Tableau19[[#This Row],[ Prochaine Verification]]-TODAY())</f>
        <v>1</v>
      </c>
      <c r="O90" s="330">
        <v>45154</v>
      </c>
      <c r="P90" s="374" t="e">
        <f>Tableau19[[#This Row],[Date Verification ]]-#REF!-365</f>
        <v>#REF!</v>
      </c>
    </row>
    <row r="91" spans="1:16" ht="15" customHeight="1" x14ac:dyDescent="0.2">
      <c r="A91" s="364">
        <v>41</v>
      </c>
      <c r="B91" s="365" t="s">
        <v>334</v>
      </c>
      <c r="C91" s="364">
        <v>2010</v>
      </c>
      <c r="D91" s="230" t="s">
        <v>13</v>
      </c>
      <c r="E91" s="367" t="s">
        <v>75</v>
      </c>
      <c r="F91" s="337">
        <v>4906165472</v>
      </c>
      <c r="G91" s="337" t="s">
        <v>127</v>
      </c>
      <c r="H91" s="367" t="s">
        <v>55</v>
      </c>
      <c r="I91" s="377" t="s">
        <v>252</v>
      </c>
      <c r="J91" s="371" t="s">
        <v>724</v>
      </c>
      <c r="K91" s="906"/>
      <c r="L91" s="378">
        <v>45517</v>
      </c>
      <c r="M91" s="330">
        <f>Tableau19[[#This Row],[Date Verification ]]+365</f>
        <v>45882</v>
      </c>
      <c r="N91" s="374">
        <f ca="1">(Tableau19[[#This Row],[ Prochaine Verification]]-TODAY())</f>
        <v>1</v>
      </c>
      <c r="O91" s="330">
        <v>45154</v>
      </c>
      <c r="P91" s="374" t="e">
        <f>Tableau19[[#This Row],[Date Verification ]]-#REF!-365</f>
        <v>#REF!</v>
      </c>
    </row>
    <row r="92" spans="1:16" ht="17.25" customHeight="1" x14ac:dyDescent="0.2">
      <c r="A92" s="364">
        <v>98</v>
      </c>
      <c r="B92" s="430" t="s">
        <v>334</v>
      </c>
      <c r="C92" s="364">
        <v>2019</v>
      </c>
      <c r="D92" s="453" t="s">
        <v>59</v>
      </c>
      <c r="E92" s="367" t="s">
        <v>192</v>
      </c>
      <c r="F92" s="454">
        <v>180400005384</v>
      </c>
      <c r="G92" s="376" t="s">
        <v>191</v>
      </c>
      <c r="H92" s="367" t="s">
        <v>55</v>
      </c>
      <c r="I92" s="370" t="s">
        <v>252</v>
      </c>
      <c r="J92" s="371" t="s">
        <v>724</v>
      </c>
      <c r="K92" s="906"/>
      <c r="L92" s="378">
        <v>45580</v>
      </c>
      <c r="M92" s="330">
        <f>Tableau19[[#This Row],[Date Verification ]]+365</f>
        <v>45945</v>
      </c>
      <c r="N92" s="374">
        <f ca="1">(Tableau19[[#This Row],[ Prochaine Verification]]-TODAY())</f>
        <v>64</v>
      </c>
      <c r="O92" s="378">
        <v>45242</v>
      </c>
      <c r="P92" s="374"/>
    </row>
    <row r="93" spans="1:16" ht="15" customHeight="1" x14ac:dyDescent="0.2">
      <c r="A93" s="375">
        <v>18</v>
      </c>
      <c r="B93" s="365" t="s">
        <v>334</v>
      </c>
      <c r="C93" s="375">
        <v>2005</v>
      </c>
      <c r="D93" s="230" t="s">
        <v>11</v>
      </c>
      <c r="E93" s="367" t="s">
        <v>74</v>
      </c>
      <c r="F93" s="337">
        <v>254675</v>
      </c>
      <c r="G93" s="376" t="s">
        <v>113</v>
      </c>
      <c r="H93" s="367" t="s">
        <v>55</v>
      </c>
      <c r="I93" s="377" t="s">
        <v>252</v>
      </c>
      <c r="J93" s="371" t="s">
        <v>724</v>
      </c>
      <c r="K93" s="906"/>
      <c r="L93" s="330">
        <v>45585</v>
      </c>
      <c r="M93" s="330">
        <f>Tableau19[[#This Row],[Date Verification ]]+365</f>
        <v>45950</v>
      </c>
      <c r="N93" s="374">
        <f ca="1">(Tableau19[[#This Row],[ Prochaine Verification]]-TODAY())</f>
        <v>69</v>
      </c>
      <c r="O93" s="330">
        <v>45217</v>
      </c>
      <c r="P93" s="374" t="e">
        <f>Tableau19[[#This Row],[Date Verification ]]-#REF!-365</f>
        <v>#REF!</v>
      </c>
    </row>
    <row r="94" spans="1:16" ht="15" hidden="1" customHeight="1" x14ac:dyDescent="0.2">
      <c r="A94" s="375">
        <v>17</v>
      </c>
      <c r="B94" s="365" t="s">
        <v>334</v>
      </c>
      <c r="C94" s="375">
        <v>2005</v>
      </c>
      <c r="D94" s="230" t="s">
        <v>10</v>
      </c>
      <c r="E94" s="367" t="s">
        <v>94</v>
      </c>
      <c r="F94" s="431">
        <v>4510020</v>
      </c>
      <c r="G94" s="404" t="s">
        <v>166</v>
      </c>
      <c r="H94" s="367" t="s">
        <v>55</v>
      </c>
      <c r="I94" s="370"/>
      <c r="J94" s="380" t="s">
        <v>190</v>
      </c>
      <c r="K94" s="911"/>
      <c r="L94" s="367"/>
      <c r="M94" s="379"/>
      <c r="N94" s="374">
        <f ca="1">(Tableau19[[#This Row],[ Prochaine Verification]]-TODAY())</f>
        <v>-45881</v>
      </c>
      <c r="O94" s="380"/>
      <c r="P94" s="379" t="e">
        <f>Tableau19[[#This Row],[Date Verification ]]-#REF!-182</f>
        <v>#REF!</v>
      </c>
    </row>
    <row r="95" spans="1:16" ht="15" customHeight="1" x14ac:dyDescent="0.2">
      <c r="A95" s="364">
        <v>89</v>
      </c>
      <c r="B95" s="365" t="s">
        <v>334</v>
      </c>
      <c r="C95" s="364">
        <v>2004</v>
      </c>
      <c r="D95" s="230" t="s">
        <v>49</v>
      </c>
      <c r="E95" s="367" t="s">
        <v>104</v>
      </c>
      <c r="F95" s="368" t="s">
        <v>1244</v>
      </c>
      <c r="G95" s="368" t="s">
        <v>147</v>
      </c>
      <c r="H95" s="367" t="s">
        <v>44</v>
      </c>
      <c r="I95" s="370" t="s">
        <v>253</v>
      </c>
      <c r="J95" s="371" t="s">
        <v>724</v>
      </c>
      <c r="K95" s="906"/>
      <c r="L95" s="378">
        <v>45599</v>
      </c>
      <c r="M95" s="330">
        <f>Tableau19[[#This Row],[Date Verification ]]+365</f>
        <v>45964</v>
      </c>
      <c r="N95" s="374">
        <f ca="1">(Tableau19[[#This Row],[ Prochaine Verification]]-TODAY())</f>
        <v>83</v>
      </c>
      <c r="O95" s="378">
        <v>45267</v>
      </c>
      <c r="P95" s="374" t="e">
        <f>Tableau19[[#This Row],[Date Verification ]]-#REF!-365</f>
        <v>#REF!</v>
      </c>
    </row>
    <row r="96" spans="1:16" ht="15" hidden="1" customHeight="1" x14ac:dyDescent="0.2">
      <c r="A96" s="364"/>
      <c r="B96" s="382"/>
      <c r="C96" s="364"/>
      <c r="D96" s="408"/>
      <c r="E96" s="367"/>
      <c r="F96" s="337"/>
      <c r="G96" s="376"/>
      <c r="H96" s="367"/>
      <c r="I96" s="370"/>
      <c r="J96" s="371"/>
      <c r="K96" s="906"/>
      <c r="L96" s="367"/>
      <c r="M96" s="379"/>
      <c r="N96" s="374">
        <f ca="1">(Tableau19[[#This Row],[ Prochaine Verification]]-TODAY())</f>
        <v>-45881</v>
      </c>
      <c r="O96" s="380"/>
      <c r="P96" s="379"/>
    </row>
    <row r="97" spans="1:16" ht="15" hidden="1" customHeight="1" x14ac:dyDescent="0.2">
      <c r="A97" s="364">
        <v>21</v>
      </c>
      <c r="B97" s="382" t="s">
        <v>334</v>
      </c>
      <c r="C97" s="364"/>
      <c r="D97" s="274" t="s">
        <v>13</v>
      </c>
      <c r="E97" s="367" t="s">
        <v>75</v>
      </c>
      <c r="F97" s="337">
        <v>220311960</v>
      </c>
      <c r="G97" s="337" t="s">
        <v>169</v>
      </c>
      <c r="H97" s="367" t="s">
        <v>55</v>
      </c>
      <c r="I97" s="432"/>
      <c r="J97" s="396" t="s">
        <v>60</v>
      </c>
      <c r="K97" s="909"/>
      <c r="L97" s="367"/>
      <c r="M97" s="367"/>
      <c r="N97" s="374">
        <f ca="1">(Tableau19[[#This Row],[ Prochaine Verification]]-TODAY())</f>
        <v>-45881</v>
      </c>
      <c r="O97" s="380"/>
      <c r="P97" s="397" t="e">
        <f>Tableau19[[#This Row],[Date Verification ]]-#REF!-182</f>
        <v>#REF!</v>
      </c>
    </row>
    <row r="98" spans="1:16" ht="15" hidden="1" customHeight="1" x14ac:dyDescent="0.2">
      <c r="A98" s="364">
        <v>23</v>
      </c>
      <c r="B98" s="382" t="s">
        <v>334</v>
      </c>
      <c r="C98" s="364"/>
      <c r="D98" s="274" t="s">
        <v>13</v>
      </c>
      <c r="E98" s="367" t="s">
        <v>75</v>
      </c>
      <c r="F98" s="337">
        <v>220311899</v>
      </c>
      <c r="G98" s="376" t="s">
        <v>170</v>
      </c>
      <c r="H98" s="367" t="s">
        <v>55</v>
      </c>
      <c r="I98" s="432"/>
      <c r="J98" s="396" t="s">
        <v>60</v>
      </c>
      <c r="K98" s="909"/>
      <c r="L98" s="367"/>
      <c r="M98" s="379"/>
      <c r="N98" s="374">
        <f ca="1">(Tableau19[[#This Row],[ Prochaine Verification]]-TODAY())</f>
        <v>-45881</v>
      </c>
      <c r="O98" s="384"/>
      <c r="P98" s="379" t="e">
        <f>Tableau19[[#This Row],[Date Verification ]]-#REF!-182</f>
        <v>#REF!</v>
      </c>
    </row>
    <row r="99" spans="1:16" ht="15" customHeight="1" x14ac:dyDescent="0.2">
      <c r="A99" s="364">
        <v>93</v>
      </c>
      <c r="B99" s="365" t="s">
        <v>334</v>
      </c>
      <c r="C99" s="364">
        <v>2010</v>
      </c>
      <c r="D99" s="230" t="s">
        <v>49</v>
      </c>
      <c r="E99" s="367" t="s">
        <v>104</v>
      </c>
      <c r="F99" s="410" t="s">
        <v>509</v>
      </c>
      <c r="G99" s="368" t="s">
        <v>149</v>
      </c>
      <c r="H99" s="367" t="s">
        <v>44</v>
      </c>
      <c r="I99" s="370" t="s">
        <v>253</v>
      </c>
      <c r="J99" s="371" t="s">
        <v>724</v>
      </c>
      <c r="K99" s="906"/>
      <c r="L99" s="378">
        <v>45633</v>
      </c>
      <c r="M99" s="330">
        <f>Tableau19[[#This Row],[Date Verification ]]+365</f>
        <v>45998</v>
      </c>
      <c r="N99" s="374">
        <f ca="1">(Tableau19[[#This Row],[ Prochaine Verification]]-TODAY())</f>
        <v>117</v>
      </c>
      <c r="O99" s="378">
        <v>45267</v>
      </c>
      <c r="P99" s="374" t="e">
        <f>Tableau19[[#This Row],[Date Verification ]]-#REF!-365</f>
        <v>#REF!</v>
      </c>
    </row>
    <row r="100" spans="1:16" ht="15" customHeight="1" x14ac:dyDescent="0.25">
      <c r="A100" s="385"/>
      <c r="B100" s="365" t="s">
        <v>334</v>
      </c>
      <c r="C100" s="364">
        <v>2020</v>
      </c>
      <c r="D100" s="338" t="s">
        <v>1207</v>
      </c>
      <c r="E100" s="367" t="s">
        <v>92</v>
      </c>
      <c r="F100" s="690">
        <v>3238111</v>
      </c>
      <c r="G100" s="337" t="s">
        <v>1145</v>
      </c>
      <c r="H100" s="367" t="s">
        <v>55</v>
      </c>
      <c r="I100" s="377" t="s">
        <v>252</v>
      </c>
      <c r="J100" s="371" t="s">
        <v>724</v>
      </c>
      <c r="K100" s="906"/>
      <c r="L100" s="379">
        <v>45355</v>
      </c>
      <c r="M100" s="379">
        <f>Tableau19[[#This Row],[Date Verification ]]+365</f>
        <v>45720</v>
      </c>
      <c r="N100" s="374">
        <f ca="1">(Tableau19[[#This Row],[ Prochaine Verification]]-TODAY())</f>
        <v>-161</v>
      </c>
      <c r="O100" s="379">
        <v>44989</v>
      </c>
      <c r="P100" s="374"/>
    </row>
    <row r="101" spans="1:16" ht="15" customHeight="1" x14ac:dyDescent="0.25">
      <c r="A101" s="385"/>
      <c r="B101" s="365" t="s">
        <v>334</v>
      </c>
      <c r="C101" s="364">
        <v>2020</v>
      </c>
      <c r="D101" s="338" t="s">
        <v>1207</v>
      </c>
      <c r="E101" s="367" t="s">
        <v>92</v>
      </c>
      <c r="F101" s="690">
        <v>3238112</v>
      </c>
      <c r="G101" s="337" t="s">
        <v>1143</v>
      </c>
      <c r="H101" s="367" t="s">
        <v>55</v>
      </c>
      <c r="I101" s="377" t="s">
        <v>252</v>
      </c>
      <c r="J101" s="371" t="s">
        <v>724</v>
      </c>
      <c r="K101" s="906"/>
      <c r="L101" s="379">
        <v>45355</v>
      </c>
      <c r="M101" s="379">
        <f>Tableau19[[#This Row],[Date Verification ]]+365</f>
        <v>45720</v>
      </c>
      <c r="N101" s="374">
        <f ca="1">(Tableau19[[#This Row],[ Prochaine Verification]]-TODAY())</f>
        <v>-161</v>
      </c>
      <c r="O101" s="379">
        <v>44625</v>
      </c>
      <c r="P101" s="374"/>
    </row>
    <row r="102" spans="1:16" ht="15" customHeight="1" x14ac:dyDescent="0.25">
      <c r="A102" s="385"/>
      <c r="B102" s="365" t="s">
        <v>334</v>
      </c>
      <c r="C102" s="364">
        <v>2020</v>
      </c>
      <c r="D102" s="338" t="s">
        <v>1207</v>
      </c>
      <c r="E102" s="367" t="s">
        <v>92</v>
      </c>
      <c r="F102" s="690">
        <v>3238116</v>
      </c>
      <c r="G102" s="337" t="s">
        <v>1141</v>
      </c>
      <c r="H102" s="367" t="s">
        <v>55</v>
      </c>
      <c r="I102" s="377" t="s">
        <v>252</v>
      </c>
      <c r="J102" s="371" t="s">
        <v>724</v>
      </c>
      <c r="K102" s="906"/>
      <c r="L102" s="379">
        <v>45355</v>
      </c>
      <c r="M102" s="379">
        <f>Tableau19[[#This Row],[Date Verification ]]+365</f>
        <v>45720</v>
      </c>
      <c r="N102" s="374">
        <f ca="1">(Tableau19[[#This Row],[ Prochaine Verification]]-TODAY())</f>
        <v>-161</v>
      </c>
      <c r="O102" s="379">
        <v>44625</v>
      </c>
      <c r="P102" s="374"/>
    </row>
    <row r="103" spans="1:16" ht="15" customHeight="1" x14ac:dyDescent="0.2">
      <c r="A103" s="364">
        <v>68</v>
      </c>
      <c r="B103" s="365" t="s">
        <v>335</v>
      </c>
      <c r="C103" s="364">
        <v>2014</v>
      </c>
      <c r="D103" s="274" t="s">
        <v>153</v>
      </c>
      <c r="E103" s="380" t="s">
        <v>90</v>
      </c>
      <c r="F103" s="337" t="s">
        <v>263</v>
      </c>
      <c r="G103" s="376" t="s">
        <v>131</v>
      </c>
      <c r="H103" s="386" t="s">
        <v>54</v>
      </c>
      <c r="I103" s="420" t="s">
        <v>407</v>
      </c>
      <c r="J103" s="435" t="s">
        <v>724</v>
      </c>
      <c r="K103" s="912"/>
      <c r="L103" s="330">
        <v>45620</v>
      </c>
      <c r="M103" s="330">
        <v>46002</v>
      </c>
      <c r="N103" s="374">
        <f ca="1">(Tableau19[[#This Row],[ Prochaine Verification]]-TODAY())</f>
        <v>121</v>
      </c>
      <c r="O103" s="378">
        <v>45083</v>
      </c>
      <c r="P103" s="374">
        <f>Tableau19[[#This Row],[Date Verification ]]-Tableau19[[#This Row],[N-1]]-182</f>
        <v>355</v>
      </c>
    </row>
    <row r="104" spans="1:16" ht="15" customHeight="1" x14ac:dyDescent="0.2">
      <c r="A104" s="364">
        <v>29</v>
      </c>
      <c r="B104" s="365" t="s">
        <v>335</v>
      </c>
      <c r="C104" s="364">
        <v>2011</v>
      </c>
      <c r="D104" s="274" t="s">
        <v>14</v>
      </c>
      <c r="E104" s="380" t="s">
        <v>151</v>
      </c>
      <c r="F104" s="337">
        <v>101792</v>
      </c>
      <c r="G104" s="376" t="s">
        <v>120</v>
      </c>
      <c r="H104" s="367" t="s">
        <v>54</v>
      </c>
      <c r="I104" s="434" t="s">
        <v>1538</v>
      </c>
      <c r="J104" s="371" t="s">
        <v>724</v>
      </c>
      <c r="K104" s="906"/>
      <c r="L104" s="330">
        <v>45792</v>
      </c>
      <c r="M104" s="330">
        <v>46157</v>
      </c>
      <c r="N104" s="374">
        <f ca="1">(Tableau19[[#This Row],[ Prochaine Verification]]-TODAY())</f>
        <v>276</v>
      </c>
      <c r="O104" s="330">
        <v>45083</v>
      </c>
      <c r="P104" s="374">
        <f>Tableau19[[#This Row],[Date Verification ]]-Tableau19[[#This Row],[N-1]]-182</f>
        <v>527</v>
      </c>
    </row>
    <row r="105" spans="1:16" ht="15" hidden="1" customHeight="1" x14ac:dyDescent="0.2">
      <c r="A105" s="385"/>
      <c r="B105" s="382"/>
      <c r="C105" s="364"/>
      <c r="D105" s="419"/>
      <c r="E105" s="367"/>
      <c r="F105" s="337"/>
      <c r="G105" s="337"/>
      <c r="H105" s="367"/>
      <c r="I105" s="370"/>
      <c r="J105" s="371"/>
      <c r="K105" s="906"/>
      <c r="L105" s="367"/>
      <c r="M105" s="379"/>
      <c r="N105" s="374">
        <f ca="1">(Tableau19[[#This Row],[ Prochaine Verification]]-TODAY())</f>
        <v>-45881</v>
      </c>
      <c r="O105" s="380"/>
      <c r="P105" s="379"/>
    </row>
    <row r="106" spans="1:16" ht="15" hidden="1" customHeight="1" x14ac:dyDescent="0.2">
      <c r="A106" s="385"/>
      <c r="B106" s="382"/>
      <c r="C106" s="364"/>
      <c r="D106" s="419"/>
      <c r="E106" s="367"/>
      <c r="F106" s="337"/>
      <c r="G106" s="337"/>
      <c r="H106" s="367"/>
      <c r="I106" s="370"/>
      <c r="J106" s="371"/>
      <c r="K106" s="906"/>
      <c r="L106" s="367"/>
      <c r="M106" s="379"/>
      <c r="N106" s="374">
        <f ca="1">(Tableau19[[#This Row],[ Prochaine Verification]]-TODAY())</f>
        <v>-45881</v>
      </c>
      <c r="O106" s="380"/>
      <c r="P106" s="379"/>
    </row>
    <row r="107" spans="1:16" ht="15" hidden="1" customHeight="1" x14ac:dyDescent="0.2">
      <c r="A107" s="385"/>
      <c r="B107" s="382"/>
      <c r="C107" s="364"/>
      <c r="D107" s="436"/>
      <c r="E107" s="367"/>
      <c r="F107" s="337"/>
      <c r="G107" s="337"/>
      <c r="H107" s="367"/>
      <c r="I107" s="370"/>
      <c r="J107" s="371"/>
      <c r="K107" s="906"/>
      <c r="L107" s="367"/>
      <c r="M107" s="379"/>
      <c r="N107" s="374">
        <f ca="1">(Tableau19[[#This Row],[ Prochaine Verification]]-TODAY())</f>
        <v>-45881</v>
      </c>
      <c r="O107" s="380"/>
      <c r="P107" s="379"/>
    </row>
    <row r="108" spans="1:16" ht="15" hidden="1" customHeight="1" x14ac:dyDescent="0.2">
      <c r="A108" s="385"/>
      <c r="B108" s="382"/>
      <c r="C108" s="364"/>
      <c r="D108" s="419"/>
      <c r="E108" s="367"/>
      <c r="F108" s="337"/>
      <c r="G108" s="337"/>
      <c r="H108" s="367"/>
      <c r="I108" s="370"/>
      <c r="J108" s="371"/>
      <c r="K108" s="906"/>
      <c r="L108" s="367"/>
      <c r="M108" s="379"/>
      <c r="N108" s="374">
        <f ca="1">(Tableau19[[#This Row],[ Prochaine Verification]]-TODAY())</f>
        <v>-45881</v>
      </c>
      <c r="O108" s="380"/>
      <c r="P108" s="379"/>
    </row>
    <row r="109" spans="1:16" ht="15" hidden="1" customHeight="1" x14ac:dyDescent="0.2">
      <c r="A109" s="385"/>
      <c r="B109" s="382"/>
      <c r="C109" s="364"/>
      <c r="D109" s="419"/>
      <c r="E109" s="367"/>
      <c r="F109" s="337"/>
      <c r="G109" s="337"/>
      <c r="H109" s="367"/>
      <c r="I109" s="370"/>
      <c r="J109" s="371"/>
      <c r="K109" s="906"/>
      <c r="L109" s="367"/>
      <c r="M109" s="379"/>
      <c r="N109" s="374">
        <f ca="1">(Tableau19[[#This Row],[ Prochaine Verification]]-TODAY())</f>
        <v>-45881</v>
      </c>
      <c r="O109" s="380"/>
      <c r="P109" s="379"/>
    </row>
    <row r="110" spans="1:16" ht="15" hidden="1" customHeight="1" x14ac:dyDescent="0.2">
      <c r="A110" s="385"/>
      <c r="B110" s="382"/>
      <c r="C110" s="364"/>
      <c r="D110" s="383"/>
      <c r="E110" s="367"/>
      <c r="F110" s="376"/>
      <c r="G110" s="437"/>
      <c r="H110" s="367"/>
      <c r="I110" s="370"/>
      <c r="J110" s="371"/>
      <c r="K110" s="906"/>
      <c r="L110" s="367"/>
      <c r="M110" s="379"/>
      <c r="N110" s="374">
        <f ca="1">(Tableau19[[#This Row],[ Prochaine Verification]]-TODAY())</f>
        <v>-45881</v>
      </c>
      <c r="O110" s="380"/>
      <c r="P110" s="379"/>
    </row>
    <row r="111" spans="1:16" ht="15" customHeight="1" x14ac:dyDescent="0.2">
      <c r="A111" s="364">
        <v>102</v>
      </c>
      <c r="B111" s="365" t="s">
        <v>454</v>
      </c>
      <c r="C111" s="364"/>
      <c r="D111" s="383" t="s">
        <v>193</v>
      </c>
      <c r="E111" s="367" t="s">
        <v>199</v>
      </c>
      <c r="F111" s="376" t="s">
        <v>195</v>
      </c>
      <c r="G111" s="376"/>
      <c r="H111" s="367" t="s">
        <v>55</v>
      </c>
      <c r="I111" s="370" t="s">
        <v>252</v>
      </c>
      <c r="J111" s="371" t="s">
        <v>724</v>
      </c>
      <c r="K111" s="906"/>
      <c r="L111" s="330">
        <v>44017</v>
      </c>
      <c r="M111" s="330">
        <v>44261</v>
      </c>
      <c r="N111" s="374">
        <f ca="1">(Tableau19[[#This Row],[ Prochaine Verification]]-TODAY())</f>
        <v>-1620</v>
      </c>
      <c r="O111" s="384"/>
      <c r="P111" s="374"/>
    </row>
    <row r="112" spans="1:16" ht="15" customHeight="1" x14ac:dyDescent="0.25">
      <c r="A112" s="385"/>
      <c r="B112" s="365" t="s">
        <v>334</v>
      </c>
      <c r="C112" s="364">
        <v>2020</v>
      </c>
      <c r="D112" s="338" t="s">
        <v>1207</v>
      </c>
      <c r="E112" s="367" t="s">
        <v>92</v>
      </c>
      <c r="F112" s="614">
        <v>3238119</v>
      </c>
      <c r="G112" s="337" t="s">
        <v>1138</v>
      </c>
      <c r="H112" s="367" t="s">
        <v>55</v>
      </c>
      <c r="I112" s="377" t="s">
        <v>252</v>
      </c>
      <c r="J112" s="371" t="s">
        <v>724</v>
      </c>
      <c r="K112" s="906"/>
      <c r="L112" s="379">
        <v>45355</v>
      </c>
      <c r="M112" s="379">
        <f>Tableau19[[#This Row],[Date Verification ]]+365</f>
        <v>45720</v>
      </c>
      <c r="N112" s="374">
        <f ca="1">(Tableau19[[#This Row],[ Prochaine Verification]]-TODAY())</f>
        <v>-161</v>
      </c>
      <c r="O112" s="379">
        <v>44625</v>
      </c>
      <c r="P112" s="374"/>
    </row>
    <row r="113" spans="1:16" ht="15" hidden="1" customHeight="1" x14ac:dyDescent="0.2">
      <c r="A113" s="438"/>
      <c r="B113" s="439"/>
      <c r="C113" s="364"/>
      <c r="D113" s="440"/>
      <c r="E113" s="367"/>
      <c r="F113" s="441"/>
      <c r="G113" s="369"/>
      <c r="H113" s="367"/>
      <c r="I113" s="370"/>
      <c r="J113" s="371"/>
      <c r="K113" s="906"/>
      <c r="L113" s="443"/>
      <c r="M113" s="444"/>
      <c r="N113" s="374">
        <f ca="1">(Tableau19[[#This Row],[ Prochaine Verification]]-TODAY())</f>
        <v>-45881</v>
      </c>
      <c r="O113" s="442"/>
      <c r="P113" s="444"/>
    </row>
    <row r="114" spans="1:16" ht="15" hidden="1" customHeight="1" x14ac:dyDescent="0.2">
      <c r="A114" s="364">
        <v>99</v>
      </c>
      <c r="B114" s="382" t="s">
        <v>334</v>
      </c>
      <c r="C114" s="364"/>
      <c r="D114" s="383" t="s">
        <v>193</v>
      </c>
      <c r="E114" s="367" t="s">
        <v>197</v>
      </c>
      <c r="F114" s="376" t="s">
        <v>194</v>
      </c>
      <c r="G114" s="369"/>
      <c r="H114" s="367" t="s">
        <v>55</v>
      </c>
      <c r="I114" s="370"/>
      <c r="J114" s="396" t="s">
        <v>723</v>
      </c>
      <c r="K114" s="909"/>
      <c r="L114" s="367"/>
      <c r="M114" s="379">
        <v>43709</v>
      </c>
      <c r="N114" s="374">
        <f ca="1">(Tableau19[[#This Row],[ Prochaine Verification]]-TODAY())</f>
        <v>-2172</v>
      </c>
      <c r="O114" s="445"/>
      <c r="P114" s="379" t="e">
        <f>Tableau19[[#This Row],[Date Verification ]]-#REF!-182</f>
        <v>#REF!</v>
      </c>
    </row>
    <row r="115" spans="1:16" ht="15" hidden="1" customHeight="1" x14ac:dyDescent="0.2">
      <c r="A115" s="438"/>
      <c r="B115" s="439"/>
      <c r="C115" s="364"/>
      <c r="D115" s="440"/>
      <c r="E115" s="367"/>
      <c r="F115" s="441"/>
      <c r="G115" s="369"/>
      <c r="H115" s="367"/>
      <c r="I115" s="370"/>
      <c r="J115" s="371"/>
      <c r="K115" s="906"/>
      <c r="L115" s="443"/>
      <c r="M115" s="444"/>
      <c r="N115" s="374">
        <f ca="1">(Tableau19[[#This Row],[ Prochaine Verification]]-TODAY())</f>
        <v>-45881</v>
      </c>
      <c r="O115" s="442"/>
      <c r="P115" s="444"/>
    </row>
    <row r="116" spans="1:16" ht="15" hidden="1" customHeight="1" x14ac:dyDescent="0.2">
      <c r="A116" s="438"/>
      <c r="B116" s="439"/>
      <c r="C116" s="364"/>
      <c r="D116" s="440"/>
      <c r="E116" s="367"/>
      <c r="F116" s="441"/>
      <c r="G116" s="369"/>
      <c r="H116" s="367"/>
      <c r="I116" s="370"/>
      <c r="J116" s="371"/>
      <c r="K116" s="906"/>
      <c r="L116" s="443"/>
      <c r="M116" s="444"/>
      <c r="N116" s="374">
        <f ca="1">(Tableau19[[#This Row],[ Prochaine Verification]]-TODAY())</f>
        <v>-45881</v>
      </c>
      <c r="O116" s="442"/>
      <c r="P116" s="444"/>
    </row>
    <row r="117" spans="1:16" ht="15" hidden="1" customHeight="1" x14ac:dyDescent="0.2">
      <c r="A117" s="385"/>
      <c r="B117" s="382"/>
      <c r="C117" s="364">
        <v>2020</v>
      </c>
      <c r="D117" s="440" t="s">
        <v>245</v>
      </c>
      <c r="E117" s="367"/>
      <c r="F117" s="411" t="s">
        <v>1151</v>
      </c>
      <c r="G117" s="376" t="s">
        <v>1152</v>
      </c>
      <c r="H117" s="386" t="s">
        <v>55</v>
      </c>
      <c r="I117" s="370" t="s">
        <v>252</v>
      </c>
      <c r="J117" s="446"/>
      <c r="K117" s="913"/>
      <c r="L117" s="367"/>
      <c r="M117" s="379">
        <f>Tableau19[[#This Row],[Date Verification ]]+365</f>
        <v>365</v>
      </c>
      <c r="N117" s="374">
        <f ca="1">(Tableau19[[#This Row],[ Prochaine Verification]]-TODAY())</f>
        <v>-45516</v>
      </c>
      <c r="O117" s="447"/>
      <c r="P117" s="374" t="e">
        <f>Tableau19[[#This Row],[Date Verification ]]-#REF!-182</f>
        <v>#REF!</v>
      </c>
    </row>
    <row r="118" spans="1:16" ht="15" hidden="1" customHeight="1" x14ac:dyDescent="0.2">
      <c r="A118" s="438"/>
      <c r="B118" s="439"/>
      <c r="C118" s="364"/>
      <c r="D118" s="440"/>
      <c r="E118" s="367"/>
      <c r="F118" s="441"/>
      <c r="G118" s="369"/>
      <c r="H118" s="367"/>
      <c r="I118" s="370"/>
      <c r="J118" s="371"/>
      <c r="K118" s="906"/>
      <c r="L118" s="443"/>
      <c r="M118" s="444"/>
      <c r="N118" s="374">
        <f ca="1">(Tableau19[[#This Row],[ Prochaine Verification]]-TODAY())</f>
        <v>-45881</v>
      </c>
      <c r="O118" s="442"/>
      <c r="P118" s="444"/>
    </row>
    <row r="119" spans="1:16" ht="15" hidden="1" customHeight="1" x14ac:dyDescent="0.2">
      <c r="A119" s="438"/>
      <c r="B119" s="439"/>
      <c r="C119" s="364"/>
      <c r="D119" s="440"/>
      <c r="E119" s="367"/>
      <c r="F119" s="441"/>
      <c r="G119" s="369"/>
      <c r="H119" s="367"/>
      <c r="I119" s="370"/>
      <c r="J119" s="371"/>
      <c r="K119" s="906"/>
      <c r="L119" s="443"/>
      <c r="M119" s="444"/>
      <c r="N119" s="374">
        <f ca="1">(Tableau19[[#This Row],[ Prochaine Verification]]-TODAY())</f>
        <v>-45881</v>
      </c>
      <c r="O119" s="442"/>
      <c r="P119" s="444"/>
    </row>
    <row r="120" spans="1:16" ht="15" hidden="1" customHeight="1" x14ac:dyDescent="0.25">
      <c r="A120" s="385"/>
      <c r="B120" s="382"/>
      <c r="C120" s="414"/>
      <c r="D120" s="415"/>
      <c r="E120" s="367"/>
      <c r="F120" s="376"/>
      <c r="G120" s="416"/>
      <c r="H120" s="367"/>
      <c r="I120" s="370"/>
      <c r="J120" s="371"/>
      <c r="K120" s="906"/>
      <c r="L120" s="367"/>
      <c r="M120" s="379"/>
      <c r="N120" s="374">
        <f ca="1">(Tableau19[[#This Row],[ Prochaine Verification]]-TODAY())</f>
        <v>-45881</v>
      </c>
      <c r="O120" s="380"/>
      <c r="P120" s="379"/>
    </row>
    <row r="121" spans="1:16" ht="15" hidden="1" customHeight="1" x14ac:dyDescent="0.2">
      <c r="A121" s="364">
        <v>16</v>
      </c>
      <c r="B121" s="365" t="s">
        <v>335</v>
      </c>
      <c r="C121" s="364">
        <v>2004</v>
      </c>
      <c r="D121" s="274" t="s">
        <v>9</v>
      </c>
      <c r="E121" s="367" t="s">
        <v>73</v>
      </c>
      <c r="F121" s="337">
        <v>328279</v>
      </c>
      <c r="G121" s="337" t="s">
        <v>112</v>
      </c>
      <c r="H121" s="367" t="s">
        <v>55</v>
      </c>
      <c r="I121" s="370"/>
      <c r="J121" s="384" t="s">
        <v>189</v>
      </c>
      <c r="K121" s="914"/>
      <c r="L121" s="378">
        <v>42969</v>
      </c>
      <c r="M121" s="379">
        <f>Tableau19[[#This Row],[Date Verification ]]+365</f>
        <v>43334</v>
      </c>
      <c r="N121" s="374">
        <f ca="1">(Tableau19[[#This Row],[ Prochaine Verification]]-TODAY())</f>
        <v>-2547</v>
      </c>
      <c r="O121" s="380"/>
      <c r="P121" s="379" t="e">
        <f>Tableau19[[#This Row],[Date Verification ]]-#REF!-182</f>
        <v>#REF!</v>
      </c>
    </row>
    <row r="122" spans="1:16" ht="15" customHeight="1" x14ac:dyDescent="0.25">
      <c r="A122" s="385"/>
      <c r="B122" s="365" t="s">
        <v>334</v>
      </c>
      <c r="C122" s="364">
        <v>2020</v>
      </c>
      <c r="D122" s="338" t="s">
        <v>1208</v>
      </c>
      <c r="E122" s="367" t="s">
        <v>92</v>
      </c>
      <c r="F122" s="614">
        <v>3238093</v>
      </c>
      <c r="G122" s="337" t="s">
        <v>1136</v>
      </c>
      <c r="H122" s="367" t="s">
        <v>55</v>
      </c>
      <c r="I122" s="377" t="s">
        <v>252</v>
      </c>
      <c r="J122" s="371" t="s">
        <v>724</v>
      </c>
      <c r="K122" s="906"/>
      <c r="L122" s="379">
        <v>45355</v>
      </c>
      <c r="M122" s="379">
        <f>Tableau19[[#This Row],[Date Verification ]]+365</f>
        <v>45720</v>
      </c>
      <c r="N122" s="374">
        <f ca="1">(Tableau19[[#This Row],[ Prochaine Verification]]-TODAY())</f>
        <v>-161</v>
      </c>
      <c r="O122" s="379">
        <v>44625</v>
      </c>
      <c r="P122" s="374"/>
    </row>
    <row r="123" spans="1:16" ht="15" customHeight="1" x14ac:dyDescent="0.2">
      <c r="A123" s="364">
        <v>32</v>
      </c>
      <c r="B123" s="365" t="s">
        <v>335</v>
      </c>
      <c r="C123" s="364">
        <v>2011</v>
      </c>
      <c r="D123" s="274" t="s">
        <v>14</v>
      </c>
      <c r="E123" s="380" t="s">
        <v>424</v>
      </c>
      <c r="F123" s="337">
        <v>101778</v>
      </c>
      <c r="G123" s="376" t="s">
        <v>123</v>
      </c>
      <c r="H123" s="367" t="s">
        <v>54</v>
      </c>
      <c r="I123" s="428" t="s">
        <v>628</v>
      </c>
      <c r="J123" s="371" t="s">
        <v>724</v>
      </c>
      <c r="K123" s="906"/>
      <c r="L123" s="330">
        <v>45643</v>
      </c>
      <c r="M123" s="330">
        <v>46008</v>
      </c>
      <c r="N123" s="374">
        <f ca="1">(Tableau19[[#This Row],[ Prochaine Verification]]-TODAY())</f>
        <v>127</v>
      </c>
      <c r="O123" s="330">
        <v>45182</v>
      </c>
      <c r="P123" s="374">
        <f>Tableau19[[#This Row],[Date Verification ]]-Tableau19[[#This Row],[N-1]]-182</f>
        <v>279</v>
      </c>
    </row>
    <row r="124" spans="1:16" ht="15" customHeight="1" x14ac:dyDescent="0.2">
      <c r="A124" s="364">
        <v>30</v>
      </c>
      <c r="B124" s="365" t="s">
        <v>335</v>
      </c>
      <c r="C124" s="364">
        <v>2011</v>
      </c>
      <c r="D124" s="274" t="s">
        <v>14</v>
      </c>
      <c r="E124" s="380" t="s">
        <v>151</v>
      </c>
      <c r="F124" s="337">
        <v>101793</v>
      </c>
      <c r="G124" s="376" t="s">
        <v>121</v>
      </c>
      <c r="H124" s="367" t="s">
        <v>54</v>
      </c>
      <c r="I124" s="420" t="s">
        <v>408</v>
      </c>
      <c r="J124" s="371" t="s">
        <v>724</v>
      </c>
      <c r="K124" s="906"/>
      <c r="L124" s="330">
        <v>45643</v>
      </c>
      <c r="M124" s="581">
        <v>46008</v>
      </c>
      <c r="N124" s="374">
        <f ca="1">(Tableau19[[#This Row],[ Prochaine Verification]]-TODAY())</f>
        <v>127</v>
      </c>
      <c r="O124" s="378">
        <v>45203</v>
      </c>
      <c r="P124" s="374">
        <f>Tableau19[[#This Row],[Date Verification ]]-Tableau19[[#This Row],[N-1]]-182</f>
        <v>258</v>
      </c>
    </row>
    <row r="125" spans="1:16" ht="15" customHeight="1" x14ac:dyDescent="0.2">
      <c r="A125" s="364">
        <v>28</v>
      </c>
      <c r="B125" s="365" t="s">
        <v>335</v>
      </c>
      <c r="C125" s="364">
        <v>2009</v>
      </c>
      <c r="D125" s="274" t="s">
        <v>14</v>
      </c>
      <c r="E125" s="380" t="s">
        <v>79</v>
      </c>
      <c r="F125" s="337">
        <v>1312448</v>
      </c>
      <c r="G125" s="376" t="s">
        <v>315</v>
      </c>
      <c r="H125" s="367" t="s">
        <v>54</v>
      </c>
      <c r="I125" s="420" t="s">
        <v>411</v>
      </c>
      <c r="J125" s="371" t="s">
        <v>724</v>
      </c>
      <c r="K125" s="946">
        <v>45314</v>
      </c>
      <c r="L125" s="378">
        <v>45789</v>
      </c>
      <c r="M125" s="330">
        <f>Tableau19[[#This Row],[Date Verification ]]+365</f>
        <v>46154</v>
      </c>
      <c r="N125" s="374">
        <f ca="1">(Tableau19[[#This Row],[ Prochaine Verification]]-TODAY())</f>
        <v>273</v>
      </c>
      <c r="O125" s="378">
        <v>44949</v>
      </c>
      <c r="P125" s="374">
        <f>Tableau19[[#This Row],[Date Verification ]]-Tableau19[[#This Row],[N-1]]-365</f>
        <v>475</v>
      </c>
    </row>
    <row r="126" spans="1:16" ht="15" hidden="1" customHeight="1" x14ac:dyDescent="0.2">
      <c r="A126" s="931"/>
      <c r="B126" s="365" t="s">
        <v>335</v>
      </c>
      <c r="C126" s="932">
        <v>2023</v>
      </c>
      <c r="D126" s="930" t="s">
        <v>14</v>
      </c>
      <c r="E126" s="933" t="s">
        <v>1549</v>
      </c>
      <c r="F126" s="934">
        <v>3342254</v>
      </c>
      <c r="G126" s="935" t="s">
        <v>1547</v>
      </c>
      <c r="H126" s="367" t="s">
        <v>54</v>
      </c>
      <c r="I126" s="936" t="s">
        <v>1550</v>
      </c>
      <c r="J126" s="937"/>
      <c r="K126" s="938"/>
      <c r="L126" s="939">
        <v>45204</v>
      </c>
      <c r="M126" s="924">
        <f>Tableau19[[#This Row],[Date Verification ]]+365</f>
        <v>45569</v>
      </c>
      <c r="N126" s="374">
        <f ca="1">(Tableau19[[#This Row],[ Prochaine Verification]]-TODAY())</f>
        <v>-312</v>
      </c>
      <c r="O126" s="939"/>
      <c r="P126" s="940"/>
    </row>
    <row r="127" spans="1:16" ht="15" hidden="1" customHeight="1" x14ac:dyDescent="0.2">
      <c r="A127" s="931"/>
      <c r="B127" s="365" t="s">
        <v>335</v>
      </c>
      <c r="C127" s="932">
        <v>2023</v>
      </c>
      <c r="D127" s="930" t="s">
        <v>14</v>
      </c>
      <c r="E127" s="933" t="s">
        <v>1549</v>
      </c>
      <c r="F127" s="934">
        <v>3342435</v>
      </c>
      <c r="G127" s="935" t="s">
        <v>1548</v>
      </c>
      <c r="H127" s="367" t="s">
        <v>54</v>
      </c>
      <c r="I127" s="936" t="s">
        <v>1551</v>
      </c>
      <c r="J127" s="937"/>
      <c r="K127" s="938"/>
      <c r="L127" s="939">
        <v>45204</v>
      </c>
      <c r="M127" s="924">
        <f>Tableau19[[#This Row],[Date Verification ]]+365</f>
        <v>45569</v>
      </c>
      <c r="N127" s="374">
        <f ca="1">(Tableau19[[#This Row],[ Prochaine Verification]]-TODAY())</f>
        <v>-312</v>
      </c>
      <c r="O127" s="939"/>
      <c r="P127" s="940"/>
    </row>
    <row r="128" spans="1:16" ht="15" customHeight="1" x14ac:dyDescent="0.2">
      <c r="A128" s="364">
        <v>31</v>
      </c>
      <c r="B128" s="365" t="s">
        <v>335</v>
      </c>
      <c r="C128" s="364">
        <v>2011</v>
      </c>
      <c r="D128" s="274" t="s">
        <v>14</v>
      </c>
      <c r="E128" s="380" t="s">
        <v>151</v>
      </c>
      <c r="F128" s="337">
        <v>101751</v>
      </c>
      <c r="G128" s="376" t="s">
        <v>122</v>
      </c>
      <c r="H128" s="367" t="s">
        <v>54</v>
      </c>
      <c r="I128" s="420" t="s">
        <v>412</v>
      </c>
      <c r="J128" s="371" t="s">
        <v>724</v>
      </c>
      <c r="K128" s="906"/>
      <c r="L128" s="378">
        <v>45707</v>
      </c>
      <c r="M128" s="330">
        <f>Tableau19[[#This Row],[Date Verification ]]+365</f>
        <v>46072</v>
      </c>
      <c r="N128" s="374">
        <f ca="1">(Tableau19[[#This Row],[ Prochaine Verification]]-TODAY())</f>
        <v>191</v>
      </c>
      <c r="O128" s="378">
        <v>45232</v>
      </c>
      <c r="P128" s="374">
        <f>Tableau19[[#This Row],[Date Verification ]]-Tableau19[[#This Row],[N-1]]-182</f>
        <v>293</v>
      </c>
    </row>
    <row r="129" spans="1:16" ht="15" customHeight="1" x14ac:dyDescent="0.2">
      <c r="A129" s="364">
        <v>95</v>
      </c>
      <c r="B129" s="365" t="s">
        <v>335</v>
      </c>
      <c r="C129" s="364">
        <v>2013</v>
      </c>
      <c r="D129" s="230" t="s">
        <v>52</v>
      </c>
      <c r="E129" s="410" t="s">
        <v>152</v>
      </c>
      <c r="F129" s="368" t="s">
        <v>264</v>
      </c>
      <c r="G129" s="369" t="s">
        <v>150</v>
      </c>
      <c r="H129" s="367" t="s">
        <v>96</v>
      </c>
      <c r="I129" s="377" t="s">
        <v>252</v>
      </c>
      <c r="J129" s="371" t="s">
        <v>724</v>
      </c>
      <c r="K129" s="906"/>
      <c r="L129" s="378">
        <v>45636</v>
      </c>
      <c r="M129" s="330">
        <f>Tableau19[[#This Row],[Date Verification ]]+365</f>
        <v>46001</v>
      </c>
      <c r="N129" s="374">
        <f ca="1">(Tableau19[[#This Row],[ Prochaine Verification]]-TODAY())</f>
        <v>120</v>
      </c>
      <c r="O129" s="378">
        <v>44664</v>
      </c>
      <c r="P129" s="374">
        <f>Tableau19[[#This Row],[Date Verification ]]-Tableau19[[#This Row],[N-1]]-365</f>
        <v>607</v>
      </c>
    </row>
    <row r="130" spans="1:16" x14ac:dyDescent="0.2">
      <c r="A130" s="941"/>
      <c r="B130" s="950" t="s">
        <v>335</v>
      </c>
      <c r="C130" s="950" t="s">
        <v>1559</v>
      </c>
      <c r="D130" s="951" t="s">
        <v>14</v>
      </c>
      <c r="E130" s="948" t="s">
        <v>1549</v>
      </c>
      <c r="F130" s="948" t="s">
        <v>1558</v>
      </c>
      <c r="G130" s="944" t="s">
        <v>1548</v>
      </c>
      <c r="H130" s="949" t="s">
        <v>54</v>
      </c>
      <c r="I130" s="945" t="s">
        <v>252</v>
      </c>
      <c r="J130" s="898" t="s">
        <v>724</v>
      </c>
      <c r="K130" s="898"/>
      <c r="L130" s="952">
        <v>45571</v>
      </c>
      <c r="M130" s="952">
        <v>45936</v>
      </c>
      <c r="N130" s="942">
        <f ca="1">(Tableau19[[#This Row],[ Prochaine Verification]]-TODAY())</f>
        <v>55</v>
      </c>
      <c r="O130" s="952" t="s">
        <v>1560</v>
      </c>
      <c r="P130" s="942"/>
    </row>
    <row r="131" spans="1:16" x14ac:dyDescent="0.2">
      <c r="A131" s="941"/>
      <c r="B131" s="950" t="s">
        <v>335</v>
      </c>
      <c r="C131" s="943">
        <v>2023</v>
      </c>
      <c r="D131" s="951" t="s">
        <v>14</v>
      </c>
      <c r="E131" s="948" t="s">
        <v>1549</v>
      </c>
      <c r="F131" s="948" t="s">
        <v>1557</v>
      </c>
      <c r="G131" s="944" t="s">
        <v>1547</v>
      </c>
      <c r="H131" s="949" t="s">
        <v>54</v>
      </c>
      <c r="I131" s="945" t="s">
        <v>252</v>
      </c>
      <c r="J131" s="898" t="s">
        <v>724</v>
      </c>
      <c r="K131" s="898"/>
      <c r="L131" s="952">
        <v>45649</v>
      </c>
      <c r="M131" s="952">
        <v>46014</v>
      </c>
      <c r="N131" s="942">
        <f ca="1">(Tableau19[[#This Row],[ Prochaine Verification]]-TODAY())</f>
        <v>133</v>
      </c>
      <c r="O131" s="952" t="s">
        <v>1560</v>
      </c>
      <c r="P131" s="942"/>
    </row>
    <row r="132" spans="1:16" ht="15" customHeight="1" x14ac:dyDescent="0.2">
      <c r="A132" s="364">
        <v>26</v>
      </c>
      <c r="B132" s="365" t="s">
        <v>335</v>
      </c>
      <c r="C132" s="364">
        <v>2008</v>
      </c>
      <c r="D132" s="274" t="s">
        <v>14</v>
      </c>
      <c r="E132" s="380" t="s">
        <v>78</v>
      </c>
      <c r="F132" s="337">
        <v>230969</v>
      </c>
      <c r="G132" s="376" t="s">
        <v>118</v>
      </c>
      <c r="H132" s="367" t="s">
        <v>55</v>
      </c>
      <c r="I132" s="428" t="s">
        <v>252</v>
      </c>
      <c r="J132" s="371" t="s">
        <v>724</v>
      </c>
      <c r="K132" s="906"/>
      <c r="L132" s="378">
        <v>45629</v>
      </c>
      <c r="M132" s="330">
        <v>45994</v>
      </c>
      <c r="N132" s="374">
        <f ca="1">(Tableau19[[#This Row],[ Prochaine Verification]]-TODAY())</f>
        <v>113</v>
      </c>
      <c r="O132" s="378">
        <v>45232</v>
      </c>
      <c r="P132" s="374">
        <f>Tableau19[[#This Row],[Date Verification ]]-Tableau19[[#This Row],[N-1]]-365</f>
        <v>32</v>
      </c>
    </row>
    <row r="133" spans="1:16" ht="15" customHeight="1" x14ac:dyDescent="0.2">
      <c r="A133" s="364">
        <v>47</v>
      </c>
      <c r="B133" s="365" t="s">
        <v>335</v>
      </c>
      <c r="C133" s="364">
        <v>2011</v>
      </c>
      <c r="D133" s="274" t="s">
        <v>14</v>
      </c>
      <c r="E133" s="380" t="s">
        <v>82</v>
      </c>
      <c r="F133" s="337">
        <v>1612581</v>
      </c>
      <c r="G133" s="376" t="s">
        <v>130</v>
      </c>
      <c r="H133" s="367" t="s">
        <v>55</v>
      </c>
      <c r="I133" s="428" t="s">
        <v>252</v>
      </c>
      <c r="J133" s="371" t="s">
        <v>724</v>
      </c>
      <c r="K133" s="906"/>
      <c r="L133" s="378">
        <v>45629</v>
      </c>
      <c r="M133" s="330">
        <v>45994</v>
      </c>
      <c r="N133" s="374">
        <f ca="1">(Tableau19[[#This Row],[ Prochaine Verification]]-TODAY())</f>
        <v>113</v>
      </c>
      <c r="O133" s="378">
        <v>45232</v>
      </c>
      <c r="P133" s="374">
        <f>Tableau19[[#This Row],[Date Verification ]]-Tableau19[[#This Row],[N-1]]-365</f>
        <v>32</v>
      </c>
    </row>
    <row r="134" spans="1:16" ht="15" customHeight="1" x14ac:dyDescent="0.2">
      <c r="A134" s="364">
        <v>25</v>
      </c>
      <c r="B134" s="365" t="s">
        <v>335</v>
      </c>
      <c r="C134" s="364">
        <v>2003</v>
      </c>
      <c r="D134" s="274" t="s">
        <v>14</v>
      </c>
      <c r="E134" s="380" t="s">
        <v>77</v>
      </c>
      <c r="F134" s="337">
        <v>675178</v>
      </c>
      <c r="G134" s="376" t="s">
        <v>117</v>
      </c>
      <c r="H134" s="367" t="s">
        <v>54</v>
      </c>
      <c r="I134" s="449" t="s">
        <v>416</v>
      </c>
      <c r="J134" s="371" t="s">
        <v>724</v>
      </c>
      <c r="K134" s="906"/>
      <c r="L134" s="378">
        <v>45629</v>
      </c>
      <c r="M134" s="330">
        <v>45994</v>
      </c>
      <c r="N134" s="374">
        <f ca="1">(Tableau19[[#This Row],[ Prochaine Verification]]-TODAY())</f>
        <v>113</v>
      </c>
      <c r="O134" s="378">
        <v>45232</v>
      </c>
      <c r="P134" s="374">
        <f>Tableau19[[#This Row],[Date Verification ]]-Tableau19[[#This Row],[N-1]]-365</f>
        <v>32</v>
      </c>
    </row>
    <row r="135" spans="1:16" ht="15" hidden="1" customHeight="1" x14ac:dyDescent="0.2">
      <c r="A135" s="400">
        <v>96</v>
      </c>
      <c r="B135" s="450" t="s">
        <v>335</v>
      </c>
      <c r="C135" s="400">
        <v>2004</v>
      </c>
      <c r="D135" s="451" t="s">
        <v>48</v>
      </c>
      <c r="E135" s="367" t="s">
        <v>100</v>
      </c>
      <c r="F135" s="452" t="s">
        <v>279</v>
      </c>
      <c r="G135" s="369" t="s">
        <v>154</v>
      </c>
      <c r="H135" s="367" t="s">
        <v>44</v>
      </c>
      <c r="I135" s="370" t="s">
        <v>310</v>
      </c>
      <c r="J135" s="396" t="s">
        <v>187</v>
      </c>
      <c r="K135" s="915"/>
      <c r="L135" s="405"/>
      <c r="M135" s="406"/>
      <c r="N135" s="374">
        <f ca="1">(Tableau19[[#This Row],[ Prochaine Verification]]-TODAY())</f>
        <v>-45881</v>
      </c>
      <c r="O135" s="402"/>
      <c r="P135" s="406" t="e">
        <f>Tableau19[[#This Row],[Date Verification ]]-#REF!-182</f>
        <v>#REF!</v>
      </c>
    </row>
    <row r="136" spans="1:16" ht="15" customHeight="1" x14ac:dyDescent="0.25">
      <c r="A136" s="385"/>
      <c r="B136" s="365" t="s">
        <v>334</v>
      </c>
      <c r="C136" s="364">
        <v>2020</v>
      </c>
      <c r="D136" s="338" t="s">
        <v>1208</v>
      </c>
      <c r="E136" s="367" t="s">
        <v>92</v>
      </c>
      <c r="F136" s="614">
        <v>3238114</v>
      </c>
      <c r="G136" s="337" t="s">
        <v>1134</v>
      </c>
      <c r="H136" s="367" t="s">
        <v>55</v>
      </c>
      <c r="I136" s="377" t="s">
        <v>252</v>
      </c>
      <c r="J136" s="371" t="s">
        <v>724</v>
      </c>
      <c r="K136" s="906"/>
      <c r="L136" s="379">
        <v>45355</v>
      </c>
      <c r="M136" s="379">
        <f>Tableau19[[#This Row],[Date Verification ]]+365</f>
        <v>45720</v>
      </c>
      <c r="N136" s="374">
        <f ca="1">(Tableau19[[#This Row],[ Prochaine Verification]]-TODAY())</f>
        <v>-161</v>
      </c>
      <c r="O136" s="379">
        <v>44625</v>
      </c>
      <c r="P136" s="374"/>
    </row>
    <row r="137" spans="1:16" ht="15" customHeight="1" x14ac:dyDescent="0.2">
      <c r="A137" s="364">
        <v>69</v>
      </c>
      <c r="B137" s="365" t="s">
        <v>335</v>
      </c>
      <c r="C137" s="364">
        <v>2013</v>
      </c>
      <c r="D137" s="448" t="s">
        <v>14</v>
      </c>
      <c r="E137" s="380" t="s">
        <v>91</v>
      </c>
      <c r="F137" s="337">
        <v>1360154</v>
      </c>
      <c r="G137" s="376" t="s">
        <v>132</v>
      </c>
      <c r="H137" s="367" t="s">
        <v>54</v>
      </c>
      <c r="I137" s="449" t="s">
        <v>415</v>
      </c>
      <c r="J137" s="371" t="s">
        <v>724</v>
      </c>
      <c r="K137" s="906"/>
      <c r="L137" s="378">
        <v>45789</v>
      </c>
      <c r="M137" s="378">
        <v>46154</v>
      </c>
      <c r="N137" s="374">
        <f ca="1">(Tableau19[[#This Row],[ Prochaine Verification]]-TODAY())</f>
        <v>273</v>
      </c>
      <c r="O137" s="378">
        <v>45412</v>
      </c>
      <c r="P137" s="374">
        <f>Tableau19[[#This Row],[Date Verification ]]-Tableau19[[#This Row],[N-1]]-365</f>
        <v>12</v>
      </c>
    </row>
    <row r="138" spans="1:16" ht="15" hidden="1" customHeight="1" x14ac:dyDescent="0.2">
      <c r="A138" s="385"/>
      <c r="B138" s="382"/>
      <c r="C138" s="364">
        <v>2010</v>
      </c>
      <c r="D138" s="383" t="s">
        <v>291</v>
      </c>
      <c r="E138" s="367" t="s">
        <v>292</v>
      </c>
      <c r="F138" s="376"/>
      <c r="G138" s="376" t="s">
        <v>293</v>
      </c>
      <c r="H138" s="367" t="s">
        <v>55</v>
      </c>
      <c r="I138" s="370" t="s">
        <v>254</v>
      </c>
      <c r="J138" s="447"/>
      <c r="K138" s="916"/>
      <c r="L138" s="367"/>
      <c r="M138" s="379"/>
      <c r="N138" s="398"/>
      <c r="O138" s="447"/>
      <c r="P138" s="379"/>
    </row>
    <row r="139" spans="1:16" ht="15" hidden="1" customHeight="1" x14ac:dyDescent="0.2">
      <c r="A139" s="364">
        <v>66</v>
      </c>
      <c r="B139" s="382"/>
      <c r="C139" s="364">
        <v>2004</v>
      </c>
      <c r="D139" s="455" t="s">
        <v>15</v>
      </c>
      <c r="E139" s="367" t="s">
        <v>89</v>
      </c>
      <c r="F139" s="337" t="s">
        <v>276</v>
      </c>
      <c r="G139" s="376" t="s">
        <v>176</v>
      </c>
      <c r="H139" s="367" t="s">
        <v>96</v>
      </c>
      <c r="I139" s="377" t="s">
        <v>422</v>
      </c>
      <c r="J139" s="396" t="s">
        <v>187</v>
      </c>
      <c r="K139" s="909"/>
      <c r="L139" s="367"/>
      <c r="M139" s="367"/>
      <c r="N139" s="398"/>
      <c r="O139" s="456"/>
      <c r="P139" s="397"/>
    </row>
    <row r="140" spans="1:16" ht="15" hidden="1" customHeight="1" x14ac:dyDescent="0.2">
      <c r="A140" s="364">
        <v>59</v>
      </c>
      <c r="B140" s="382"/>
      <c r="C140" s="364">
        <v>1998</v>
      </c>
      <c r="D140" s="455" t="s">
        <v>15</v>
      </c>
      <c r="E140" s="367" t="s">
        <v>87</v>
      </c>
      <c r="F140" s="337" t="s">
        <v>272</v>
      </c>
      <c r="G140" s="457" t="s">
        <v>172</v>
      </c>
      <c r="H140" s="367" t="s">
        <v>96</v>
      </c>
      <c r="I140" s="377" t="s">
        <v>422</v>
      </c>
      <c r="J140" s="396" t="s">
        <v>187</v>
      </c>
      <c r="K140" s="909"/>
      <c r="L140" s="367"/>
      <c r="M140" s="367"/>
      <c r="N140" s="398"/>
      <c r="O140" s="456"/>
      <c r="P140" s="397"/>
    </row>
    <row r="141" spans="1:16" ht="15" hidden="1" customHeight="1" x14ac:dyDescent="0.2">
      <c r="A141" s="400">
        <v>61</v>
      </c>
      <c r="B141" s="382"/>
      <c r="C141" s="364">
        <v>1998</v>
      </c>
      <c r="D141" s="455" t="s">
        <v>15</v>
      </c>
      <c r="E141" s="367" t="s">
        <v>87</v>
      </c>
      <c r="F141" s="337" t="s">
        <v>273</v>
      </c>
      <c r="G141" s="376" t="s">
        <v>173</v>
      </c>
      <c r="H141" s="367" t="s">
        <v>96</v>
      </c>
      <c r="I141" s="377" t="s">
        <v>422</v>
      </c>
      <c r="J141" s="396" t="s">
        <v>187</v>
      </c>
      <c r="K141" s="909"/>
      <c r="L141" s="367"/>
      <c r="M141" s="367"/>
      <c r="N141" s="398"/>
      <c r="O141" s="456"/>
      <c r="P141" s="397"/>
    </row>
    <row r="142" spans="1:16" ht="15" hidden="1" customHeight="1" x14ac:dyDescent="0.2">
      <c r="A142" s="400">
        <v>62</v>
      </c>
      <c r="B142" s="382"/>
      <c r="C142" s="364">
        <v>1998</v>
      </c>
      <c r="D142" s="455" t="s">
        <v>15</v>
      </c>
      <c r="E142" s="367" t="s">
        <v>87</v>
      </c>
      <c r="F142" s="337" t="s">
        <v>274</v>
      </c>
      <c r="G142" s="376" t="s">
        <v>174</v>
      </c>
      <c r="H142" s="367" t="s">
        <v>96</v>
      </c>
      <c r="I142" s="377" t="s">
        <v>422</v>
      </c>
      <c r="J142" s="396" t="s">
        <v>187</v>
      </c>
      <c r="K142" s="909"/>
      <c r="L142" s="367"/>
      <c r="M142" s="367"/>
      <c r="N142" s="398"/>
      <c r="O142" s="456"/>
      <c r="P142" s="397"/>
    </row>
    <row r="143" spans="1:16" ht="15" hidden="1" customHeight="1" x14ac:dyDescent="0.2">
      <c r="A143" s="364">
        <v>64</v>
      </c>
      <c r="B143" s="382"/>
      <c r="C143" s="364">
        <v>2004</v>
      </c>
      <c r="D143" s="458" t="s">
        <v>15</v>
      </c>
      <c r="E143" s="367" t="s">
        <v>88</v>
      </c>
      <c r="F143" s="337" t="s">
        <v>275</v>
      </c>
      <c r="G143" s="376" t="s">
        <v>175</v>
      </c>
      <c r="H143" s="367" t="s">
        <v>96</v>
      </c>
      <c r="I143" s="377" t="s">
        <v>422</v>
      </c>
      <c r="J143" s="396" t="s">
        <v>187</v>
      </c>
      <c r="K143" s="909"/>
      <c r="L143" s="367"/>
      <c r="M143" s="367"/>
      <c r="N143" s="398"/>
      <c r="O143" s="456"/>
      <c r="P143" s="397"/>
    </row>
    <row r="144" spans="1:16" ht="15" hidden="1" customHeight="1" x14ac:dyDescent="0.2">
      <c r="A144" s="364">
        <v>57</v>
      </c>
      <c r="B144" s="382"/>
      <c r="C144" s="364">
        <v>1998</v>
      </c>
      <c r="D144" s="458" t="s">
        <v>15</v>
      </c>
      <c r="E144" s="367"/>
      <c r="F144" s="337" t="s">
        <v>271</v>
      </c>
      <c r="G144" s="376" t="s">
        <v>171</v>
      </c>
      <c r="H144" s="367" t="s">
        <v>96</v>
      </c>
      <c r="I144" s="377" t="s">
        <v>422</v>
      </c>
      <c r="J144" s="396" t="s">
        <v>187</v>
      </c>
      <c r="K144" s="909"/>
      <c r="L144" s="367"/>
      <c r="M144" s="367"/>
      <c r="N144" s="398"/>
      <c r="O144" s="456"/>
      <c r="P144" s="397"/>
    </row>
    <row r="145" spans="1:16" ht="15" hidden="1" customHeight="1" x14ac:dyDescent="0.2">
      <c r="A145" s="364"/>
      <c r="B145" s="382"/>
      <c r="C145" s="364"/>
      <c r="D145" s="459"/>
      <c r="E145" s="367"/>
      <c r="F145" s="337"/>
      <c r="G145" s="376"/>
      <c r="H145" s="367"/>
      <c r="I145" s="460"/>
      <c r="J145" s="371"/>
      <c r="K145" s="906"/>
      <c r="L145" s="367"/>
      <c r="M145" s="379"/>
      <c r="N145" s="398"/>
      <c r="O145" s="380"/>
      <c r="P145" s="379"/>
    </row>
    <row r="146" spans="1:16" ht="15" hidden="1" customHeight="1" x14ac:dyDescent="0.2">
      <c r="A146" s="364"/>
      <c r="B146" s="382"/>
      <c r="C146" s="364"/>
      <c r="D146" s="459"/>
      <c r="E146" s="367"/>
      <c r="F146" s="337"/>
      <c r="G146" s="376"/>
      <c r="H146" s="367"/>
      <c r="I146" s="461"/>
      <c r="J146" s="371"/>
      <c r="K146" s="906"/>
      <c r="L146" s="367"/>
      <c r="M146" s="379"/>
      <c r="N146" s="398"/>
      <c r="O146" s="380"/>
      <c r="P146" s="379"/>
    </row>
    <row r="147" spans="1:16" ht="15" hidden="1" customHeight="1" x14ac:dyDescent="0.2">
      <c r="A147" s="364"/>
      <c r="B147" s="382"/>
      <c r="C147" s="364"/>
      <c r="D147" s="338"/>
      <c r="E147" s="367"/>
      <c r="F147" s="337"/>
      <c r="G147" s="376"/>
      <c r="H147" s="367"/>
      <c r="I147" s="425"/>
      <c r="J147" s="371"/>
      <c r="K147" s="906"/>
      <c r="L147" s="367"/>
      <c r="M147" s="379"/>
      <c r="N147" s="398"/>
      <c r="O147" s="380"/>
      <c r="P147" s="379"/>
    </row>
    <row r="148" spans="1:16" ht="15" hidden="1" customHeight="1" x14ac:dyDescent="0.2">
      <c r="A148" s="364"/>
      <c r="B148" s="382"/>
      <c r="C148" s="364"/>
      <c r="D148" s="338"/>
      <c r="E148" s="367"/>
      <c r="F148" s="337"/>
      <c r="G148" s="376"/>
      <c r="H148" s="367"/>
      <c r="I148" s="460"/>
      <c r="J148" s="371"/>
      <c r="K148" s="906"/>
      <c r="L148" s="367"/>
      <c r="M148" s="379"/>
      <c r="N148" s="398"/>
      <c r="O148" s="380"/>
      <c r="P148" s="379"/>
    </row>
    <row r="149" spans="1:16" ht="15" customHeight="1" x14ac:dyDescent="0.25">
      <c r="A149" s="385"/>
      <c r="B149" s="365" t="s">
        <v>334</v>
      </c>
      <c r="C149" s="364">
        <v>2020</v>
      </c>
      <c r="D149" s="338" t="s">
        <v>1208</v>
      </c>
      <c r="E149" s="367" t="s">
        <v>92</v>
      </c>
      <c r="F149" s="614">
        <v>3238117</v>
      </c>
      <c r="G149" s="337" t="s">
        <v>1132</v>
      </c>
      <c r="H149" s="367" t="s">
        <v>55</v>
      </c>
      <c r="I149" s="377" t="s">
        <v>252</v>
      </c>
      <c r="J149" s="371" t="s">
        <v>724</v>
      </c>
      <c r="K149" s="906"/>
      <c r="L149" s="379">
        <v>45355</v>
      </c>
      <c r="M149" s="379">
        <f>Tableau19[[#This Row],[Date Verification ]]+365</f>
        <v>45720</v>
      </c>
      <c r="N149" s="374">
        <f ca="1">(Tableau19[[#This Row],[ Prochaine Verification]]-TODAY())</f>
        <v>-161</v>
      </c>
      <c r="O149" s="379">
        <v>44625</v>
      </c>
      <c r="P149" s="374"/>
    </row>
    <row r="150" spans="1:16" ht="15" customHeight="1" x14ac:dyDescent="0.25">
      <c r="A150" s="385"/>
      <c r="B150" s="365" t="s">
        <v>334</v>
      </c>
      <c r="C150" s="364">
        <v>2020</v>
      </c>
      <c r="D150" s="338" t="s">
        <v>1208</v>
      </c>
      <c r="E150" s="367" t="s">
        <v>92</v>
      </c>
      <c r="F150" s="614">
        <v>3238118</v>
      </c>
      <c r="G150" s="337" t="s">
        <v>1129</v>
      </c>
      <c r="H150" s="367" t="s">
        <v>55</v>
      </c>
      <c r="I150" s="377" t="s">
        <v>252</v>
      </c>
      <c r="J150" s="371" t="s">
        <v>724</v>
      </c>
      <c r="K150" s="906"/>
      <c r="L150" s="379">
        <v>45355</v>
      </c>
      <c r="M150" s="379">
        <f>Tableau19[[#This Row],[Date Verification ]]+365</f>
        <v>45720</v>
      </c>
      <c r="N150" s="374">
        <f ca="1">(Tableau19[[#This Row],[ Prochaine Verification]]-TODAY())</f>
        <v>-161</v>
      </c>
      <c r="O150" s="379">
        <v>44625</v>
      </c>
      <c r="P150" s="374"/>
    </row>
    <row r="151" spans="1:16" ht="15" customHeight="1" x14ac:dyDescent="0.2">
      <c r="A151" s="364">
        <v>3</v>
      </c>
      <c r="B151" s="365" t="s">
        <v>334</v>
      </c>
      <c r="C151" s="364">
        <v>2004</v>
      </c>
      <c r="D151" s="274" t="s">
        <v>183</v>
      </c>
      <c r="E151" s="380" t="s">
        <v>65</v>
      </c>
      <c r="F151" s="689">
        <v>10555</v>
      </c>
      <c r="G151" s="376" t="s">
        <v>108</v>
      </c>
      <c r="H151" s="367" t="s">
        <v>55</v>
      </c>
      <c r="I151" s="377" t="s">
        <v>252</v>
      </c>
      <c r="J151" s="371" t="s">
        <v>724</v>
      </c>
      <c r="K151" s="906"/>
      <c r="L151" s="381">
        <v>45371</v>
      </c>
      <c r="M151" s="330">
        <f>Tableau19[[#This Row],[Date Verification ]]+365</f>
        <v>45736</v>
      </c>
      <c r="N151" s="374">
        <f ca="1">(Tableau19[[#This Row],[ Prochaine Verification]]-TODAY())</f>
        <v>-145</v>
      </c>
      <c r="O151" s="381">
        <v>45006</v>
      </c>
      <c r="P151" s="374" t="e">
        <f>Tableau19[[#This Row],[Date Verification ]]-#REF!-365</f>
        <v>#REF!</v>
      </c>
    </row>
    <row r="152" spans="1:16" ht="15" customHeight="1" x14ac:dyDescent="0.2">
      <c r="A152" s="364">
        <v>4</v>
      </c>
      <c r="B152" s="365" t="s">
        <v>334</v>
      </c>
      <c r="C152" s="364">
        <v>2005</v>
      </c>
      <c r="D152" s="274" t="s">
        <v>183</v>
      </c>
      <c r="E152" s="380" t="s">
        <v>65</v>
      </c>
      <c r="F152" s="689">
        <v>10758</v>
      </c>
      <c r="G152" s="376" t="s">
        <v>109</v>
      </c>
      <c r="H152" s="367" t="s">
        <v>55</v>
      </c>
      <c r="I152" s="377" t="s">
        <v>252</v>
      </c>
      <c r="J152" s="371" t="s">
        <v>724</v>
      </c>
      <c r="K152" s="906"/>
      <c r="L152" s="381">
        <v>45371</v>
      </c>
      <c r="M152" s="330">
        <f>Tableau19[[#This Row],[Date Verification ]]+365</f>
        <v>45736</v>
      </c>
      <c r="N152" s="374">
        <f ca="1">(Tableau19[[#This Row],[ Prochaine Verification]]-TODAY())</f>
        <v>-145</v>
      </c>
      <c r="O152" s="381">
        <v>45006</v>
      </c>
      <c r="P152" s="374" t="e">
        <f>Tableau19[[#This Row],[Date Verification ]]-#REF!-365</f>
        <v>#REF!</v>
      </c>
    </row>
    <row r="153" spans="1:16" ht="15" customHeight="1" x14ac:dyDescent="0.2">
      <c r="A153" s="364">
        <v>5</v>
      </c>
      <c r="B153" s="365" t="s">
        <v>334</v>
      </c>
      <c r="C153" s="364">
        <v>2005</v>
      </c>
      <c r="D153" s="274" t="s">
        <v>183</v>
      </c>
      <c r="E153" s="380" t="s">
        <v>65</v>
      </c>
      <c r="F153" s="689">
        <v>10759</v>
      </c>
      <c r="G153" s="376" t="s">
        <v>110</v>
      </c>
      <c r="H153" s="367" t="s">
        <v>55</v>
      </c>
      <c r="I153" s="377" t="s">
        <v>252</v>
      </c>
      <c r="J153" s="371" t="s">
        <v>724</v>
      </c>
      <c r="K153" s="906"/>
      <c r="L153" s="381">
        <v>45371</v>
      </c>
      <c r="M153" s="330">
        <f>Tableau19[[#This Row],[Date Verification ]]+365</f>
        <v>45736</v>
      </c>
      <c r="N153" s="374">
        <f ca="1">(Tableau19[[#This Row],[ Prochaine Verification]]-TODAY())</f>
        <v>-145</v>
      </c>
      <c r="O153" s="381">
        <v>45006</v>
      </c>
      <c r="P153" s="374" t="e">
        <f>Tableau19[[#This Row],[Date Verification ]]-#REF!-365</f>
        <v>#REF!</v>
      </c>
    </row>
    <row r="154" spans="1:16" ht="15" customHeight="1" x14ac:dyDescent="0.2">
      <c r="A154" s="364">
        <v>34</v>
      </c>
      <c r="B154" s="365" t="s">
        <v>334</v>
      </c>
      <c r="C154" s="364">
        <v>2010</v>
      </c>
      <c r="D154" s="274" t="s">
        <v>183</v>
      </c>
      <c r="E154" s="380" t="s">
        <v>65</v>
      </c>
      <c r="F154" s="337">
        <v>3279</v>
      </c>
      <c r="G154" s="376" t="s">
        <v>125</v>
      </c>
      <c r="H154" s="367" t="s">
        <v>55</v>
      </c>
      <c r="I154" s="377" t="s">
        <v>252</v>
      </c>
      <c r="J154" s="371" t="s">
        <v>724</v>
      </c>
      <c r="K154" s="906"/>
      <c r="L154" s="381">
        <v>45371</v>
      </c>
      <c r="M154" s="330">
        <f>Tableau19[[#This Row],[Date Verification ]]+365</f>
        <v>45736</v>
      </c>
      <c r="N154" s="374">
        <f ca="1">(Tableau19[[#This Row],[ Prochaine Verification]]-TODAY())</f>
        <v>-145</v>
      </c>
      <c r="O154" s="381">
        <v>45006</v>
      </c>
      <c r="P154" s="374" t="e">
        <f>Tableau19[[#This Row],[Date Verification ]]-#REF!-365</f>
        <v>#REF!</v>
      </c>
    </row>
    <row r="155" spans="1:16" ht="15" customHeight="1" x14ac:dyDescent="0.2">
      <c r="A155" s="364">
        <v>77</v>
      </c>
      <c r="B155" s="365" t="s">
        <v>334</v>
      </c>
      <c r="C155" s="364">
        <v>2016</v>
      </c>
      <c r="D155" s="390" t="s">
        <v>182</v>
      </c>
      <c r="E155" s="367" t="s">
        <v>93</v>
      </c>
      <c r="F155" s="337" t="s">
        <v>267</v>
      </c>
      <c r="G155" s="337" t="s">
        <v>138</v>
      </c>
      <c r="H155" s="367" t="s">
        <v>55</v>
      </c>
      <c r="I155" s="377" t="s">
        <v>252</v>
      </c>
      <c r="J155" s="371" t="s">
        <v>724</v>
      </c>
      <c r="K155" s="906"/>
      <c r="L155" s="378">
        <v>45375</v>
      </c>
      <c r="M155" s="330">
        <f>Tableau19[[#This Row],[Date Verification ]]+365</f>
        <v>45740</v>
      </c>
      <c r="N155" s="374">
        <f ca="1">(Tableau19[[#This Row],[ Prochaine Verification]]-TODAY())</f>
        <v>-141</v>
      </c>
      <c r="O155" s="378">
        <v>45009</v>
      </c>
      <c r="P155" s="374" t="e">
        <f>Tableau19[[#This Row],[Date Verification ]]-#REF!-365</f>
        <v>#REF!</v>
      </c>
    </row>
    <row r="156" spans="1:16" ht="15" customHeight="1" x14ac:dyDescent="0.2">
      <c r="A156" s="364">
        <v>76</v>
      </c>
      <c r="B156" s="365" t="s">
        <v>334</v>
      </c>
      <c r="C156" s="364">
        <v>2016</v>
      </c>
      <c r="D156" s="390" t="s">
        <v>181</v>
      </c>
      <c r="E156" s="367" t="s">
        <v>93</v>
      </c>
      <c r="F156" s="567" t="s">
        <v>1184</v>
      </c>
      <c r="G156" s="337" t="s">
        <v>1185</v>
      </c>
      <c r="H156" s="367" t="s">
        <v>55</v>
      </c>
      <c r="I156" s="377" t="s">
        <v>252</v>
      </c>
      <c r="J156" s="371" t="s">
        <v>724</v>
      </c>
      <c r="K156" s="906"/>
      <c r="L156" s="378">
        <v>45375</v>
      </c>
      <c r="M156" s="330">
        <f>Tableau19[[#This Row],[Date Verification ]]+365</f>
        <v>45740</v>
      </c>
      <c r="N156" s="374">
        <f ca="1">(Tableau19[[#This Row],[ Prochaine Verification]]-TODAY())</f>
        <v>-141</v>
      </c>
      <c r="O156" s="378">
        <v>45009</v>
      </c>
      <c r="P156" s="374" t="e">
        <f>Tableau19[[#This Row],[Date Verification ]]-#REF!-365</f>
        <v>#REF!</v>
      </c>
    </row>
    <row r="201" ht="16.5" customHeight="1" x14ac:dyDescent="0.2"/>
    <row r="202" ht="24.75" customHeight="1" x14ac:dyDescent="0.2"/>
    <row r="203" ht="13.5" customHeight="1" x14ac:dyDescent="0.2"/>
    <row r="268" spans="3:3" x14ac:dyDescent="0.2">
      <c r="C268" s="463"/>
    </row>
    <row r="327" spans="1:16" ht="25.5" x14ac:dyDescent="0.2">
      <c r="A327" s="464"/>
      <c r="B327" s="465" t="s">
        <v>454</v>
      </c>
      <c r="C327" s="465"/>
      <c r="D327" s="465" t="s">
        <v>940</v>
      </c>
      <c r="E327" s="465"/>
      <c r="F327" s="465" t="s">
        <v>941</v>
      </c>
      <c r="G327" s="465"/>
      <c r="H327" s="465" t="s">
        <v>44</v>
      </c>
      <c r="I327" s="466"/>
      <c r="J327" s="467"/>
      <c r="K327" s="917"/>
      <c r="L327" s="467"/>
      <c r="M327" s="467"/>
      <c r="N327" s="467"/>
      <c r="O327" s="467"/>
      <c r="P327" s="467"/>
    </row>
    <row r="328" spans="1:16" x14ac:dyDescent="0.2">
      <c r="A328" s="464"/>
      <c r="B328" s="465" t="s">
        <v>454</v>
      </c>
      <c r="C328" s="465"/>
      <c r="D328" s="465" t="s">
        <v>1003</v>
      </c>
      <c r="E328" s="465"/>
      <c r="F328" s="465" t="s">
        <v>943</v>
      </c>
      <c r="G328" s="465"/>
      <c r="H328" s="465" t="s">
        <v>44</v>
      </c>
      <c r="I328" s="466"/>
      <c r="J328" s="467"/>
      <c r="K328" s="917"/>
      <c r="L328" s="467"/>
      <c r="M328" s="467"/>
      <c r="N328" s="467"/>
      <c r="O328" s="467"/>
      <c r="P328" s="467"/>
    </row>
    <row r="329" spans="1:16" x14ac:dyDescent="0.2">
      <c r="A329" s="464"/>
      <c r="B329" s="465" t="s">
        <v>454</v>
      </c>
      <c r="C329" s="465"/>
      <c r="D329" s="465" t="s">
        <v>1004</v>
      </c>
      <c r="E329" s="465"/>
      <c r="F329" s="465" t="s">
        <v>944</v>
      </c>
      <c r="G329" s="465"/>
      <c r="H329" s="465" t="s">
        <v>44</v>
      </c>
      <c r="I329" s="466"/>
      <c r="J329" s="467"/>
      <c r="K329" s="917"/>
      <c r="L329" s="467"/>
      <c r="M329" s="467"/>
      <c r="N329" s="467"/>
      <c r="O329" s="467"/>
      <c r="P329" s="467"/>
    </row>
    <row r="330" spans="1:16" x14ac:dyDescent="0.2">
      <c r="A330" s="464"/>
      <c r="B330" s="465" t="s">
        <v>454</v>
      </c>
      <c r="C330" s="465"/>
      <c r="D330" s="465" t="s">
        <v>1005</v>
      </c>
      <c r="E330" s="465"/>
      <c r="F330" s="465" t="s">
        <v>945</v>
      </c>
      <c r="G330" s="465"/>
      <c r="H330" s="465" t="s">
        <v>44</v>
      </c>
      <c r="I330" s="466"/>
      <c r="J330" s="467"/>
      <c r="K330" s="917"/>
      <c r="L330" s="467"/>
      <c r="M330" s="467"/>
      <c r="N330" s="467"/>
      <c r="O330" s="467"/>
      <c r="P330" s="467"/>
    </row>
    <row r="331" spans="1:16" x14ac:dyDescent="0.2">
      <c r="A331" s="464"/>
      <c r="B331" s="465" t="s">
        <v>454</v>
      </c>
      <c r="C331" s="465"/>
      <c r="D331" s="465" t="s">
        <v>942</v>
      </c>
      <c r="E331" s="465"/>
      <c r="F331" s="465" t="s">
        <v>946</v>
      </c>
      <c r="G331" s="465"/>
      <c r="H331" s="465" t="s">
        <v>44</v>
      </c>
      <c r="I331" s="468"/>
      <c r="J331" s="469"/>
      <c r="K331" s="918"/>
      <c r="L331" s="470"/>
      <c r="M331" s="470"/>
      <c r="N331" s="470"/>
      <c r="O331" s="470"/>
      <c r="P331" s="470"/>
    </row>
    <row r="332" spans="1:16" x14ac:dyDescent="0.2">
      <c r="A332" s="464"/>
      <c r="B332" s="465" t="s">
        <v>454</v>
      </c>
      <c r="C332" s="465"/>
      <c r="D332" s="465" t="s">
        <v>952</v>
      </c>
      <c r="E332" s="465" t="s">
        <v>1006</v>
      </c>
      <c r="F332" s="465">
        <v>61341</v>
      </c>
      <c r="G332" s="465" t="s">
        <v>950</v>
      </c>
      <c r="H332" s="465" t="s">
        <v>44</v>
      </c>
      <c r="I332" s="466"/>
      <c r="J332" s="467"/>
      <c r="K332" s="917"/>
      <c r="L332" s="467"/>
      <c r="M332" s="467"/>
      <c r="N332" s="467"/>
      <c r="O332" s="467"/>
      <c r="P332" s="467"/>
    </row>
    <row r="333" spans="1:16" x14ac:dyDescent="0.2">
      <c r="A333" s="464"/>
      <c r="B333" s="465" t="s">
        <v>454</v>
      </c>
      <c r="C333" s="465"/>
      <c r="D333" s="465" t="s">
        <v>953</v>
      </c>
      <c r="E333" s="465" t="s">
        <v>1006</v>
      </c>
      <c r="F333" s="465">
        <v>61337</v>
      </c>
      <c r="G333" s="465" t="s">
        <v>950</v>
      </c>
      <c r="H333" s="465" t="s">
        <v>44</v>
      </c>
      <c r="I333" s="466"/>
      <c r="J333" s="467"/>
      <c r="K333" s="917"/>
      <c r="L333" s="467"/>
      <c r="M333" s="467"/>
      <c r="N333" s="467"/>
      <c r="O333" s="467"/>
      <c r="P333" s="467"/>
    </row>
    <row r="334" spans="1:16" x14ac:dyDescent="0.2">
      <c r="A334" s="464"/>
      <c r="B334" s="465" t="s">
        <v>454</v>
      </c>
      <c r="C334" s="465"/>
      <c r="D334" s="465" t="s">
        <v>954</v>
      </c>
      <c r="E334" s="465" t="s">
        <v>1006</v>
      </c>
      <c r="F334" s="465">
        <v>60454</v>
      </c>
      <c r="G334" s="465" t="s">
        <v>950</v>
      </c>
      <c r="H334" s="465" t="s">
        <v>44</v>
      </c>
      <c r="I334" s="466"/>
      <c r="J334" s="467"/>
      <c r="K334" s="917"/>
      <c r="L334" s="471"/>
      <c r="M334" s="467"/>
      <c r="N334" s="467"/>
      <c r="O334" s="471"/>
      <c r="P334" s="467"/>
    </row>
    <row r="335" spans="1:16" x14ac:dyDescent="0.2">
      <c r="A335" s="464"/>
      <c r="B335" s="465" t="s">
        <v>454</v>
      </c>
      <c r="C335" s="465"/>
      <c r="D335" s="465" t="s">
        <v>955</v>
      </c>
      <c r="E335" s="465" t="s">
        <v>1006</v>
      </c>
      <c r="F335" s="465">
        <v>60465</v>
      </c>
      <c r="G335" s="465" t="s">
        <v>950</v>
      </c>
      <c r="H335" s="465" t="s">
        <v>44</v>
      </c>
      <c r="I335" s="466"/>
      <c r="J335" s="467"/>
      <c r="K335" s="917"/>
      <c r="L335" s="467"/>
      <c r="M335" s="467"/>
      <c r="N335" s="467"/>
      <c r="O335" s="467"/>
      <c r="P335" s="467"/>
    </row>
    <row r="336" spans="1:16" x14ac:dyDescent="0.2">
      <c r="A336" s="464"/>
      <c r="B336" s="465" t="s">
        <v>454</v>
      </c>
      <c r="C336" s="465"/>
      <c r="D336" s="465" t="s">
        <v>956</v>
      </c>
      <c r="E336" s="465" t="s">
        <v>1006</v>
      </c>
      <c r="F336" s="465">
        <v>61423</v>
      </c>
      <c r="G336" s="465" t="s">
        <v>950</v>
      </c>
      <c r="H336" s="465" t="s">
        <v>44</v>
      </c>
      <c r="I336" s="466"/>
      <c r="J336" s="467"/>
      <c r="K336" s="917"/>
      <c r="L336" s="467"/>
      <c r="M336" s="467"/>
      <c r="N336" s="467"/>
      <c r="O336" s="467"/>
      <c r="P336" s="467"/>
    </row>
    <row r="337" spans="1:16" x14ac:dyDescent="0.2">
      <c r="A337" s="464"/>
      <c r="B337" s="465" t="s">
        <v>454</v>
      </c>
      <c r="C337" s="465"/>
      <c r="D337" s="465" t="s">
        <v>957</v>
      </c>
      <c r="E337" s="465" t="s">
        <v>1006</v>
      </c>
      <c r="F337" s="465">
        <v>61434</v>
      </c>
      <c r="G337" s="465" t="s">
        <v>950</v>
      </c>
      <c r="H337" s="465" t="s">
        <v>44</v>
      </c>
      <c r="I337" s="466"/>
      <c r="J337" s="467"/>
      <c r="K337" s="917"/>
      <c r="L337" s="467"/>
      <c r="M337" s="467"/>
      <c r="N337" s="467"/>
      <c r="O337" s="467"/>
      <c r="P337" s="467"/>
    </row>
    <row r="338" spans="1:16" x14ac:dyDescent="0.2">
      <c r="A338" s="464"/>
      <c r="B338" s="465" t="s">
        <v>454</v>
      </c>
      <c r="C338" s="465"/>
      <c r="D338" s="465" t="s">
        <v>958</v>
      </c>
      <c r="E338" s="465" t="s">
        <v>1006</v>
      </c>
      <c r="F338" s="465">
        <v>61433</v>
      </c>
      <c r="G338" s="465" t="s">
        <v>950</v>
      </c>
      <c r="H338" s="465" t="s">
        <v>44</v>
      </c>
      <c r="I338" s="466"/>
      <c r="J338" s="467"/>
      <c r="K338" s="917"/>
      <c r="L338" s="467"/>
      <c r="M338" s="467"/>
      <c r="N338" s="467"/>
      <c r="O338" s="467"/>
      <c r="P338" s="467"/>
    </row>
    <row r="339" spans="1:16" x14ac:dyDescent="0.2">
      <c r="A339" s="464"/>
      <c r="B339" s="465" t="s">
        <v>454</v>
      </c>
      <c r="C339" s="465"/>
      <c r="D339" s="465" t="s">
        <v>959</v>
      </c>
      <c r="E339" s="465" t="s">
        <v>1006</v>
      </c>
      <c r="F339" s="465">
        <v>61437</v>
      </c>
      <c r="G339" s="465" t="s">
        <v>950</v>
      </c>
      <c r="H339" s="465" t="s">
        <v>44</v>
      </c>
      <c r="I339" s="466"/>
      <c r="J339" s="467"/>
      <c r="K339" s="917"/>
      <c r="L339" s="467"/>
      <c r="M339" s="467"/>
      <c r="N339" s="467"/>
      <c r="O339" s="467"/>
      <c r="P339" s="467"/>
    </row>
    <row r="340" spans="1:16" x14ac:dyDescent="0.2">
      <c r="A340" s="464"/>
      <c r="B340" s="465" t="s">
        <v>454</v>
      </c>
      <c r="C340" s="465"/>
      <c r="D340" s="465" t="s">
        <v>960</v>
      </c>
      <c r="E340" s="465" t="s">
        <v>1006</v>
      </c>
      <c r="F340" s="465">
        <v>61422</v>
      </c>
      <c r="G340" s="465" t="s">
        <v>950</v>
      </c>
      <c r="H340" s="465" t="s">
        <v>44</v>
      </c>
      <c r="I340" s="466"/>
      <c r="J340" s="467"/>
      <c r="K340" s="917"/>
      <c r="L340" s="467"/>
      <c r="M340" s="467"/>
      <c r="N340" s="467"/>
      <c r="O340" s="467"/>
      <c r="P340" s="467"/>
    </row>
    <row r="341" spans="1:16" x14ac:dyDescent="0.2">
      <c r="A341" s="464"/>
      <c r="B341" s="465" t="s">
        <v>454</v>
      </c>
      <c r="C341" s="465"/>
      <c r="D341" s="465" t="s">
        <v>961</v>
      </c>
      <c r="E341" s="465" t="s">
        <v>1006</v>
      </c>
      <c r="F341" s="465">
        <v>61425</v>
      </c>
      <c r="G341" s="465" t="s">
        <v>950</v>
      </c>
      <c r="H341" s="465" t="s">
        <v>44</v>
      </c>
      <c r="I341" s="466"/>
      <c r="J341" s="467"/>
      <c r="K341" s="917"/>
      <c r="L341" s="467"/>
      <c r="M341" s="467"/>
      <c r="N341" s="467"/>
      <c r="O341" s="467"/>
      <c r="P341" s="467"/>
    </row>
    <row r="342" spans="1:16" x14ac:dyDescent="0.2">
      <c r="A342" s="464"/>
      <c r="B342" s="465" t="s">
        <v>454</v>
      </c>
      <c r="C342" s="465"/>
      <c r="D342" s="465" t="s">
        <v>962</v>
      </c>
      <c r="E342" s="465" t="s">
        <v>1006</v>
      </c>
      <c r="F342" s="465">
        <v>61435</v>
      </c>
      <c r="G342" s="465" t="s">
        <v>950</v>
      </c>
      <c r="H342" s="465" t="s">
        <v>44</v>
      </c>
      <c r="I342" s="466"/>
      <c r="J342" s="467"/>
      <c r="K342" s="917"/>
      <c r="L342" s="467"/>
      <c r="M342" s="467"/>
      <c r="N342" s="467"/>
      <c r="O342" s="467"/>
      <c r="P342" s="467"/>
    </row>
    <row r="343" spans="1:16" x14ac:dyDescent="0.2">
      <c r="A343" s="464"/>
      <c r="B343" s="465" t="s">
        <v>454</v>
      </c>
      <c r="C343" s="465"/>
      <c r="D343" s="465" t="s">
        <v>963</v>
      </c>
      <c r="E343" s="465" t="s">
        <v>1006</v>
      </c>
      <c r="F343" s="465">
        <v>61430</v>
      </c>
      <c r="G343" s="465" t="s">
        <v>950</v>
      </c>
      <c r="H343" s="465" t="s">
        <v>44</v>
      </c>
      <c r="I343" s="466"/>
      <c r="J343" s="467"/>
      <c r="K343" s="917"/>
      <c r="L343" s="467"/>
      <c r="M343" s="467"/>
      <c r="N343" s="467"/>
      <c r="O343" s="467"/>
      <c r="P343" s="467"/>
    </row>
    <row r="344" spans="1:16" x14ac:dyDescent="0.2">
      <c r="A344" s="464"/>
      <c r="B344" s="465" t="s">
        <v>454</v>
      </c>
      <c r="C344" s="465"/>
      <c r="D344" s="465" t="s">
        <v>1000</v>
      </c>
      <c r="E344" s="465" t="s">
        <v>1006</v>
      </c>
      <c r="F344" s="465">
        <v>62900</v>
      </c>
      <c r="G344" s="465" t="s">
        <v>950</v>
      </c>
      <c r="H344" s="465" t="s">
        <v>44</v>
      </c>
      <c r="I344" s="466"/>
      <c r="J344" s="467"/>
      <c r="K344" s="917"/>
      <c r="L344" s="467"/>
      <c r="M344" s="467"/>
      <c r="N344" s="467"/>
      <c r="O344" s="467"/>
      <c r="P344" s="467"/>
    </row>
    <row r="345" spans="1:16" x14ac:dyDescent="0.2">
      <c r="A345" s="464"/>
      <c r="B345" s="465" t="s">
        <v>454</v>
      </c>
      <c r="C345" s="465"/>
      <c r="D345" s="465" t="s">
        <v>1008</v>
      </c>
      <c r="E345" s="465" t="s">
        <v>1001</v>
      </c>
      <c r="F345" s="465">
        <v>172266</v>
      </c>
      <c r="G345" s="465" t="s">
        <v>950</v>
      </c>
      <c r="H345" s="465" t="s">
        <v>44</v>
      </c>
      <c r="I345" s="466"/>
      <c r="J345" s="467"/>
      <c r="K345" s="917"/>
      <c r="L345" s="467"/>
      <c r="M345" s="467"/>
      <c r="N345" s="467"/>
      <c r="O345" s="467"/>
      <c r="P345" s="467"/>
    </row>
    <row r="346" spans="1:16" x14ac:dyDescent="0.2">
      <c r="A346" s="464"/>
      <c r="B346" s="465" t="s">
        <v>454</v>
      </c>
      <c r="C346" s="465"/>
      <c r="D346" s="465" t="s">
        <v>998</v>
      </c>
      <c r="E346" s="465"/>
      <c r="F346" s="465" t="s">
        <v>947</v>
      </c>
      <c r="G346" s="465" t="s">
        <v>950</v>
      </c>
      <c r="H346" s="465" t="s">
        <v>44</v>
      </c>
      <c r="I346" s="466"/>
      <c r="J346" s="467"/>
      <c r="K346" s="917"/>
      <c r="L346" s="467"/>
      <c r="M346" s="467"/>
      <c r="N346" s="467"/>
      <c r="O346" s="467"/>
      <c r="P346" s="467"/>
    </row>
    <row r="347" spans="1:16" x14ac:dyDescent="0.2">
      <c r="A347" s="464"/>
      <c r="B347" s="465" t="s">
        <v>454</v>
      </c>
      <c r="C347" s="465"/>
      <c r="D347" s="465" t="s">
        <v>999</v>
      </c>
      <c r="E347" s="465" t="s">
        <v>949</v>
      </c>
      <c r="F347" s="465">
        <v>239688</v>
      </c>
      <c r="G347" s="465" t="s">
        <v>950</v>
      </c>
      <c r="H347" s="465" t="s">
        <v>44</v>
      </c>
      <c r="I347" s="466"/>
      <c r="J347" s="467"/>
      <c r="K347" s="917"/>
      <c r="L347" s="467"/>
      <c r="M347" s="467"/>
      <c r="N347" s="467"/>
      <c r="O347" s="467"/>
      <c r="P347" s="467"/>
    </row>
    <row r="348" spans="1:16" x14ac:dyDescent="0.2">
      <c r="A348" s="464"/>
      <c r="B348" s="465" t="s">
        <v>454</v>
      </c>
      <c r="C348" s="465"/>
      <c r="D348" s="465" t="s">
        <v>999</v>
      </c>
      <c r="E348" s="465" t="s">
        <v>948</v>
      </c>
      <c r="F348" s="465">
        <v>275307</v>
      </c>
      <c r="G348" s="465"/>
      <c r="H348" s="465" t="s">
        <v>44</v>
      </c>
      <c r="I348" s="466"/>
      <c r="J348" s="467"/>
      <c r="K348" s="917"/>
      <c r="L348" s="467"/>
      <c r="M348" s="467"/>
      <c r="N348" s="467"/>
      <c r="O348" s="467"/>
      <c r="P348" s="467"/>
    </row>
    <row r="349" spans="1:16" x14ac:dyDescent="0.2">
      <c r="A349" s="464"/>
      <c r="B349" s="465" t="s">
        <v>454</v>
      </c>
      <c r="C349" s="465"/>
      <c r="D349" s="465" t="s">
        <v>992</v>
      </c>
      <c r="E349" s="465" t="s">
        <v>1007</v>
      </c>
      <c r="F349" s="465"/>
      <c r="G349" s="465" t="s">
        <v>951</v>
      </c>
      <c r="H349" s="465" t="s">
        <v>44</v>
      </c>
      <c r="I349" s="466"/>
      <c r="J349" s="467"/>
      <c r="K349" s="917"/>
      <c r="L349" s="467"/>
      <c r="M349" s="467"/>
      <c r="N349" s="467"/>
      <c r="O349" s="467"/>
      <c r="P349" s="467"/>
    </row>
    <row r="350" spans="1:16" x14ac:dyDescent="0.2">
      <c r="A350" s="464"/>
      <c r="B350" s="465" t="s">
        <v>454</v>
      </c>
      <c r="C350" s="465"/>
      <c r="D350" s="465" t="s">
        <v>990</v>
      </c>
      <c r="E350" s="465" t="s">
        <v>991</v>
      </c>
      <c r="F350" s="465">
        <v>52440192</v>
      </c>
      <c r="G350" s="465"/>
      <c r="H350" s="465" t="s">
        <v>44</v>
      </c>
      <c r="I350" s="466"/>
      <c r="J350" s="467"/>
      <c r="K350" s="917"/>
      <c r="L350" s="467"/>
      <c r="M350" s="467"/>
      <c r="N350" s="467"/>
      <c r="O350" s="467"/>
      <c r="P350" s="467"/>
    </row>
    <row r="351" spans="1:16" x14ac:dyDescent="0.2">
      <c r="A351" s="464"/>
      <c r="B351" s="465" t="s">
        <v>454</v>
      </c>
      <c r="C351" s="465"/>
      <c r="D351" s="465" t="s">
        <v>993</v>
      </c>
      <c r="E351" s="465" t="s">
        <v>994</v>
      </c>
      <c r="F351" s="465"/>
      <c r="G351" s="465" t="s">
        <v>965</v>
      </c>
      <c r="H351" s="465" t="s">
        <v>44</v>
      </c>
      <c r="I351" s="466"/>
      <c r="J351" s="467"/>
      <c r="K351" s="917"/>
      <c r="L351" s="467"/>
      <c r="M351" s="467"/>
      <c r="N351" s="467"/>
      <c r="O351" s="467"/>
      <c r="P351" s="467"/>
    </row>
    <row r="352" spans="1:16" x14ac:dyDescent="0.2">
      <c r="A352" s="464"/>
      <c r="B352" s="465" t="s">
        <v>454</v>
      </c>
      <c r="C352" s="465"/>
      <c r="D352" s="465" t="s">
        <v>989</v>
      </c>
      <c r="E352" s="465" t="s">
        <v>994</v>
      </c>
      <c r="F352" s="465"/>
      <c r="G352" s="465" t="s">
        <v>966</v>
      </c>
      <c r="H352" s="465" t="s">
        <v>44</v>
      </c>
      <c r="I352" s="466"/>
      <c r="J352" s="467"/>
      <c r="K352" s="917"/>
      <c r="L352" s="467"/>
      <c r="M352" s="467"/>
      <c r="N352" s="467"/>
      <c r="O352" s="467"/>
      <c r="P352" s="467"/>
    </row>
    <row r="353" spans="1:16" x14ac:dyDescent="0.2">
      <c r="A353" s="464"/>
      <c r="B353" s="465" t="s">
        <v>454</v>
      </c>
      <c r="C353" s="465"/>
      <c r="D353" s="465" t="s">
        <v>989</v>
      </c>
      <c r="E353" s="465" t="s">
        <v>994</v>
      </c>
      <c r="F353" s="465"/>
      <c r="G353" s="465" t="s">
        <v>967</v>
      </c>
      <c r="H353" s="465" t="s">
        <v>44</v>
      </c>
      <c r="I353" s="466"/>
      <c r="J353" s="467"/>
      <c r="K353" s="917"/>
      <c r="L353" s="467"/>
      <c r="M353" s="467"/>
      <c r="N353" s="467"/>
      <c r="O353" s="467"/>
      <c r="P353" s="467"/>
    </row>
    <row r="354" spans="1:16" x14ac:dyDescent="0.2">
      <c r="A354" s="464"/>
      <c r="B354" s="465" t="s">
        <v>454</v>
      </c>
      <c r="C354" s="465"/>
      <c r="D354" s="465" t="s">
        <v>989</v>
      </c>
      <c r="E354" s="465" t="s">
        <v>994</v>
      </c>
      <c r="F354" s="465"/>
      <c r="G354" s="465" t="s">
        <v>968</v>
      </c>
      <c r="H354" s="465" t="s">
        <v>44</v>
      </c>
      <c r="I354" s="466"/>
      <c r="J354" s="467"/>
      <c r="K354" s="917"/>
      <c r="L354" s="467"/>
      <c r="M354" s="467"/>
      <c r="N354" s="467"/>
      <c r="O354" s="467"/>
      <c r="P354" s="467"/>
    </row>
    <row r="355" spans="1:16" x14ac:dyDescent="0.2">
      <c r="A355" s="464"/>
      <c r="B355" s="465" t="s">
        <v>454</v>
      </c>
      <c r="C355" s="465"/>
      <c r="D355" s="465" t="s">
        <v>989</v>
      </c>
      <c r="E355" s="465" t="s">
        <v>994</v>
      </c>
      <c r="F355" s="465"/>
      <c r="G355" s="465" t="s">
        <v>969</v>
      </c>
      <c r="H355" s="465" t="s">
        <v>44</v>
      </c>
      <c r="I355" s="466"/>
      <c r="J355" s="467"/>
      <c r="K355" s="917"/>
      <c r="L355" s="467"/>
      <c r="M355" s="467"/>
      <c r="N355" s="467"/>
      <c r="O355" s="467"/>
      <c r="P355" s="467"/>
    </row>
    <row r="356" spans="1:16" x14ac:dyDescent="0.2">
      <c r="A356" s="464"/>
      <c r="B356" s="465" t="s">
        <v>454</v>
      </c>
      <c r="C356" s="465"/>
      <c r="D356" s="465" t="s">
        <v>989</v>
      </c>
      <c r="E356" s="465" t="s">
        <v>994</v>
      </c>
      <c r="F356" s="465"/>
      <c r="G356" s="465" t="s">
        <v>970</v>
      </c>
      <c r="H356" s="465" t="s">
        <v>44</v>
      </c>
      <c r="I356" s="466"/>
      <c r="J356" s="467"/>
      <c r="K356" s="917"/>
      <c r="L356" s="467"/>
      <c r="M356" s="467"/>
      <c r="N356" s="467"/>
      <c r="O356" s="467"/>
      <c r="P356" s="467"/>
    </row>
    <row r="357" spans="1:16" x14ac:dyDescent="0.2">
      <c r="A357" s="464"/>
      <c r="B357" s="465" t="s">
        <v>454</v>
      </c>
      <c r="C357" s="465"/>
      <c r="D357" s="465" t="s">
        <v>989</v>
      </c>
      <c r="E357" s="465" t="s">
        <v>994</v>
      </c>
      <c r="F357" s="465"/>
      <c r="G357" s="465" t="s">
        <v>971</v>
      </c>
      <c r="H357" s="465" t="s">
        <v>44</v>
      </c>
      <c r="I357" s="466"/>
      <c r="J357" s="467"/>
      <c r="K357" s="917"/>
      <c r="L357" s="467"/>
      <c r="M357" s="467"/>
      <c r="N357" s="467"/>
      <c r="O357" s="467"/>
      <c r="P357" s="467"/>
    </row>
    <row r="358" spans="1:16" x14ac:dyDescent="0.2">
      <c r="A358" s="464"/>
      <c r="B358" s="465" t="s">
        <v>454</v>
      </c>
      <c r="C358" s="465"/>
      <c r="D358" s="465" t="s">
        <v>989</v>
      </c>
      <c r="E358" s="465" t="s">
        <v>994</v>
      </c>
      <c r="F358" s="465"/>
      <c r="G358" s="465" t="s">
        <v>972</v>
      </c>
      <c r="H358" s="465" t="s">
        <v>44</v>
      </c>
      <c r="I358" s="466"/>
      <c r="J358" s="467"/>
      <c r="K358" s="917"/>
      <c r="L358" s="467"/>
      <c r="M358" s="467"/>
      <c r="N358" s="467"/>
      <c r="O358" s="467"/>
      <c r="P358" s="467"/>
    </row>
    <row r="359" spans="1:16" x14ac:dyDescent="0.2">
      <c r="A359" s="464"/>
      <c r="B359" s="465" t="s">
        <v>454</v>
      </c>
      <c r="C359" s="465"/>
      <c r="D359" s="465" t="s">
        <v>989</v>
      </c>
      <c r="E359" s="465" t="s">
        <v>994</v>
      </c>
      <c r="F359" s="465"/>
      <c r="G359" s="465" t="s">
        <v>973</v>
      </c>
      <c r="H359" s="465" t="s">
        <v>44</v>
      </c>
      <c r="I359" s="466"/>
      <c r="J359" s="467"/>
      <c r="K359" s="917"/>
      <c r="L359" s="467"/>
      <c r="M359" s="467"/>
      <c r="N359" s="467"/>
      <c r="O359" s="467"/>
      <c r="P359" s="467"/>
    </row>
    <row r="360" spans="1:16" x14ac:dyDescent="0.2">
      <c r="A360" s="464"/>
      <c r="B360" s="465" t="s">
        <v>454</v>
      </c>
      <c r="C360" s="465"/>
      <c r="D360" s="465" t="s">
        <v>989</v>
      </c>
      <c r="E360" s="465" t="s">
        <v>994</v>
      </c>
      <c r="F360" s="465"/>
      <c r="G360" s="465" t="s">
        <v>977</v>
      </c>
      <c r="H360" s="465" t="s">
        <v>44</v>
      </c>
      <c r="I360" s="466"/>
      <c r="J360" s="467"/>
      <c r="K360" s="917"/>
      <c r="L360" s="467"/>
      <c r="M360" s="467"/>
      <c r="N360" s="467"/>
      <c r="O360" s="467"/>
      <c r="P360" s="467"/>
    </row>
    <row r="361" spans="1:16" x14ac:dyDescent="0.2">
      <c r="A361" s="464"/>
      <c r="B361" s="465" t="s">
        <v>454</v>
      </c>
      <c r="C361" s="465"/>
      <c r="D361" s="465" t="s">
        <v>989</v>
      </c>
      <c r="E361" s="465" t="s">
        <v>994</v>
      </c>
      <c r="F361" s="465"/>
      <c r="G361" s="465" t="s">
        <v>978</v>
      </c>
      <c r="H361" s="465" t="s">
        <v>44</v>
      </c>
      <c r="I361" s="466"/>
      <c r="J361" s="467"/>
      <c r="K361" s="917"/>
      <c r="L361" s="467"/>
      <c r="M361" s="467"/>
      <c r="N361" s="467"/>
      <c r="O361" s="467"/>
      <c r="P361" s="467"/>
    </row>
    <row r="362" spans="1:16" x14ac:dyDescent="0.2">
      <c r="A362" s="464"/>
      <c r="B362" s="465" t="s">
        <v>454</v>
      </c>
      <c r="C362" s="465"/>
      <c r="D362" s="465" t="s">
        <v>989</v>
      </c>
      <c r="E362" s="465" t="s">
        <v>994</v>
      </c>
      <c r="F362" s="465"/>
      <c r="G362" s="465" t="s">
        <v>979</v>
      </c>
      <c r="H362" s="465" t="s">
        <v>44</v>
      </c>
      <c r="I362" s="466"/>
      <c r="J362" s="467"/>
      <c r="K362" s="917"/>
      <c r="L362" s="467"/>
      <c r="M362" s="467"/>
      <c r="N362" s="467"/>
      <c r="O362" s="467"/>
      <c r="P362" s="467"/>
    </row>
    <row r="363" spans="1:16" x14ac:dyDescent="0.2">
      <c r="A363" s="464"/>
      <c r="B363" s="465" t="s">
        <v>454</v>
      </c>
      <c r="C363" s="465"/>
      <c r="D363" s="465" t="s">
        <v>989</v>
      </c>
      <c r="E363" s="465" t="s">
        <v>994</v>
      </c>
      <c r="F363" s="465"/>
      <c r="G363" s="465" t="s">
        <v>980</v>
      </c>
      <c r="H363" s="465" t="s">
        <v>44</v>
      </c>
      <c r="I363" s="466"/>
      <c r="J363" s="467"/>
      <c r="K363" s="917"/>
      <c r="L363" s="467"/>
      <c r="M363" s="467"/>
      <c r="N363" s="467"/>
      <c r="O363" s="467"/>
      <c r="P363" s="467"/>
    </row>
    <row r="364" spans="1:16" x14ac:dyDescent="0.2">
      <c r="A364" s="464"/>
      <c r="B364" s="465" t="s">
        <v>454</v>
      </c>
      <c r="C364" s="465"/>
      <c r="D364" s="465" t="s">
        <v>989</v>
      </c>
      <c r="E364" s="465" t="s">
        <v>994</v>
      </c>
      <c r="F364" s="465"/>
      <c r="G364" s="465" t="s">
        <v>981</v>
      </c>
      <c r="H364" s="465" t="s">
        <v>44</v>
      </c>
      <c r="I364" s="466"/>
      <c r="J364" s="467"/>
      <c r="K364" s="917"/>
      <c r="L364" s="467"/>
      <c r="M364" s="467"/>
      <c r="N364" s="467"/>
      <c r="O364" s="467"/>
      <c r="P364" s="467"/>
    </row>
    <row r="365" spans="1:16" x14ac:dyDescent="0.2">
      <c r="A365" s="464"/>
      <c r="B365" s="465" t="s">
        <v>454</v>
      </c>
      <c r="C365" s="465"/>
      <c r="D365" s="465" t="s">
        <v>989</v>
      </c>
      <c r="E365" s="465" t="s">
        <v>994</v>
      </c>
      <c r="F365" s="465"/>
      <c r="G365" s="465" t="s">
        <v>982</v>
      </c>
      <c r="H365" s="465" t="s">
        <v>44</v>
      </c>
      <c r="I365" s="466"/>
      <c r="J365" s="467"/>
      <c r="K365" s="917"/>
      <c r="L365" s="467"/>
      <c r="M365" s="467"/>
      <c r="N365" s="467"/>
      <c r="O365" s="467"/>
      <c r="P365" s="467"/>
    </row>
    <row r="366" spans="1:16" x14ac:dyDescent="0.2">
      <c r="A366" s="464"/>
      <c r="B366" s="465" t="s">
        <v>454</v>
      </c>
      <c r="C366" s="465"/>
      <c r="D366" s="465" t="s">
        <v>989</v>
      </c>
      <c r="E366" s="465" t="s">
        <v>994</v>
      </c>
      <c r="F366" s="465"/>
      <c r="G366" s="465" t="s">
        <v>979</v>
      </c>
      <c r="H366" s="465" t="s">
        <v>44</v>
      </c>
      <c r="I366" s="466"/>
      <c r="J366" s="467"/>
      <c r="K366" s="917"/>
      <c r="L366" s="467"/>
      <c r="M366" s="467"/>
      <c r="N366" s="467"/>
      <c r="O366" s="467"/>
      <c r="P366" s="467"/>
    </row>
    <row r="367" spans="1:16" x14ac:dyDescent="0.2">
      <c r="A367" s="464"/>
      <c r="B367" s="465" t="s">
        <v>454</v>
      </c>
      <c r="C367" s="465"/>
      <c r="D367" s="465" t="s">
        <v>989</v>
      </c>
      <c r="E367" s="465" t="s">
        <v>994</v>
      </c>
      <c r="F367" s="465"/>
      <c r="G367" s="465" t="s">
        <v>984</v>
      </c>
      <c r="H367" s="465" t="s">
        <v>44</v>
      </c>
      <c r="I367" s="466"/>
      <c r="J367" s="467"/>
      <c r="K367" s="917"/>
      <c r="L367" s="467"/>
      <c r="M367" s="467"/>
      <c r="N367" s="467"/>
      <c r="O367" s="467"/>
      <c r="P367" s="467"/>
    </row>
    <row r="368" spans="1:16" x14ac:dyDescent="0.2">
      <c r="A368" s="464"/>
      <c r="B368" s="465" t="s">
        <v>454</v>
      </c>
      <c r="C368" s="465"/>
      <c r="D368" s="465"/>
      <c r="E368" s="465"/>
      <c r="F368" s="465"/>
      <c r="G368" s="465" t="s">
        <v>983</v>
      </c>
      <c r="H368" s="465" t="s">
        <v>44</v>
      </c>
      <c r="I368" s="466"/>
      <c r="J368" s="467"/>
      <c r="K368" s="917"/>
      <c r="L368" s="467"/>
      <c r="M368" s="467"/>
      <c r="N368" s="467"/>
      <c r="O368" s="467"/>
      <c r="P368" s="467"/>
    </row>
    <row r="369" spans="1:16" x14ac:dyDescent="0.2">
      <c r="A369" s="464"/>
      <c r="B369" s="465" t="s">
        <v>454</v>
      </c>
      <c r="C369" s="465"/>
      <c r="D369" s="465" t="s">
        <v>974</v>
      </c>
      <c r="E369" s="465" t="s">
        <v>1002</v>
      </c>
      <c r="F369" s="465"/>
      <c r="G369" s="465" t="s">
        <v>975</v>
      </c>
      <c r="H369" s="465" t="s">
        <v>44</v>
      </c>
      <c r="I369" s="466"/>
      <c r="J369" s="467"/>
      <c r="K369" s="917"/>
      <c r="L369" s="467"/>
      <c r="M369" s="467"/>
      <c r="N369" s="467"/>
      <c r="O369" s="467"/>
      <c r="P369" s="467"/>
    </row>
    <row r="370" spans="1:16" x14ac:dyDescent="0.2">
      <c r="A370" s="472"/>
      <c r="B370" s="465" t="s">
        <v>454</v>
      </c>
      <c r="C370" s="465"/>
      <c r="D370" s="465" t="s">
        <v>974</v>
      </c>
      <c r="E370" s="465" t="s">
        <v>1002</v>
      </c>
      <c r="F370" s="465"/>
      <c r="G370" s="465" t="s">
        <v>976</v>
      </c>
      <c r="H370" s="465" t="s">
        <v>44</v>
      </c>
      <c r="I370" s="466"/>
      <c r="J370" s="467"/>
      <c r="K370" s="917"/>
      <c r="L370" s="467"/>
      <c r="M370" s="467"/>
      <c r="N370" s="467"/>
      <c r="O370" s="467"/>
      <c r="P370" s="467"/>
    </row>
    <row r="371" spans="1:16" x14ac:dyDescent="0.2">
      <c r="A371" s="464"/>
      <c r="B371" s="465" t="s">
        <v>454</v>
      </c>
      <c r="C371" s="465"/>
      <c r="D371" s="465" t="s">
        <v>996</v>
      </c>
      <c r="E371" s="465" t="s">
        <v>995</v>
      </c>
      <c r="F371" s="465">
        <v>334204</v>
      </c>
      <c r="G371" s="465" t="s">
        <v>985</v>
      </c>
      <c r="H371" s="465" t="s">
        <v>44</v>
      </c>
      <c r="I371" s="466"/>
      <c r="J371" s="467"/>
      <c r="K371" s="917"/>
      <c r="L371" s="467"/>
      <c r="M371" s="467"/>
      <c r="N371" s="467"/>
      <c r="O371" s="467"/>
      <c r="P371" s="467"/>
    </row>
    <row r="372" spans="1:16" ht="25.5" x14ac:dyDescent="0.2">
      <c r="A372" s="464"/>
      <c r="B372" s="465" t="s">
        <v>454</v>
      </c>
      <c r="C372" s="465"/>
      <c r="D372" s="465" t="s">
        <v>1010</v>
      </c>
      <c r="E372" s="465" t="s">
        <v>986</v>
      </c>
      <c r="F372" s="465"/>
      <c r="G372" s="465" t="s">
        <v>987</v>
      </c>
      <c r="H372" s="465" t="s">
        <v>44</v>
      </c>
      <c r="I372" s="466"/>
      <c r="J372" s="467"/>
      <c r="K372" s="917"/>
      <c r="L372" s="467"/>
      <c r="M372" s="467"/>
      <c r="N372" s="467"/>
      <c r="O372" s="467"/>
      <c r="P372" s="467"/>
    </row>
    <row r="373" spans="1:16" ht="25.5" x14ac:dyDescent="0.2">
      <c r="A373" s="464"/>
      <c r="B373" s="465" t="s">
        <v>454</v>
      </c>
      <c r="C373" s="465"/>
      <c r="D373" s="465" t="s">
        <v>1010</v>
      </c>
      <c r="E373" s="465" t="s">
        <v>986</v>
      </c>
      <c r="F373" s="465"/>
      <c r="G373" s="465" t="s">
        <v>988</v>
      </c>
      <c r="H373" s="465" t="s">
        <v>44</v>
      </c>
      <c r="I373" s="466"/>
      <c r="J373" s="467"/>
      <c r="K373" s="917"/>
      <c r="L373" s="467"/>
      <c r="M373" s="467"/>
      <c r="N373" s="467"/>
      <c r="O373" s="467"/>
      <c r="P373" s="467"/>
    </row>
    <row r="374" spans="1:16" x14ac:dyDescent="0.2">
      <c r="A374" s="464"/>
      <c r="B374" s="465" t="s">
        <v>454</v>
      </c>
      <c r="C374" s="465">
        <v>2009</v>
      </c>
      <c r="D374" s="465" t="s">
        <v>964</v>
      </c>
      <c r="E374" s="465" t="s">
        <v>997</v>
      </c>
      <c r="F374" s="465">
        <v>3002624</v>
      </c>
      <c r="G374" s="465"/>
      <c r="H374" s="465" t="s">
        <v>44</v>
      </c>
      <c r="I374" s="466"/>
      <c r="J374" s="467"/>
      <c r="K374" s="917"/>
      <c r="L374" s="467"/>
      <c r="M374" s="467"/>
      <c r="N374" s="467"/>
      <c r="O374" s="467"/>
      <c r="P374" s="467"/>
    </row>
    <row r="375" spans="1:16" x14ac:dyDescent="0.2">
      <c r="A375" s="464"/>
      <c r="B375" s="465" t="s">
        <v>454</v>
      </c>
      <c r="C375" s="465">
        <v>2009</v>
      </c>
      <c r="D375" s="465" t="s">
        <v>964</v>
      </c>
      <c r="E375" s="465" t="s">
        <v>997</v>
      </c>
      <c r="F375" s="465">
        <v>3002621</v>
      </c>
      <c r="G375" s="465"/>
      <c r="H375" s="465" t="s">
        <v>44</v>
      </c>
      <c r="I375" s="466"/>
      <c r="J375" s="467"/>
      <c r="K375" s="917"/>
      <c r="L375" s="467"/>
      <c r="M375" s="467"/>
      <c r="N375" s="467"/>
      <c r="O375" s="467"/>
      <c r="P375" s="467"/>
    </row>
    <row r="376" spans="1:16" x14ac:dyDescent="0.2">
      <c r="A376" s="464"/>
      <c r="B376" s="465" t="s">
        <v>454</v>
      </c>
      <c r="C376" s="465">
        <v>2009</v>
      </c>
      <c r="D376" s="465" t="s">
        <v>964</v>
      </c>
      <c r="E376" s="465" t="s">
        <v>997</v>
      </c>
      <c r="F376" s="465">
        <v>3002622</v>
      </c>
      <c r="G376" s="465"/>
      <c r="H376" s="465" t="s">
        <v>44</v>
      </c>
      <c r="I376" s="466"/>
      <c r="J376" s="467"/>
      <c r="K376" s="917"/>
      <c r="L376" s="467"/>
      <c r="M376" s="467"/>
      <c r="N376" s="467"/>
      <c r="O376" s="467"/>
      <c r="P376" s="467"/>
    </row>
    <row r="377" spans="1:16" x14ac:dyDescent="0.2">
      <c r="A377" s="464"/>
      <c r="B377" s="465" t="s">
        <v>454</v>
      </c>
      <c r="C377" s="465">
        <v>2009</v>
      </c>
      <c r="D377" s="465" t="s">
        <v>964</v>
      </c>
      <c r="E377" s="465" t="s">
        <v>997</v>
      </c>
      <c r="F377" s="465">
        <v>2997863</v>
      </c>
      <c r="G377" s="465"/>
      <c r="H377" s="465" t="s">
        <v>44</v>
      </c>
      <c r="I377" s="466"/>
      <c r="J377" s="467"/>
      <c r="K377" s="917"/>
      <c r="L377" s="467"/>
      <c r="M377" s="467"/>
      <c r="N377" s="467"/>
      <c r="O377" s="467"/>
      <c r="P377" s="467"/>
    </row>
    <row r="378" spans="1:16" x14ac:dyDescent="0.2">
      <c r="A378" s="464"/>
      <c r="B378" s="465" t="s">
        <v>454</v>
      </c>
      <c r="C378" s="465">
        <v>2009</v>
      </c>
      <c r="D378" s="465" t="s">
        <v>964</v>
      </c>
      <c r="E378" s="465" t="s">
        <v>997</v>
      </c>
      <c r="F378" s="465">
        <v>3002614</v>
      </c>
      <c r="G378" s="465"/>
      <c r="H378" s="465" t="s">
        <v>44</v>
      </c>
      <c r="I378" s="466"/>
      <c r="J378" s="467"/>
      <c r="K378" s="917"/>
      <c r="L378" s="467"/>
      <c r="M378" s="467"/>
      <c r="N378" s="467"/>
      <c r="O378" s="467"/>
      <c r="P378" s="467"/>
    </row>
    <row r="379" spans="1:16" x14ac:dyDescent="0.2">
      <c r="A379" s="464"/>
      <c r="B379" s="465" t="s">
        <v>454</v>
      </c>
      <c r="C379" s="465">
        <v>2009</v>
      </c>
      <c r="D379" s="465" t="s">
        <v>964</v>
      </c>
      <c r="E379" s="465" t="s">
        <v>997</v>
      </c>
      <c r="F379" s="465">
        <v>3002619</v>
      </c>
      <c r="G379" s="465"/>
      <c r="H379" s="465" t="s">
        <v>44</v>
      </c>
      <c r="I379" s="466"/>
      <c r="J379" s="467"/>
      <c r="K379" s="917"/>
      <c r="L379" s="467"/>
      <c r="M379" s="467"/>
      <c r="N379" s="467"/>
      <c r="O379" s="467"/>
      <c r="P379" s="467"/>
    </row>
    <row r="380" spans="1:16" x14ac:dyDescent="0.2">
      <c r="A380" s="464"/>
      <c r="B380" s="465" t="s">
        <v>454</v>
      </c>
      <c r="C380" s="465">
        <v>2009</v>
      </c>
      <c r="D380" s="465" t="s">
        <v>964</v>
      </c>
      <c r="E380" s="465" t="s">
        <v>997</v>
      </c>
      <c r="F380" s="465">
        <v>3002612</v>
      </c>
      <c r="G380" s="465"/>
      <c r="H380" s="465" t="s">
        <v>44</v>
      </c>
      <c r="I380" s="466"/>
      <c r="J380" s="467"/>
      <c r="K380" s="917"/>
      <c r="L380" s="467"/>
      <c r="M380" s="467"/>
      <c r="N380" s="467"/>
      <c r="O380" s="467"/>
      <c r="P380" s="467"/>
    </row>
    <row r="381" spans="1:16" x14ac:dyDescent="0.2">
      <c r="A381" s="464"/>
      <c r="B381" s="465" t="s">
        <v>454</v>
      </c>
      <c r="C381" s="465">
        <v>2009</v>
      </c>
      <c r="D381" s="465" t="s">
        <v>964</v>
      </c>
      <c r="E381" s="465" t="s">
        <v>997</v>
      </c>
      <c r="F381" s="465">
        <v>3002625</v>
      </c>
      <c r="G381" s="465"/>
      <c r="H381" s="465" t="s">
        <v>44</v>
      </c>
      <c r="I381" s="466"/>
      <c r="J381" s="467"/>
      <c r="K381" s="917"/>
      <c r="L381" s="467"/>
      <c r="M381" s="467"/>
      <c r="N381" s="467"/>
      <c r="O381" s="467"/>
      <c r="P381" s="467"/>
    </row>
    <row r="382" spans="1:16" x14ac:dyDescent="0.2">
      <c r="A382" s="464"/>
      <c r="B382" s="465" t="s">
        <v>454</v>
      </c>
      <c r="C382" s="465">
        <v>2009</v>
      </c>
      <c r="D382" s="465" t="s">
        <v>964</v>
      </c>
      <c r="E382" s="465" t="s">
        <v>997</v>
      </c>
      <c r="F382" s="465">
        <v>2997867</v>
      </c>
      <c r="G382" s="465"/>
      <c r="H382" s="465" t="s">
        <v>44</v>
      </c>
      <c r="I382" s="466"/>
      <c r="J382" s="467"/>
      <c r="K382" s="917"/>
      <c r="L382" s="467"/>
      <c r="M382" s="467"/>
      <c r="N382" s="467"/>
      <c r="O382" s="467"/>
      <c r="P382" s="467"/>
    </row>
    <row r="383" spans="1:16" x14ac:dyDescent="0.2">
      <c r="A383" s="464"/>
      <c r="B383" s="465" t="s">
        <v>454</v>
      </c>
      <c r="C383" s="465">
        <v>2009</v>
      </c>
      <c r="D383" s="465" t="s">
        <v>964</v>
      </c>
      <c r="E383" s="465" t="s">
        <v>997</v>
      </c>
      <c r="F383" s="465">
        <v>3002623</v>
      </c>
      <c r="G383" s="465"/>
      <c r="H383" s="465" t="s">
        <v>44</v>
      </c>
      <c r="I383" s="466"/>
      <c r="J383" s="467"/>
      <c r="K383" s="917"/>
      <c r="L383" s="467"/>
      <c r="M383" s="467"/>
      <c r="N383" s="467"/>
      <c r="O383" s="467"/>
      <c r="P383" s="467"/>
    </row>
    <row r="384" spans="1:16" x14ac:dyDescent="0.2">
      <c r="A384" s="464"/>
      <c r="B384" s="465" t="s">
        <v>454</v>
      </c>
      <c r="C384" s="465">
        <v>2009</v>
      </c>
      <c r="D384" s="465" t="s">
        <v>964</v>
      </c>
      <c r="E384" s="465" t="s">
        <v>997</v>
      </c>
      <c r="F384" s="465">
        <v>3002620</v>
      </c>
      <c r="G384" s="465"/>
      <c r="H384" s="465" t="s">
        <v>44</v>
      </c>
      <c r="I384" s="466"/>
      <c r="J384" s="467"/>
      <c r="K384" s="917"/>
      <c r="L384" s="467"/>
      <c r="M384" s="467"/>
      <c r="N384" s="467"/>
      <c r="O384" s="467"/>
      <c r="P384" s="467"/>
    </row>
    <row r="385" spans="1:16" x14ac:dyDescent="0.2">
      <c r="A385" s="464"/>
      <c r="B385" s="465" t="s">
        <v>454</v>
      </c>
      <c r="C385" s="465">
        <v>2009</v>
      </c>
      <c r="D385" s="465" t="s">
        <v>964</v>
      </c>
      <c r="E385" s="465" t="s">
        <v>997</v>
      </c>
      <c r="F385" s="465">
        <v>3002611</v>
      </c>
      <c r="G385" s="465"/>
      <c r="H385" s="465" t="s">
        <v>44</v>
      </c>
      <c r="I385" s="466"/>
      <c r="J385" s="467"/>
      <c r="K385" s="917"/>
      <c r="L385" s="467"/>
      <c r="M385" s="467"/>
      <c r="N385" s="467"/>
      <c r="O385" s="467"/>
      <c r="P385" s="467"/>
    </row>
    <row r="386" spans="1:16" x14ac:dyDescent="0.2">
      <c r="A386" s="464"/>
      <c r="B386" s="465" t="s">
        <v>454</v>
      </c>
      <c r="C386" s="465">
        <v>2009</v>
      </c>
      <c r="D386" s="465" t="s">
        <v>964</v>
      </c>
      <c r="E386" s="465" t="s">
        <v>997</v>
      </c>
      <c r="F386" s="465">
        <v>3002616</v>
      </c>
      <c r="G386" s="465"/>
      <c r="H386" s="465" t="s">
        <v>44</v>
      </c>
      <c r="I386" s="466"/>
      <c r="J386" s="467"/>
      <c r="K386" s="917"/>
      <c r="L386" s="467"/>
      <c r="M386" s="467"/>
      <c r="N386" s="467"/>
      <c r="O386" s="467"/>
      <c r="P386" s="467"/>
    </row>
    <row r="387" spans="1:16" x14ac:dyDescent="0.2">
      <c r="A387" s="464"/>
      <c r="B387" s="473"/>
      <c r="C387" s="464"/>
      <c r="D387" s="474" t="s">
        <v>1153</v>
      </c>
      <c r="E387" s="474" t="s">
        <v>1154</v>
      </c>
      <c r="F387" s="475">
        <v>178</v>
      </c>
      <c r="G387" s="476"/>
      <c r="H387" s="465" t="s">
        <v>44</v>
      </c>
      <c r="I387" s="466"/>
      <c r="J387" s="467"/>
      <c r="K387" s="917"/>
      <c r="L387" s="467"/>
      <c r="M387" s="467"/>
      <c r="N387" s="467"/>
      <c r="O387" s="467"/>
      <c r="P387" s="467"/>
    </row>
  </sheetData>
  <conditionalFormatting sqref="P218:P1048576 P1:P4 P130:P131">
    <cfRule type="cellIs" dxfId="53" priority="20" operator="greaterThan">
      <formula>15</formula>
    </cfRule>
    <cfRule type="cellIs" dxfId="52" priority="21" operator="between">
      <formula>1</formula>
      <formula>15</formula>
    </cfRule>
  </conditionalFormatting>
  <conditionalFormatting sqref="P218:P1048576 P1:P4 P130:P131">
    <cfRule type="containsText" dxfId="51" priority="17" operator="containsText" text="0">
      <formula>NOT(ISERROR(SEARCH("0",P1)))</formula>
    </cfRule>
    <cfRule type="cellIs" dxfId="50" priority="18" operator="lessThan">
      <formula>-29</formula>
    </cfRule>
  </conditionalFormatting>
  <conditionalFormatting sqref="P149:P156 P6:P137">
    <cfRule type="cellIs" dxfId="49" priority="15" operator="greaterThan">
      <formula>10</formula>
    </cfRule>
    <cfRule type="cellIs" dxfId="48" priority="16" operator="greaterThan">
      <formula>15</formula>
    </cfRule>
  </conditionalFormatting>
  <conditionalFormatting sqref="P6 P8:P10 P17:P18 P20:P21 P103:P104 P137 P55 P52 P123:P134">
    <cfRule type="cellIs" dxfId="47" priority="5" operator="between">
      <formula>22</formula>
      <formula>10000</formula>
    </cfRule>
    <cfRule type="cellIs" dxfId="46" priority="6" operator="between">
      <formula>-1000</formula>
      <formula>21</formula>
    </cfRule>
    <cfRule type="cellIs" dxfId="45" priority="11" operator="between">
      <formula>0</formula>
      <formula>20</formula>
    </cfRule>
  </conditionalFormatting>
  <conditionalFormatting sqref="N149:N156 N6:N137">
    <cfRule type="cellIs" dxfId="44" priority="10" operator="between">
      <formula>1</formula>
      <formula>21</formula>
    </cfRule>
  </conditionalFormatting>
  <conditionalFormatting sqref="N149:N156 N6:N137">
    <cfRule type="cellIs" dxfId="43" priority="9" operator="between">
      <formula>-100</formula>
      <formula>0</formula>
    </cfRule>
  </conditionalFormatting>
  <conditionalFormatting sqref="N149:N156 N6:N137">
    <cfRule type="cellIs" dxfId="42" priority="8" operator="between">
      <formula>-110000</formula>
      <formula>0</formula>
    </cfRule>
  </conditionalFormatting>
  <conditionalFormatting sqref="N6:N24 N35:N36 N51:N56 N64:N68 N78:N79 N90:N93 N95 N99:N104 N111:N112 N136:N137 N149:N156 N122:N134">
    <cfRule type="cellIs" dxfId="41" priority="7" operator="between">
      <formula>22</formula>
      <formula>1000000</formula>
    </cfRule>
  </conditionalFormatting>
  <hyperlinks>
    <hyperlink ref="D121" r:id="rId1"/>
    <hyperlink ref="D80" r:id="rId2"/>
    <hyperlink ref="D81" r:id="rId3"/>
    <hyperlink ref="D82" r:id="rId4"/>
    <hyperlink ref="D42" r:id="rId5"/>
    <hyperlink ref="D94" r:id="rId6"/>
    <hyperlink ref="D98" r:id="rId7"/>
    <hyperlink ref="D97" r:id="rId8"/>
    <hyperlink ref="D83" r:id="rId9"/>
    <hyperlink ref="D84" r:id="rId10"/>
    <hyperlink ref="D89" r:id="rId11"/>
    <hyperlink ref="D123" r:id="rId12"/>
    <hyperlink ref="D32" r:id="rId13"/>
    <hyperlink ref="D135" r:id="rId14"/>
    <hyperlink ref="D7" r:id="rId15"/>
    <hyperlink ref="D43" r:id="rId16"/>
    <hyperlink ref="D99" r:id="rId17"/>
    <hyperlink ref="D51" r:id="rId18"/>
    <hyperlink ref="D56" r:id="rId19"/>
    <hyperlink ref="D54" r:id="rId20"/>
    <hyperlink ref="D95" r:id="rId21"/>
    <hyperlink ref="D53" r:id="rId22"/>
    <hyperlink ref="D65" r:id="rId23"/>
    <hyperlink ref="D64" r:id="rId24"/>
    <hyperlink ref="D36" r:id="rId25"/>
    <hyperlink ref="D35" r:id="rId26"/>
    <hyperlink ref="D8" r:id="rId27"/>
    <hyperlink ref="D156" r:id="rId28"/>
    <hyperlink ref="D155" r:id="rId29"/>
    <hyperlink ref="D79" r:id="rId30"/>
    <hyperlink ref="D78" r:id="rId31"/>
    <hyperlink ref="D91" r:id="rId32"/>
    <hyperlink ref="D90" r:id="rId33"/>
    <hyperlink ref="D67" r:id="rId34"/>
    <hyperlink ref="D66" r:id="rId35"/>
    <hyperlink ref="D93" r:id="rId36"/>
    <hyperlink ref="D24" r:id="rId37"/>
    <hyperlink ref="D152" r:id="rId38"/>
    <hyperlink ref="D153" r:id="rId39"/>
    <hyperlink ref="D151" r:id="rId40"/>
    <hyperlink ref="D154" r:id="rId41"/>
    <hyperlink ref="D9" r:id="rId42"/>
    <hyperlink ref="D134" r:id="rId43"/>
    <hyperlink ref="D132" r:id="rId44"/>
    <hyperlink ref="D104" r:id="rId45"/>
    <hyperlink ref="D10" r:id="rId46"/>
    <hyperlink ref="D133" r:id="rId47"/>
    <hyperlink ref="D137" r:id="rId48"/>
    <hyperlink ref="D14" r:id="rId49"/>
    <hyperlink ref="D22" r:id="rId50"/>
    <hyperlink ref="D23" r:id="rId51"/>
    <hyperlink ref="D11" r:id="rId52"/>
    <hyperlink ref="D12" r:id="rId53"/>
    <hyperlink ref="D13" r:id="rId54"/>
    <hyperlink ref="D20" r:id="rId55"/>
    <hyperlink ref="D18" r:id="rId56"/>
    <hyperlink ref="D21" r:id="rId57"/>
    <hyperlink ref="D52" r:id="rId58"/>
    <hyperlink ref="D55" r:id="rId59"/>
    <hyperlink ref="D129" r:id="rId60"/>
    <hyperlink ref="D125" r:id="rId61"/>
    <hyperlink ref="D128" r:id="rId62"/>
    <hyperlink ref="D124" r:id="rId63"/>
    <hyperlink ref="D103" r:id="rId64"/>
    <hyperlink ref="D17" r:id="rId65"/>
    <hyperlink ref="D92" r:id="rId66"/>
    <hyperlink ref="D6" r:id="rId67"/>
    <hyperlink ref="D100" r:id="rId68"/>
    <hyperlink ref="D149" r:id="rId69"/>
    <hyperlink ref="D136" r:id="rId70"/>
    <hyperlink ref="D112" r:id="rId71"/>
    <hyperlink ref="D122" r:id="rId72"/>
    <hyperlink ref="D102" r:id="rId73"/>
    <hyperlink ref="D150" r:id="rId74"/>
    <hyperlink ref="D101" r:id="rId75"/>
    <hyperlink ref="D127" r:id="rId76"/>
    <hyperlink ref="D126" r:id="rId77"/>
    <hyperlink ref="D130" r:id="rId78"/>
    <hyperlink ref="D131" r:id="rId79"/>
  </hyperlinks>
  <printOptions verticalCentered="1"/>
  <pageMargins left="0.51181102362204722" right="0.51181102362204722" top="0.35433070866141736" bottom="0.35433070866141736" header="0.31496062992125984" footer="0.31496062992125984"/>
  <pageSetup paperSize="8" scale="90" orientation="landscape" verticalDpi="1200" r:id="rId80"/>
  <drawing r:id="rId81"/>
  <tableParts count="1">
    <tablePart r:id="rId8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O54"/>
  <sheetViews>
    <sheetView topLeftCell="B46" workbookViewId="0">
      <selection activeCell="K20" sqref="K20"/>
    </sheetView>
  </sheetViews>
  <sheetFormatPr baseColWidth="10" defaultRowHeight="12.75" x14ac:dyDescent="0.2"/>
  <cols>
    <col min="2" max="2" width="2.85546875" customWidth="1"/>
    <col min="3" max="3" width="23.5703125" customWidth="1"/>
    <col min="4" max="4" width="11.42578125" customWidth="1"/>
    <col min="8" max="8" width="11.42578125" customWidth="1"/>
    <col min="9" max="9" width="15.7109375" customWidth="1"/>
  </cols>
  <sheetData>
    <row r="3" spans="3:15" ht="15.75" x14ac:dyDescent="0.2">
      <c r="C3" s="26"/>
      <c r="D3" s="26"/>
      <c r="E3" s="26"/>
      <c r="F3" s="26"/>
      <c r="G3" s="26"/>
      <c r="H3" s="27"/>
      <c r="I3" s="27"/>
      <c r="J3" s="27"/>
      <c r="K3" s="28"/>
      <c r="L3" s="20"/>
      <c r="M3" s="28"/>
      <c r="N3" s="20"/>
      <c r="O3" s="20"/>
    </row>
    <row r="4" spans="3:15" ht="15.75" x14ac:dyDescent="0.2">
      <c r="C4" s="26"/>
      <c r="D4" s="26"/>
      <c r="E4" s="26"/>
      <c r="F4" s="26"/>
      <c r="G4" s="26"/>
      <c r="H4" s="27"/>
      <c r="I4" s="27"/>
      <c r="J4" s="27"/>
      <c r="K4" s="28"/>
      <c r="L4" s="20"/>
      <c r="M4" s="28"/>
      <c r="N4" s="20"/>
      <c r="O4" s="20"/>
    </row>
    <row r="5" spans="3:15" ht="15" x14ac:dyDescent="0.25">
      <c r="C5" s="14"/>
      <c r="D5" s="14"/>
      <c r="E5" s="14"/>
      <c r="F5" s="14"/>
      <c r="G5" s="14"/>
      <c r="H5" s="14"/>
      <c r="I5" s="14"/>
      <c r="J5" s="14"/>
      <c r="K5" s="14"/>
      <c r="L5" s="14"/>
      <c r="M5" s="14"/>
      <c r="N5" s="14"/>
      <c r="O5" s="14"/>
    </row>
    <row r="6" spans="3:15" ht="15" x14ac:dyDescent="0.2">
      <c r="C6" s="162" t="s">
        <v>935</v>
      </c>
      <c r="D6" s="163"/>
      <c r="E6" s="164"/>
      <c r="F6" s="164"/>
      <c r="G6" s="164"/>
      <c r="H6" s="164"/>
      <c r="I6" s="164"/>
      <c r="J6" s="165" t="s">
        <v>390</v>
      </c>
      <c r="K6" s="164"/>
      <c r="L6" s="164"/>
      <c r="M6" s="164"/>
      <c r="N6" s="164"/>
      <c r="O6" s="166"/>
    </row>
    <row r="7" spans="3:15" ht="15" x14ac:dyDescent="0.2">
      <c r="C7" s="17" t="s">
        <v>395</v>
      </c>
      <c r="D7" s="17" t="s">
        <v>389</v>
      </c>
      <c r="E7" s="17" t="s">
        <v>388</v>
      </c>
      <c r="F7" s="17" t="s">
        <v>387</v>
      </c>
      <c r="G7" s="17" t="s">
        <v>386</v>
      </c>
      <c r="H7" s="17" t="s">
        <v>385</v>
      </c>
      <c r="I7" s="17" t="s">
        <v>384</v>
      </c>
      <c r="J7" s="17" t="s">
        <v>391</v>
      </c>
      <c r="K7" s="17" t="s">
        <v>397</v>
      </c>
      <c r="L7" s="17" t="s">
        <v>383</v>
      </c>
      <c r="M7" s="17" t="s">
        <v>344</v>
      </c>
      <c r="N7" s="17" t="s">
        <v>1186</v>
      </c>
      <c r="O7" s="17" t="s">
        <v>396</v>
      </c>
    </row>
    <row r="8" spans="3:15" ht="15" x14ac:dyDescent="0.25">
      <c r="C8" s="17" t="s">
        <v>1187</v>
      </c>
      <c r="D8" s="23">
        <v>9</v>
      </c>
      <c r="E8" s="23">
        <v>9</v>
      </c>
      <c r="F8" s="23">
        <v>9</v>
      </c>
      <c r="G8" s="23">
        <v>9</v>
      </c>
      <c r="H8" s="23">
        <v>9</v>
      </c>
      <c r="I8" s="23">
        <v>9</v>
      </c>
      <c r="J8" s="23">
        <v>10</v>
      </c>
      <c r="K8" s="23">
        <v>10</v>
      </c>
      <c r="L8" s="23">
        <v>10</v>
      </c>
      <c r="M8" s="23">
        <v>10</v>
      </c>
      <c r="N8" s="23">
        <v>10</v>
      </c>
      <c r="O8" s="23">
        <v>10</v>
      </c>
    </row>
    <row r="9" spans="3:15" ht="15" x14ac:dyDescent="0.25">
      <c r="C9" s="17" t="s">
        <v>343</v>
      </c>
      <c r="D9" s="23">
        <v>5</v>
      </c>
      <c r="E9" s="21">
        <v>4</v>
      </c>
      <c r="F9" s="18">
        <v>4</v>
      </c>
      <c r="G9" s="18">
        <v>5</v>
      </c>
      <c r="H9" s="18">
        <v>1</v>
      </c>
      <c r="I9" s="18">
        <v>7</v>
      </c>
      <c r="J9" s="18">
        <v>8</v>
      </c>
      <c r="K9" s="18">
        <v>9</v>
      </c>
      <c r="L9" s="18">
        <v>8</v>
      </c>
      <c r="M9" s="18">
        <v>9</v>
      </c>
      <c r="N9" s="18">
        <v>6</v>
      </c>
      <c r="O9" s="18">
        <v>4</v>
      </c>
    </row>
    <row r="10" spans="3:15" ht="15" x14ac:dyDescent="0.25">
      <c r="C10" s="17" t="s">
        <v>342</v>
      </c>
      <c r="D10" s="582">
        <v>2</v>
      </c>
      <c r="E10" s="583">
        <v>5</v>
      </c>
      <c r="F10" s="584">
        <v>4</v>
      </c>
      <c r="G10" s="584">
        <v>2</v>
      </c>
      <c r="H10" s="584">
        <v>4</v>
      </c>
      <c r="I10" s="584">
        <v>3</v>
      </c>
      <c r="J10" s="584">
        <v>0</v>
      </c>
      <c r="K10" s="584">
        <v>0</v>
      </c>
      <c r="L10" s="584">
        <v>0</v>
      </c>
      <c r="M10" s="584">
        <v>3</v>
      </c>
      <c r="N10" s="584">
        <v>3</v>
      </c>
      <c r="O10" s="584">
        <v>1</v>
      </c>
    </row>
    <row r="11" spans="3:15" ht="15" x14ac:dyDescent="0.25">
      <c r="C11" s="167" t="s">
        <v>341</v>
      </c>
      <c r="D11" s="168">
        <f>SUM(D8:D10)</f>
        <v>16</v>
      </c>
      <c r="E11" s="168">
        <f t="shared" ref="E11:O11" si="0">SUM(E8:E10)</f>
        <v>18</v>
      </c>
      <c r="F11" s="168">
        <f t="shared" si="0"/>
        <v>17</v>
      </c>
      <c r="G11" s="168">
        <f t="shared" si="0"/>
        <v>16</v>
      </c>
      <c r="H11" s="168">
        <f t="shared" si="0"/>
        <v>14</v>
      </c>
      <c r="I11" s="168">
        <f t="shared" si="0"/>
        <v>19</v>
      </c>
      <c r="J11" s="168">
        <f t="shared" si="0"/>
        <v>18</v>
      </c>
      <c r="K11" s="168">
        <f t="shared" si="0"/>
        <v>19</v>
      </c>
      <c r="L11" s="168">
        <f t="shared" si="0"/>
        <v>18</v>
      </c>
      <c r="M11" s="168">
        <f t="shared" si="0"/>
        <v>22</v>
      </c>
      <c r="N11" s="168">
        <f t="shared" si="0"/>
        <v>19</v>
      </c>
      <c r="O11" s="168">
        <f t="shared" si="0"/>
        <v>15</v>
      </c>
    </row>
    <row r="12" spans="3:15" ht="15" x14ac:dyDescent="0.25">
      <c r="C12" s="17" t="s">
        <v>340</v>
      </c>
      <c r="D12" s="23">
        <v>15</v>
      </c>
      <c r="E12" s="21">
        <v>15</v>
      </c>
      <c r="F12" s="18">
        <v>30</v>
      </c>
      <c r="G12" s="18">
        <v>15</v>
      </c>
      <c r="H12" s="18">
        <v>15</v>
      </c>
      <c r="I12" s="18">
        <v>0</v>
      </c>
      <c r="J12" s="18">
        <v>20</v>
      </c>
      <c r="K12" s="18">
        <v>40</v>
      </c>
      <c r="L12" s="18">
        <v>30</v>
      </c>
      <c r="M12" s="18">
        <v>20</v>
      </c>
      <c r="N12" s="18">
        <v>20</v>
      </c>
      <c r="O12" s="18">
        <v>20</v>
      </c>
    </row>
    <row r="13" spans="3:15" ht="15" x14ac:dyDescent="0.25">
      <c r="C13" s="17" t="s">
        <v>339</v>
      </c>
      <c r="D13" s="23">
        <v>0</v>
      </c>
      <c r="E13" s="21">
        <v>0</v>
      </c>
      <c r="F13" s="18">
        <v>0</v>
      </c>
      <c r="G13" s="18">
        <v>0</v>
      </c>
      <c r="H13" s="18">
        <v>0</v>
      </c>
      <c r="I13" s="18">
        <v>0</v>
      </c>
      <c r="J13" s="18">
        <v>0</v>
      </c>
      <c r="K13" s="18">
        <v>0</v>
      </c>
      <c r="L13" s="18">
        <v>0</v>
      </c>
      <c r="M13" s="18">
        <v>0</v>
      </c>
      <c r="N13" s="18">
        <v>0</v>
      </c>
      <c r="O13" s="18">
        <v>0</v>
      </c>
    </row>
    <row r="14" spans="3:15" ht="15" x14ac:dyDescent="0.25">
      <c r="C14" s="17" t="s">
        <v>338</v>
      </c>
      <c r="D14" s="23">
        <v>0</v>
      </c>
      <c r="E14" s="21">
        <v>0</v>
      </c>
      <c r="F14" s="18">
        <v>0</v>
      </c>
      <c r="G14" s="18">
        <v>0</v>
      </c>
      <c r="H14" s="18">
        <v>0</v>
      </c>
      <c r="I14" s="18">
        <v>0</v>
      </c>
      <c r="J14" s="18">
        <v>0</v>
      </c>
      <c r="K14" s="18">
        <v>0</v>
      </c>
      <c r="L14" s="18">
        <v>0</v>
      </c>
      <c r="M14" s="18">
        <v>0</v>
      </c>
      <c r="N14" s="18">
        <v>0</v>
      </c>
      <c r="O14" s="18">
        <v>0</v>
      </c>
    </row>
    <row r="15" spans="3:15" ht="15" x14ac:dyDescent="0.25">
      <c r="C15" s="162" t="s">
        <v>382</v>
      </c>
      <c r="D15" s="168">
        <f t="shared" ref="D15:O15" si="1">SUM(D12:D14)</f>
        <v>15</v>
      </c>
      <c r="E15" s="168">
        <f t="shared" si="1"/>
        <v>15</v>
      </c>
      <c r="F15" s="168">
        <f t="shared" si="1"/>
        <v>30</v>
      </c>
      <c r="G15" s="168">
        <f t="shared" si="1"/>
        <v>15</v>
      </c>
      <c r="H15" s="168">
        <f t="shared" si="1"/>
        <v>15</v>
      </c>
      <c r="I15" s="168">
        <f t="shared" si="1"/>
        <v>0</v>
      </c>
      <c r="J15" s="168">
        <f t="shared" si="1"/>
        <v>20</v>
      </c>
      <c r="K15" s="168">
        <f t="shared" si="1"/>
        <v>40</v>
      </c>
      <c r="L15" s="168">
        <f t="shared" si="1"/>
        <v>30</v>
      </c>
      <c r="M15" s="168">
        <f t="shared" si="1"/>
        <v>20</v>
      </c>
      <c r="N15" s="168">
        <f t="shared" si="1"/>
        <v>20</v>
      </c>
      <c r="O15" s="168">
        <f t="shared" si="1"/>
        <v>20</v>
      </c>
    </row>
    <row r="16" spans="3:15" ht="15" x14ac:dyDescent="0.25">
      <c r="C16" s="161" t="s">
        <v>337</v>
      </c>
      <c r="D16" s="160">
        <v>22</v>
      </c>
      <c r="E16" s="160">
        <v>22</v>
      </c>
      <c r="F16" s="160">
        <v>22</v>
      </c>
      <c r="G16" s="160">
        <v>22</v>
      </c>
      <c r="H16" s="160">
        <v>22</v>
      </c>
      <c r="I16" s="160">
        <v>22</v>
      </c>
      <c r="J16" s="160">
        <v>22</v>
      </c>
      <c r="K16" s="160">
        <v>22</v>
      </c>
      <c r="L16" s="160">
        <v>22</v>
      </c>
      <c r="M16" s="160">
        <v>22</v>
      </c>
      <c r="N16" s="160">
        <v>22</v>
      </c>
      <c r="O16" s="160">
        <v>22</v>
      </c>
    </row>
    <row r="17" spans="3:15" ht="15" x14ac:dyDescent="0.2">
      <c r="C17" s="17" t="s">
        <v>394</v>
      </c>
      <c r="D17" s="24">
        <f t="shared" ref="D17:O17" si="2">D15/(D16*D11)</f>
        <v>4.261363636363636E-2</v>
      </c>
      <c r="E17" s="24">
        <f t="shared" si="2"/>
        <v>3.787878787878788E-2</v>
      </c>
      <c r="F17" s="24">
        <f t="shared" si="2"/>
        <v>8.0213903743315509E-2</v>
      </c>
      <c r="G17" s="24">
        <f t="shared" si="2"/>
        <v>4.261363636363636E-2</v>
      </c>
      <c r="H17" s="24">
        <f t="shared" si="2"/>
        <v>4.8701298701298704E-2</v>
      </c>
      <c r="I17" s="24">
        <f t="shared" si="2"/>
        <v>0</v>
      </c>
      <c r="J17" s="24">
        <f t="shared" si="2"/>
        <v>5.0505050505050504E-2</v>
      </c>
      <c r="K17" s="24">
        <f t="shared" si="2"/>
        <v>9.569377990430622E-2</v>
      </c>
      <c r="L17" s="24">
        <f t="shared" si="2"/>
        <v>7.575757575757576E-2</v>
      </c>
      <c r="M17" s="24">
        <f t="shared" si="2"/>
        <v>4.1322314049586778E-2</v>
      </c>
      <c r="N17" s="24">
        <f t="shared" si="2"/>
        <v>4.784688995215311E-2</v>
      </c>
      <c r="O17" s="24">
        <f t="shared" si="2"/>
        <v>6.0606060606060608E-2</v>
      </c>
    </row>
    <row r="18" spans="3:15" ht="15" x14ac:dyDescent="0.2">
      <c r="C18" s="17" t="s">
        <v>381</v>
      </c>
      <c r="D18" s="1053">
        <f>(D17:I17)/6</f>
        <v>7.102272727272727E-3</v>
      </c>
      <c r="E18" s="1053"/>
      <c r="F18" s="1053"/>
      <c r="G18" s="1053"/>
      <c r="H18" s="1053"/>
      <c r="I18" s="1053"/>
      <c r="J18" s="1053"/>
      <c r="K18" s="1053"/>
      <c r="L18" s="1053"/>
      <c r="M18" s="1053"/>
      <c r="N18" s="1053"/>
      <c r="O18" s="1054"/>
    </row>
    <row r="20" spans="3:15" x14ac:dyDescent="0.2">
      <c r="J20" s="887">
        <f>(J17+K17+L17)/3</f>
        <v>7.3985468722310821E-2</v>
      </c>
    </row>
    <row r="23" spans="3:15" ht="15" x14ac:dyDescent="0.25">
      <c r="G23" s="14"/>
      <c r="H23" s="14"/>
      <c r="I23" s="14"/>
      <c r="J23" s="14"/>
      <c r="K23" s="14"/>
      <c r="L23" s="14"/>
      <c r="M23" s="14"/>
    </row>
    <row r="24" spans="3:15" ht="15" x14ac:dyDescent="0.25">
      <c r="G24" s="14"/>
      <c r="H24" s="14"/>
      <c r="I24" s="14"/>
      <c r="J24" s="14"/>
      <c r="K24" s="14"/>
      <c r="L24" s="14"/>
      <c r="M24" s="14"/>
    </row>
    <row r="25" spans="3:15" ht="15" x14ac:dyDescent="0.2">
      <c r="G25" s="15"/>
      <c r="H25" s="15"/>
      <c r="I25" s="1055" t="s">
        <v>1580</v>
      </c>
      <c r="J25" s="1056"/>
      <c r="K25" s="15"/>
      <c r="L25" s="15"/>
      <c r="M25" s="15"/>
    </row>
    <row r="26" spans="3:15" ht="15" x14ac:dyDescent="0.2">
      <c r="G26" s="16"/>
      <c r="H26" s="16"/>
      <c r="I26" s="1057"/>
      <c r="J26" s="1058"/>
      <c r="K26" s="16"/>
      <c r="L26" s="16"/>
      <c r="M26" s="16"/>
    </row>
    <row r="27" spans="3:15" ht="15" x14ac:dyDescent="0.25">
      <c r="G27" s="14"/>
      <c r="H27" s="14"/>
      <c r="I27" s="17" t="s">
        <v>392</v>
      </c>
      <c r="J27" s="18">
        <v>105</v>
      </c>
      <c r="K27" s="14"/>
      <c r="L27" s="14"/>
      <c r="M27" s="14"/>
    </row>
    <row r="28" spans="3:15" ht="15" x14ac:dyDescent="0.25">
      <c r="G28" s="14"/>
      <c r="H28" s="14"/>
      <c r="I28" s="17" t="s">
        <v>533</v>
      </c>
      <c r="J28" s="18"/>
      <c r="K28" s="14"/>
      <c r="L28" s="14"/>
      <c r="M28" s="14"/>
    </row>
    <row r="29" spans="3:15" ht="15" x14ac:dyDescent="0.25">
      <c r="G29" s="14"/>
      <c r="H29" s="14"/>
      <c r="I29" s="17" t="s">
        <v>532</v>
      </c>
      <c r="J29" s="18">
        <v>0</v>
      </c>
      <c r="K29" s="14"/>
      <c r="L29" s="14"/>
      <c r="M29" s="14"/>
    </row>
    <row r="30" spans="3:15" ht="15" x14ac:dyDescent="0.25">
      <c r="E30" s="893" t="s">
        <v>1523</v>
      </c>
      <c r="F30" s="893" t="s">
        <v>1524</v>
      </c>
      <c r="G30" s="897">
        <v>0.98360000000000003</v>
      </c>
      <c r="H30" s="14"/>
      <c r="I30" s="167" t="s">
        <v>417</v>
      </c>
      <c r="J30" s="18">
        <v>63</v>
      </c>
      <c r="K30" s="14"/>
      <c r="L30" s="14"/>
      <c r="M30" s="14"/>
    </row>
    <row r="31" spans="3:15" ht="15" x14ac:dyDescent="0.25">
      <c r="E31" s="893" t="s">
        <v>1525</v>
      </c>
      <c r="F31" s="893" t="s">
        <v>1529</v>
      </c>
      <c r="G31" s="897">
        <f>81/85</f>
        <v>0.95294117647058818</v>
      </c>
      <c r="H31" s="14"/>
      <c r="I31" s="167" t="s">
        <v>508</v>
      </c>
      <c r="J31" s="18">
        <v>57</v>
      </c>
      <c r="K31" s="14"/>
      <c r="L31" s="14"/>
      <c r="M31" s="14"/>
    </row>
    <row r="32" spans="3:15" ht="15" x14ac:dyDescent="0.25">
      <c r="G32" s="14"/>
      <c r="H32" s="14"/>
      <c r="I32" s="17" t="s">
        <v>393</v>
      </c>
      <c r="J32" s="19">
        <f>J31/J30</f>
        <v>0.90476190476190477</v>
      </c>
      <c r="K32" s="14"/>
      <c r="L32" s="14"/>
      <c r="M32" s="14"/>
    </row>
    <row r="33" spans="3:13" ht="15" x14ac:dyDescent="0.25">
      <c r="E33" s="893" t="s">
        <v>1528</v>
      </c>
      <c r="F33" s="893" t="s">
        <v>1526</v>
      </c>
      <c r="G33" s="894">
        <v>0.95830000000000004</v>
      </c>
      <c r="H33" s="14"/>
      <c r="I33" s="1059" t="s">
        <v>418</v>
      </c>
      <c r="J33" s="1059"/>
      <c r="K33" s="14"/>
      <c r="L33" s="14"/>
      <c r="M33" s="14"/>
    </row>
    <row r="34" spans="3:13" ht="15" x14ac:dyDescent="0.25">
      <c r="E34" s="901" t="s">
        <v>1527</v>
      </c>
      <c r="F34" s="902" t="s">
        <v>1530</v>
      </c>
      <c r="G34" s="903">
        <f>35/37</f>
        <v>0.94594594594594594</v>
      </c>
      <c r="H34" s="14"/>
      <c r="I34" s="1060"/>
      <c r="J34" s="1060"/>
      <c r="K34" s="14"/>
      <c r="L34" s="14"/>
      <c r="M34" s="14"/>
    </row>
    <row r="35" spans="3:13" ht="15" x14ac:dyDescent="0.25">
      <c r="E35" s="896"/>
      <c r="G35" s="14"/>
      <c r="H35" s="14"/>
      <c r="I35" s="1061"/>
      <c r="J35" s="1061"/>
      <c r="K35" s="14"/>
      <c r="L35" s="14">
        <v>40</v>
      </c>
      <c r="M35" s="14">
        <v>24</v>
      </c>
    </row>
    <row r="43" spans="3:13" ht="15" x14ac:dyDescent="0.2">
      <c r="C43" s="162" t="s">
        <v>935</v>
      </c>
      <c r="D43" s="163"/>
      <c r="E43" s="164"/>
      <c r="F43" s="164"/>
      <c r="G43" s="164"/>
      <c r="H43" s="164"/>
      <c r="I43" s="164"/>
      <c r="J43" s="165" t="s">
        <v>390</v>
      </c>
    </row>
    <row r="44" spans="3:13" ht="15" x14ac:dyDescent="0.2">
      <c r="C44" s="17" t="s">
        <v>395</v>
      </c>
      <c r="D44" s="17" t="s">
        <v>389</v>
      </c>
      <c r="E44" s="17" t="s">
        <v>388</v>
      </c>
      <c r="F44" s="17" t="s">
        <v>387</v>
      </c>
      <c r="G44" s="17" t="s">
        <v>386</v>
      </c>
      <c r="H44" s="17" t="s">
        <v>385</v>
      </c>
      <c r="I44" s="17" t="s">
        <v>384</v>
      </c>
      <c r="J44" s="17" t="s">
        <v>391</v>
      </c>
    </row>
    <row r="45" spans="3:13" ht="15" x14ac:dyDescent="0.25">
      <c r="C45" s="17" t="s">
        <v>1187</v>
      </c>
      <c r="D45" s="23">
        <v>9</v>
      </c>
      <c r="E45" s="23">
        <v>9</v>
      </c>
      <c r="F45" s="23">
        <v>9</v>
      </c>
      <c r="G45" s="23">
        <v>9</v>
      </c>
      <c r="H45" s="23">
        <v>9</v>
      </c>
      <c r="I45" s="23">
        <v>9</v>
      </c>
      <c r="J45" s="23">
        <v>9</v>
      </c>
    </row>
    <row r="46" spans="3:13" ht="15" x14ac:dyDescent="0.25">
      <c r="C46" s="17" t="s">
        <v>343</v>
      </c>
      <c r="D46" s="23">
        <v>5</v>
      </c>
      <c r="E46" s="21">
        <v>4</v>
      </c>
      <c r="F46" s="18">
        <v>4</v>
      </c>
      <c r="G46" s="18">
        <v>5</v>
      </c>
      <c r="H46" s="18">
        <v>1</v>
      </c>
      <c r="I46" s="18">
        <v>7</v>
      </c>
      <c r="J46" s="18">
        <v>1</v>
      </c>
    </row>
    <row r="47" spans="3:13" ht="15" x14ac:dyDescent="0.25">
      <c r="C47" s="17" t="s">
        <v>342</v>
      </c>
      <c r="D47" s="582">
        <v>3</v>
      </c>
      <c r="E47" s="583">
        <v>3</v>
      </c>
      <c r="F47" s="584">
        <v>3</v>
      </c>
      <c r="G47" s="584">
        <v>3</v>
      </c>
      <c r="H47" s="584">
        <v>4</v>
      </c>
      <c r="I47" s="584">
        <v>2</v>
      </c>
      <c r="J47" s="584">
        <v>2</v>
      </c>
    </row>
    <row r="48" spans="3:13" ht="15" x14ac:dyDescent="0.25">
      <c r="C48" s="167" t="s">
        <v>341</v>
      </c>
      <c r="D48" s="168">
        <f>SUM(D45:D47)</f>
        <v>17</v>
      </c>
      <c r="E48" s="168">
        <f t="shared" ref="E48:J48" si="3">SUM(E45:E47)</f>
        <v>16</v>
      </c>
      <c r="F48" s="168">
        <f t="shared" si="3"/>
        <v>16</v>
      </c>
      <c r="G48" s="168">
        <f t="shared" si="3"/>
        <v>17</v>
      </c>
      <c r="H48" s="168">
        <f t="shared" si="3"/>
        <v>14</v>
      </c>
      <c r="I48" s="168">
        <f t="shared" si="3"/>
        <v>18</v>
      </c>
      <c r="J48" s="168">
        <f t="shared" si="3"/>
        <v>12</v>
      </c>
    </row>
    <row r="49" spans="3:10" ht="15" x14ac:dyDescent="0.25">
      <c r="C49" s="17" t="s">
        <v>340</v>
      </c>
      <c r="D49" s="23">
        <v>15</v>
      </c>
      <c r="E49" s="21">
        <v>15</v>
      </c>
      <c r="F49" s="18">
        <v>30</v>
      </c>
      <c r="G49" s="18">
        <v>15</v>
      </c>
      <c r="H49" s="18">
        <v>15</v>
      </c>
      <c r="I49" s="18">
        <v>0</v>
      </c>
      <c r="J49" s="18">
        <v>0</v>
      </c>
    </row>
    <row r="50" spans="3:10" ht="15" x14ac:dyDescent="0.25">
      <c r="C50" s="17" t="s">
        <v>339</v>
      </c>
      <c r="D50" s="23">
        <v>0</v>
      </c>
      <c r="E50" s="21">
        <v>0</v>
      </c>
      <c r="F50" s="18">
        <v>0</v>
      </c>
      <c r="G50" s="18">
        <v>0</v>
      </c>
      <c r="H50" s="18">
        <v>0</v>
      </c>
      <c r="I50" s="18">
        <v>0</v>
      </c>
      <c r="J50" s="18">
        <v>0</v>
      </c>
    </row>
    <row r="51" spans="3:10" ht="15" x14ac:dyDescent="0.25">
      <c r="C51" s="17" t="s">
        <v>338</v>
      </c>
      <c r="D51" s="23">
        <v>0</v>
      </c>
      <c r="E51" s="21">
        <v>0</v>
      </c>
      <c r="F51" s="18">
        <v>0</v>
      </c>
      <c r="G51" s="18">
        <v>0</v>
      </c>
      <c r="H51" s="18">
        <v>0</v>
      </c>
      <c r="I51" s="18">
        <v>0</v>
      </c>
      <c r="J51" s="18">
        <v>0</v>
      </c>
    </row>
    <row r="52" spans="3:10" ht="15" x14ac:dyDescent="0.25">
      <c r="C52" s="162" t="s">
        <v>382</v>
      </c>
      <c r="D52" s="168">
        <f t="shared" ref="D52:J52" si="4">SUM(D49:D51)</f>
        <v>15</v>
      </c>
      <c r="E52" s="168">
        <v>0</v>
      </c>
      <c r="F52" s="168">
        <v>15</v>
      </c>
      <c r="G52" s="168">
        <f t="shared" si="4"/>
        <v>15</v>
      </c>
      <c r="H52" s="168">
        <f t="shared" si="4"/>
        <v>15</v>
      </c>
      <c r="I52" s="168">
        <f t="shared" si="4"/>
        <v>0</v>
      </c>
      <c r="J52" s="168">
        <f t="shared" si="4"/>
        <v>0</v>
      </c>
    </row>
    <row r="53" spans="3:10" ht="15" x14ac:dyDescent="0.25">
      <c r="C53" s="161" t="s">
        <v>337</v>
      </c>
      <c r="D53" s="160">
        <v>22</v>
      </c>
      <c r="E53" s="160">
        <v>22</v>
      </c>
      <c r="F53" s="160">
        <v>22</v>
      </c>
      <c r="G53" s="160">
        <v>22</v>
      </c>
      <c r="H53" s="160">
        <v>22</v>
      </c>
      <c r="I53" s="160">
        <v>22</v>
      </c>
      <c r="J53" s="160">
        <v>22</v>
      </c>
    </row>
    <row r="54" spans="3:10" ht="15" x14ac:dyDescent="0.2">
      <c r="C54" s="17" t="s">
        <v>394</v>
      </c>
      <c r="D54" s="24">
        <f t="shared" ref="D54:J54" si="5">D52/(D53*D48)</f>
        <v>4.0106951871657755E-2</v>
      </c>
      <c r="E54" s="24">
        <f t="shared" si="5"/>
        <v>0</v>
      </c>
      <c r="F54" s="24">
        <f t="shared" si="5"/>
        <v>4.261363636363636E-2</v>
      </c>
      <c r="G54" s="24">
        <f t="shared" si="5"/>
        <v>4.0106951871657755E-2</v>
      </c>
      <c r="H54" s="24">
        <f t="shared" si="5"/>
        <v>4.8701298701298704E-2</v>
      </c>
      <c r="I54" s="24">
        <f t="shared" si="5"/>
        <v>0</v>
      </c>
      <c r="J54" s="24">
        <f t="shared" si="5"/>
        <v>0</v>
      </c>
    </row>
  </sheetData>
  <mergeCells count="3">
    <mergeCell ref="D18:O18"/>
    <mergeCell ref="I25:J26"/>
    <mergeCell ref="I33:J35"/>
  </mergeCells>
  <pageMargins left="0.7" right="0.7" top="0.75" bottom="0.75" header="0.3" footer="0.3"/>
  <pageSetup paperSize="9" orientation="portrait" horizontalDpi="1200" verticalDpi="1200"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499984740745262"/>
  </sheetPr>
  <dimension ref="A2:P77"/>
  <sheetViews>
    <sheetView topLeftCell="C1" zoomScale="95" zoomScaleNormal="95" workbookViewId="0">
      <selection activeCell="K18" sqref="K18"/>
    </sheetView>
  </sheetViews>
  <sheetFormatPr baseColWidth="10" defaultColWidth="11.42578125" defaultRowHeight="15" x14ac:dyDescent="0.25"/>
  <cols>
    <col min="1" max="1" width="2.28515625" style="14" customWidth="1"/>
    <col min="2" max="2" width="19.140625" style="14" customWidth="1"/>
    <col min="3" max="3" width="10.7109375" style="14" customWidth="1"/>
    <col min="4" max="4" width="11.5703125" style="14" customWidth="1"/>
    <col min="5" max="5" width="14.5703125" style="14" customWidth="1"/>
    <col min="6" max="6" width="14.140625" style="14" customWidth="1"/>
    <col min="7" max="7" width="17.5703125" style="14" customWidth="1"/>
    <col min="8" max="8" width="15.140625" style="14" customWidth="1"/>
    <col min="9" max="9" width="13.85546875" style="14" customWidth="1"/>
    <col min="10" max="10" width="11" style="14" customWidth="1"/>
    <col min="11" max="11" width="10.5703125" style="14" customWidth="1"/>
    <col min="12" max="12" width="13.85546875" style="14" customWidth="1"/>
    <col min="13" max="13" width="14.7109375" style="14" customWidth="1"/>
    <col min="14" max="14" width="12.85546875" style="14" customWidth="1"/>
    <col min="15" max="15" width="11.5703125" style="14" customWidth="1"/>
    <col min="16" max="16" width="9" style="14" customWidth="1"/>
    <col min="17" max="16384" width="11.42578125" style="14"/>
  </cols>
  <sheetData>
    <row r="2" spans="2:16" ht="15.75" thickBot="1" x14ac:dyDescent="0.3"/>
    <row r="3" spans="2:16" ht="26.25" thickBot="1" x14ac:dyDescent="0.3">
      <c r="B3" s="30" t="s">
        <v>380</v>
      </c>
      <c r="C3" s="30" t="s">
        <v>379</v>
      </c>
      <c r="D3" s="30" t="s">
        <v>378</v>
      </c>
      <c r="E3" s="30" t="s">
        <v>377</v>
      </c>
      <c r="F3" s="30" t="s">
        <v>376</v>
      </c>
      <c r="G3" s="30" t="s">
        <v>375</v>
      </c>
      <c r="H3" s="30" t="s">
        <v>374</v>
      </c>
      <c r="I3" s="30" t="s">
        <v>373</v>
      </c>
      <c r="J3" s="30" t="s">
        <v>372</v>
      </c>
      <c r="K3" s="30" t="s">
        <v>371</v>
      </c>
      <c r="L3" s="30" t="s">
        <v>370</v>
      </c>
      <c r="M3" s="30" t="s">
        <v>369</v>
      </c>
      <c r="N3" s="30" t="s">
        <v>368</v>
      </c>
      <c r="O3" s="30" t="s">
        <v>367</v>
      </c>
      <c r="P3" s="30" t="s">
        <v>366</v>
      </c>
    </row>
    <row r="4" spans="2:16" x14ac:dyDescent="0.25">
      <c r="B4" s="69" t="s">
        <v>354</v>
      </c>
      <c r="C4" s="70">
        <v>1312448</v>
      </c>
      <c r="D4" s="70" t="s">
        <v>315</v>
      </c>
      <c r="E4" s="70" t="s">
        <v>365</v>
      </c>
      <c r="F4" s="71"/>
      <c r="G4" s="71"/>
      <c r="H4" s="70"/>
      <c r="I4" s="71"/>
      <c r="J4" s="72"/>
      <c r="K4" s="73"/>
      <c r="L4" s="72"/>
      <c r="M4" s="73"/>
      <c r="N4" s="73"/>
      <c r="O4" s="74"/>
      <c r="P4" s="75"/>
    </row>
    <row r="5" spans="2:16" ht="25.5" x14ac:dyDescent="0.25">
      <c r="B5" s="37" t="s">
        <v>349</v>
      </c>
      <c r="C5" s="38" t="s">
        <v>319</v>
      </c>
      <c r="D5" s="38" t="s">
        <v>320</v>
      </c>
      <c r="E5" s="38" t="s">
        <v>348</v>
      </c>
      <c r="F5" s="39"/>
      <c r="G5" s="39"/>
      <c r="H5" s="38"/>
      <c r="I5" s="39"/>
      <c r="J5" s="34"/>
      <c r="K5" s="35"/>
      <c r="L5" s="34"/>
      <c r="M5" s="35"/>
      <c r="N5" s="35"/>
      <c r="O5" s="35"/>
      <c r="P5" s="36"/>
    </row>
    <row r="6" spans="2:16" x14ac:dyDescent="0.25">
      <c r="B6" s="37" t="s">
        <v>346</v>
      </c>
      <c r="C6" s="38">
        <v>101792</v>
      </c>
      <c r="D6" s="38" t="s">
        <v>120</v>
      </c>
      <c r="E6" s="38" t="s">
        <v>347</v>
      </c>
      <c r="F6" s="39"/>
      <c r="G6" s="39"/>
      <c r="H6" s="38"/>
      <c r="I6" s="39"/>
      <c r="J6" s="34"/>
      <c r="K6" s="35"/>
      <c r="L6" s="34"/>
      <c r="M6" s="35"/>
      <c r="N6" s="35"/>
      <c r="O6" s="35"/>
      <c r="P6" s="36"/>
    </row>
    <row r="7" spans="2:16" ht="25.5" x14ac:dyDescent="0.25">
      <c r="B7" s="40" t="s">
        <v>346</v>
      </c>
      <c r="C7" s="41">
        <v>101751</v>
      </c>
      <c r="D7" s="41" t="s">
        <v>122</v>
      </c>
      <c r="E7" s="41" t="s">
        <v>363</v>
      </c>
      <c r="F7" s="42"/>
      <c r="G7" s="42"/>
      <c r="H7" s="41"/>
      <c r="I7" s="42"/>
      <c r="J7" s="34"/>
      <c r="K7" s="35"/>
      <c r="L7" s="34"/>
      <c r="M7" s="35"/>
      <c r="N7" s="35"/>
      <c r="O7" s="35"/>
      <c r="P7" s="36"/>
    </row>
    <row r="8" spans="2:16" ht="25.5" x14ac:dyDescent="0.25">
      <c r="B8" s="40" t="s">
        <v>349</v>
      </c>
      <c r="C8" s="41" t="s">
        <v>317</v>
      </c>
      <c r="D8" s="41" t="s">
        <v>318</v>
      </c>
      <c r="E8" s="41" t="s">
        <v>364</v>
      </c>
      <c r="F8" s="42"/>
      <c r="G8" s="42"/>
      <c r="H8" s="41"/>
      <c r="I8" s="42"/>
      <c r="J8" s="34"/>
      <c r="K8" s="35"/>
      <c r="L8" s="34"/>
      <c r="M8" s="35"/>
      <c r="N8" s="35"/>
      <c r="O8" s="35"/>
      <c r="P8" s="36"/>
    </row>
    <row r="9" spans="2:16" x14ac:dyDescent="0.25">
      <c r="B9" s="40" t="s">
        <v>346</v>
      </c>
      <c r="C9" s="41">
        <v>101793</v>
      </c>
      <c r="D9" s="41" t="s">
        <v>121</v>
      </c>
      <c r="E9" s="41" t="s">
        <v>362</v>
      </c>
      <c r="F9" s="42"/>
      <c r="G9" s="42"/>
      <c r="H9" s="41"/>
      <c r="I9" s="42"/>
      <c r="J9" s="34"/>
      <c r="K9" s="35"/>
      <c r="L9" s="34"/>
      <c r="M9" s="35"/>
      <c r="N9" s="35"/>
      <c r="O9" s="35"/>
      <c r="P9" s="36"/>
    </row>
    <row r="10" spans="2:16" x14ac:dyDescent="0.25">
      <c r="B10" s="43" t="s">
        <v>346</v>
      </c>
      <c r="C10" s="44">
        <v>101778</v>
      </c>
      <c r="D10" s="44" t="s">
        <v>123</v>
      </c>
      <c r="E10" s="44" t="s">
        <v>361</v>
      </c>
      <c r="F10" s="45"/>
      <c r="G10" s="45"/>
      <c r="H10" s="44"/>
      <c r="I10" s="45"/>
      <c r="J10" s="34"/>
      <c r="K10" s="35"/>
      <c r="L10" s="34"/>
      <c r="M10" s="35"/>
      <c r="N10" s="35"/>
      <c r="O10" s="35"/>
      <c r="P10" s="36"/>
    </row>
    <row r="11" spans="2:16" ht="15" customHeight="1" x14ac:dyDescent="0.25">
      <c r="B11" s="43" t="s">
        <v>346</v>
      </c>
      <c r="C11" s="44">
        <v>101678</v>
      </c>
      <c r="D11" s="44" t="s">
        <v>124</v>
      </c>
      <c r="E11" s="44" t="s">
        <v>345</v>
      </c>
      <c r="F11" s="44"/>
      <c r="G11" s="45"/>
      <c r="H11" s="44"/>
      <c r="I11" s="45"/>
      <c r="J11" s="34"/>
      <c r="K11" s="35"/>
      <c r="L11" s="34"/>
      <c r="M11" s="35"/>
      <c r="N11" s="35"/>
      <c r="O11" s="35"/>
      <c r="P11" s="36"/>
    </row>
    <row r="12" spans="2:16" ht="25.5" x14ac:dyDescent="0.25">
      <c r="B12" s="46" t="s">
        <v>354</v>
      </c>
      <c r="C12" s="47">
        <v>1312455</v>
      </c>
      <c r="D12" s="47" t="s">
        <v>356</v>
      </c>
      <c r="E12" s="47" t="s">
        <v>355</v>
      </c>
      <c r="F12" s="48"/>
      <c r="G12" s="48"/>
      <c r="H12" s="47"/>
      <c r="I12" s="48"/>
      <c r="J12" s="34"/>
      <c r="K12" s="35"/>
      <c r="L12" s="34"/>
      <c r="M12" s="35"/>
      <c r="N12" s="35"/>
      <c r="O12" s="35"/>
      <c r="P12" s="36"/>
    </row>
    <row r="13" spans="2:16" ht="25.5" x14ac:dyDescent="0.25">
      <c r="B13" s="46" t="s">
        <v>360</v>
      </c>
      <c r="C13" s="47">
        <v>230969</v>
      </c>
      <c r="D13" s="47" t="s">
        <v>359</v>
      </c>
      <c r="E13" s="47" t="s">
        <v>55</v>
      </c>
      <c r="F13" s="47"/>
      <c r="G13" s="48"/>
      <c r="H13" s="47"/>
      <c r="I13" s="47"/>
      <c r="J13" s="34"/>
      <c r="K13" s="35"/>
      <c r="L13" s="34"/>
      <c r="M13" s="35"/>
      <c r="N13" s="35"/>
      <c r="O13" s="35"/>
      <c r="P13" s="36"/>
    </row>
    <row r="14" spans="2:16" x14ac:dyDescent="0.25">
      <c r="B14" s="46" t="s">
        <v>358</v>
      </c>
      <c r="C14" s="47">
        <v>1612581</v>
      </c>
      <c r="D14" s="47" t="s">
        <v>321</v>
      </c>
      <c r="E14" s="47" t="s">
        <v>55</v>
      </c>
      <c r="F14" s="47"/>
      <c r="G14" s="48"/>
      <c r="H14" s="47"/>
      <c r="I14" s="48"/>
      <c r="J14" s="34"/>
      <c r="K14" s="35"/>
      <c r="L14" s="34"/>
      <c r="M14" s="35"/>
      <c r="N14" s="35"/>
      <c r="O14" s="35"/>
      <c r="P14" s="36"/>
    </row>
    <row r="15" spans="2:16" ht="15" customHeight="1" x14ac:dyDescent="0.25">
      <c r="B15" s="46" t="s">
        <v>357</v>
      </c>
      <c r="C15" s="47">
        <v>613155</v>
      </c>
      <c r="D15" s="47" t="s">
        <v>116</v>
      </c>
      <c r="E15" s="47" t="s">
        <v>55</v>
      </c>
      <c r="F15" s="47"/>
      <c r="G15" s="48"/>
      <c r="H15" s="47"/>
      <c r="I15" s="48"/>
      <c r="J15" s="34"/>
      <c r="K15" s="35"/>
      <c r="L15" s="34"/>
      <c r="M15" s="35"/>
      <c r="N15" s="35"/>
      <c r="O15" s="35"/>
      <c r="P15" s="36"/>
    </row>
    <row r="16" spans="2:16" ht="25.5" x14ac:dyDescent="0.25">
      <c r="B16" s="46" t="s">
        <v>354</v>
      </c>
      <c r="C16" s="47">
        <v>1360154</v>
      </c>
      <c r="D16" s="47" t="s">
        <v>316</v>
      </c>
      <c r="E16" s="47" t="s">
        <v>353</v>
      </c>
      <c r="F16" s="48"/>
      <c r="G16" s="48"/>
      <c r="H16" s="47"/>
      <c r="I16" s="48"/>
      <c r="J16" s="34"/>
      <c r="K16" s="35"/>
      <c r="L16" s="34"/>
      <c r="M16" s="35"/>
      <c r="N16" s="35"/>
      <c r="O16" s="35"/>
      <c r="P16" s="36"/>
    </row>
    <row r="17" spans="2:16" ht="24.75" customHeight="1" x14ac:dyDescent="0.25">
      <c r="B17" s="46" t="s">
        <v>352</v>
      </c>
      <c r="C17" s="47">
        <v>675178</v>
      </c>
      <c r="D17" s="47" t="s">
        <v>117</v>
      </c>
      <c r="E17" s="47" t="s">
        <v>351</v>
      </c>
      <c r="F17" s="48"/>
      <c r="G17" s="48"/>
      <c r="H17" s="47"/>
      <c r="I17" s="47"/>
      <c r="J17" s="34"/>
      <c r="K17" s="35"/>
      <c r="L17" s="34"/>
      <c r="M17" s="35"/>
      <c r="N17" s="35"/>
      <c r="O17" s="35"/>
      <c r="P17" s="36"/>
    </row>
    <row r="18" spans="2:16" ht="26.25" customHeight="1" x14ac:dyDescent="0.25">
      <c r="B18" s="37" t="s">
        <v>349</v>
      </c>
      <c r="C18" s="38" t="s">
        <v>319</v>
      </c>
      <c r="D18" s="38" t="s">
        <v>320</v>
      </c>
      <c r="E18" s="38" t="s">
        <v>348</v>
      </c>
      <c r="F18" s="39"/>
      <c r="G18" s="39"/>
      <c r="H18" s="39"/>
      <c r="I18" s="39"/>
      <c r="J18" s="34"/>
      <c r="K18" s="35"/>
      <c r="L18" s="34"/>
      <c r="M18" s="35"/>
      <c r="N18" s="35"/>
      <c r="O18" s="35"/>
      <c r="P18" s="36"/>
    </row>
    <row r="19" spans="2:16" x14ac:dyDescent="0.25">
      <c r="B19" s="37" t="s">
        <v>346</v>
      </c>
      <c r="C19" s="38">
        <v>101792</v>
      </c>
      <c r="D19" s="38" t="s">
        <v>120</v>
      </c>
      <c r="E19" s="38" t="s">
        <v>347</v>
      </c>
      <c r="F19" s="39"/>
      <c r="G19" s="39"/>
      <c r="H19" s="39"/>
      <c r="I19" s="39"/>
      <c r="J19" s="34"/>
      <c r="K19" s="35"/>
      <c r="L19" s="34"/>
      <c r="M19" s="35"/>
      <c r="N19" s="35"/>
      <c r="O19" s="35"/>
      <c r="P19" s="36"/>
    </row>
    <row r="20" spans="2:16" ht="25.5" x14ac:dyDescent="0.25">
      <c r="B20" s="40" t="s">
        <v>349</v>
      </c>
      <c r="C20" s="41" t="s">
        <v>317</v>
      </c>
      <c r="D20" s="41" t="s">
        <v>318</v>
      </c>
      <c r="E20" s="41" t="s">
        <v>364</v>
      </c>
      <c r="F20" s="42"/>
      <c r="G20" s="42"/>
      <c r="H20" s="42"/>
      <c r="I20" s="42"/>
      <c r="J20" s="34"/>
      <c r="K20" s="35"/>
      <c r="L20" s="34"/>
      <c r="M20" s="35"/>
      <c r="N20" s="35"/>
      <c r="O20" s="35"/>
      <c r="P20" s="36"/>
    </row>
    <row r="21" spans="2:16" ht="25.5" x14ac:dyDescent="0.25">
      <c r="B21" s="40" t="s">
        <v>346</v>
      </c>
      <c r="C21" s="41">
        <v>101751</v>
      </c>
      <c r="D21" s="41" t="s">
        <v>122</v>
      </c>
      <c r="E21" s="41" t="s">
        <v>363</v>
      </c>
      <c r="F21" s="42"/>
      <c r="G21" s="49"/>
      <c r="H21" s="49"/>
      <c r="I21" s="49"/>
      <c r="J21" s="34"/>
      <c r="K21" s="35"/>
      <c r="L21" s="34"/>
      <c r="M21" s="35"/>
      <c r="N21" s="35"/>
      <c r="O21" s="35"/>
      <c r="P21" s="36"/>
    </row>
    <row r="22" spans="2:16" x14ac:dyDescent="0.25">
      <c r="B22" s="40" t="s">
        <v>346</v>
      </c>
      <c r="C22" s="41">
        <v>101793</v>
      </c>
      <c r="D22" s="41" t="s">
        <v>121</v>
      </c>
      <c r="E22" s="41" t="s">
        <v>362</v>
      </c>
      <c r="F22" s="42"/>
      <c r="G22" s="49"/>
      <c r="H22" s="49"/>
      <c r="I22" s="49"/>
      <c r="J22" s="34"/>
      <c r="K22" s="35"/>
      <c r="L22" s="34"/>
      <c r="M22" s="35"/>
      <c r="N22" s="35"/>
      <c r="O22" s="35"/>
      <c r="P22" s="36"/>
    </row>
    <row r="23" spans="2:16" x14ac:dyDescent="0.25">
      <c r="B23" s="43" t="s">
        <v>346</v>
      </c>
      <c r="C23" s="44">
        <v>101778</v>
      </c>
      <c r="D23" s="44" t="s">
        <v>123</v>
      </c>
      <c r="E23" s="44" t="s">
        <v>361</v>
      </c>
      <c r="F23" s="45"/>
      <c r="G23" s="45"/>
      <c r="H23" s="45"/>
      <c r="I23" s="45"/>
      <c r="J23" s="34"/>
      <c r="K23" s="35"/>
      <c r="L23" s="34"/>
      <c r="M23" s="35"/>
      <c r="N23" s="35"/>
      <c r="O23" s="35"/>
      <c r="P23" s="36"/>
    </row>
    <row r="24" spans="2:16" ht="25.5" x14ac:dyDescent="0.25">
      <c r="B24" s="43" t="s">
        <v>346</v>
      </c>
      <c r="C24" s="44">
        <v>101678</v>
      </c>
      <c r="D24" s="44" t="s">
        <v>124</v>
      </c>
      <c r="E24" s="44" t="s">
        <v>345</v>
      </c>
      <c r="F24" s="45"/>
      <c r="G24" s="45"/>
      <c r="H24" s="45"/>
      <c r="I24" s="44"/>
      <c r="J24" s="34"/>
      <c r="K24" s="35"/>
      <c r="L24" s="34"/>
      <c r="M24" s="35"/>
      <c r="N24" s="35"/>
      <c r="O24" s="35"/>
      <c r="P24" s="36"/>
    </row>
    <row r="25" spans="2:16" ht="30" customHeight="1" x14ac:dyDescent="0.25">
      <c r="B25" s="31" t="s">
        <v>354</v>
      </c>
      <c r="C25" s="32">
        <v>1312448</v>
      </c>
      <c r="D25" s="32" t="s">
        <v>315</v>
      </c>
      <c r="E25" s="32" t="s">
        <v>365</v>
      </c>
      <c r="F25" s="33"/>
      <c r="G25" s="50"/>
      <c r="H25" s="50"/>
      <c r="I25" s="33"/>
      <c r="J25" s="34"/>
      <c r="K25" s="35"/>
      <c r="L25" s="34"/>
      <c r="M25" s="35"/>
      <c r="N25" s="35"/>
      <c r="O25" s="35"/>
      <c r="P25" s="36"/>
    </row>
    <row r="26" spans="2:16" ht="28.5" customHeight="1" x14ac:dyDescent="0.25">
      <c r="B26" s="43" t="s">
        <v>346</v>
      </c>
      <c r="C26" s="44">
        <v>101778</v>
      </c>
      <c r="D26" s="44" t="s">
        <v>123</v>
      </c>
      <c r="E26" s="44" t="s">
        <v>345</v>
      </c>
      <c r="F26" s="45"/>
      <c r="G26" s="51"/>
      <c r="H26" s="51"/>
      <c r="I26" s="52"/>
      <c r="J26" s="34"/>
      <c r="K26" s="35"/>
      <c r="L26" s="34"/>
      <c r="M26" s="35"/>
      <c r="N26" s="35"/>
      <c r="O26" s="35"/>
      <c r="P26" s="36"/>
    </row>
    <row r="27" spans="2:16" ht="27.75" customHeight="1" x14ac:dyDescent="0.25">
      <c r="B27" s="37" t="s">
        <v>349</v>
      </c>
      <c r="C27" s="38" t="s">
        <v>319</v>
      </c>
      <c r="D27" s="38" t="s">
        <v>320</v>
      </c>
      <c r="E27" s="38" t="s">
        <v>348</v>
      </c>
      <c r="F27" s="39"/>
      <c r="G27" s="53"/>
      <c r="H27" s="53"/>
      <c r="I27" s="39"/>
      <c r="J27" s="34"/>
      <c r="K27" s="35"/>
      <c r="L27" s="34"/>
      <c r="M27" s="35"/>
      <c r="N27" s="35"/>
      <c r="O27" s="35"/>
      <c r="P27" s="36"/>
    </row>
    <row r="28" spans="2:16" ht="20.25" customHeight="1" x14ac:dyDescent="0.25">
      <c r="B28" s="37" t="s">
        <v>346</v>
      </c>
      <c r="C28" s="38">
        <v>101792</v>
      </c>
      <c r="D28" s="38" t="s">
        <v>120</v>
      </c>
      <c r="E28" s="38" t="s">
        <v>347</v>
      </c>
      <c r="F28" s="39"/>
      <c r="G28" s="54"/>
      <c r="H28" s="38"/>
      <c r="I28" s="39"/>
      <c r="J28" s="34"/>
      <c r="K28" s="35"/>
      <c r="L28" s="34"/>
      <c r="M28" s="35"/>
      <c r="N28" s="35"/>
      <c r="O28" s="35"/>
      <c r="P28" s="36"/>
    </row>
    <row r="29" spans="2:16" ht="25.5" x14ac:dyDescent="0.25">
      <c r="B29" s="40" t="s">
        <v>349</v>
      </c>
      <c r="C29" s="41" t="s">
        <v>317</v>
      </c>
      <c r="D29" s="41" t="s">
        <v>318</v>
      </c>
      <c r="E29" s="41" t="s">
        <v>364</v>
      </c>
      <c r="F29" s="42"/>
      <c r="G29" s="49"/>
      <c r="H29" s="42"/>
      <c r="I29" s="42"/>
      <c r="J29" s="34"/>
      <c r="K29" s="35"/>
      <c r="L29" s="34"/>
      <c r="M29" s="35"/>
      <c r="N29" s="35"/>
      <c r="O29" s="35"/>
      <c r="P29" s="36"/>
    </row>
    <row r="30" spans="2:16" ht="25.5" x14ac:dyDescent="0.25">
      <c r="B30" s="40" t="s">
        <v>346</v>
      </c>
      <c r="C30" s="41">
        <v>101751</v>
      </c>
      <c r="D30" s="41" t="s">
        <v>122</v>
      </c>
      <c r="E30" s="41" t="s">
        <v>363</v>
      </c>
      <c r="F30" s="42"/>
      <c r="G30" s="49"/>
      <c r="H30" s="42"/>
      <c r="I30" s="42"/>
      <c r="J30" s="34"/>
      <c r="K30" s="35"/>
      <c r="L30" s="34"/>
      <c r="M30" s="35"/>
      <c r="N30" s="35"/>
      <c r="O30" s="35"/>
      <c r="P30" s="36"/>
    </row>
    <row r="31" spans="2:16" x14ac:dyDescent="0.25">
      <c r="B31" s="40" t="s">
        <v>346</v>
      </c>
      <c r="C31" s="41">
        <v>101793</v>
      </c>
      <c r="D31" s="41" t="s">
        <v>121</v>
      </c>
      <c r="E31" s="41" t="s">
        <v>362</v>
      </c>
      <c r="F31" s="42"/>
      <c r="G31" s="49"/>
      <c r="H31" s="42"/>
      <c r="I31" s="49"/>
      <c r="J31" s="34"/>
      <c r="K31" s="35"/>
      <c r="L31" s="34"/>
      <c r="M31" s="35"/>
      <c r="N31" s="35"/>
      <c r="O31" s="35"/>
      <c r="P31" s="36"/>
    </row>
    <row r="32" spans="2:16" ht="15.75" x14ac:dyDescent="0.25">
      <c r="B32" s="43"/>
      <c r="C32" s="44"/>
      <c r="D32" s="44"/>
      <c r="E32" s="44"/>
      <c r="F32" s="38"/>
      <c r="G32" s="54"/>
      <c r="H32" s="38"/>
      <c r="I32" s="52"/>
      <c r="J32" s="34"/>
      <c r="K32" s="35"/>
      <c r="L32" s="34"/>
      <c r="M32" s="35"/>
      <c r="N32" s="35"/>
      <c r="O32" s="35"/>
      <c r="P32" s="36"/>
    </row>
    <row r="33" spans="2:16" x14ac:dyDescent="0.25">
      <c r="B33" s="43" t="s">
        <v>346</v>
      </c>
      <c r="C33" s="44">
        <v>101678</v>
      </c>
      <c r="D33" s="44" t="s">
        <v>124</v>
      </c>
      <c r="E33" s="44" t="s">
        <v>361</v>
      </c>
      <c r="F33" s="45"/>
      <c r="G33" s="51"/>
      <c r="H33" s="45"/>
      <c r="I33" s="45"/>
      <c r="J33" s="34"/>
      <c r="K33" s="35"/>
      <c r="L33" s="34"/>
      <c r="M33" s="35"/>
      <c r="N33" s="35"/>
      <c r="O33" s="35"/>
      <c r="P33" s="36"/>
    </row>
    <row r="34" spans="2:16" ht="25.5" x14ac:dyDescent="0.25">
      <c r="B34" s="79" t="s">
        <v>360</v>
      </c>
      <c r="C34" s="47">
        <v>230969</v>
      </c>
      <c r="D34" s="47" t="s">
        <v>359</v>
      </c>
      <c r="E34" s="55" t="s">
        <v>55</v>
      </c>
      <c r="F34" s="47"/>
      <c r="G34" s="56"/>
      <c r="H34" s="57"/>
      <c r="I34" s="58"/>
      <c r="J34" s="34"/>
      <c r="K34" s="35"/>
      <c r="L34" s="34"/>
      <c r="M34" s="35"/>
      <c r="N34" s="35"/>
      <c r="O34" s="59"/>
      <c r="P34" s="36"/>
    </row>
    <row r="35" spans="2:16" ht="15.75" x14ac:dyDescent="0.25">
      <c r="B35" s="79" t="s">
        <v>358</v>
      </c>
      <c r="C35" s="47">
        <v>1612581</v>
      </c>
      <c r="D35" s="47" t="s">
        <v>321</v>
      </c>
      <c r="E35" s="55" t="s">
        <v>55</v>
      </c>
      <c r="F35" s="47"/>
      <c r="G35" s="56"/>
      <c r="H35" s="39"/>
      <c r="I35" s="58"/>
      <c r="J35" s="34"/>
      <c r="K35" s="35"/>
      <c r="L35" s="34"/>
      <c r="M35" s="35"/>
      <c r="N35" s="35"/>
      <c r="O35" s="59"/>
      <c r="P35" s="36"/>
    </row>
    <row r="36" spans="2:16" ht="25.5" x14ac:dyDescent="0.25">
      <c r="B36" s="79" t="s">
        <v>357</v>
      </c>
      <c r="C36" s="47">
        <v>613155</v>
      </c>
      <c r="D36" s="47" t="s">
        <v>116</v>
      </c>
      <c r="E36" s="55" t="s">
        <v>55</v>
      </c>
      <c r="F36" s="47"/>
      <c r="G36" s="56"/>
      <c r="H36" s="57"/>
      <c r="I36" s="58"/>
      <c r="J36" s="34"/>
      <c r="K36" s="35"/>
      <c r="L36" s="34"/>
      <c r="M36" s="35"/>
      <c r="N36" s="35"/>
      <c r="O36" s="59"/>
      <c r="P36" s="36"/>
    </row>
    <row r="37" spans="2:16" ht="25.5" x14ac:dyDescent="0.25">
      <c r="B37" s="46" t="s">
        <v>354</v>
      </c>
      <c r="C37" s="47">
        <v>1312455</v>
      </c>
      <c r="D37" s="47" t="s">
        <v>356</v>
      </c>
      <c r="E37" s="47" t="s">
        <v>355</v>
      </c>
      <c r="F37" s="57"/>
      <c r="G37" s="57"/>
      <c r="H37" s="57"/>
      <c r="I37" s="48"/>
      <c r="J37" s="34"/>
      <c r="K37" s="35"/>
      <c r="L37" s="34"/>
      <c r="M37" s="35"/>
      <c r="N37" s="35"/>
      <c r="O37" s="35"/>
      <c r="P37" s="36"/>
    </row>
    <row r="38" spans="2:16" ht="25.5" x14ac:dyDescent="0.25">
      <c r="B38" s="46" t="s">
        <v>354</v>
      </c>
      <c r="C38" s="47">
        <v>1360154</v>
      </c>
      <c r="D38" s="47" t="s">
        <v>316</v>
      </c>
      <c r="E38" s="47" t="s">
        <v>353</v>
      </c>
      <c r="F38" s="57"/>
      <c r="G38" s="56"/>
      <c r="H38" s="56"/>
      <c r="I38" s="57"/>
      <c r="J38" s="34"/>
      <c r="K38" s="35"/>
      <c r="L38" s="34"/>
      <c r="M38" s="35"/>
      <c r="N38" s="35"/>
      <c r="O38" s="35"/>
      <c r="P38" s="36"/>
    </row>
    <row r="39" spans="2:16" ht="25.5" x14ac:dyDescent="0.25">
      <c r="B39" s="46" t="s">
        <v>352</v>
      </c>
      <c r="C39" s="47">
        <v>675178</v>
      </c>
      <c r="D39" s="47" t="s">
        <v>117</v>
      </c>
      <c r="E39" s="47" t="s">
        <v>351</v>
      </c>
      <c r="F39" s="57"/>
      <c r="G39" s="56"/>
      <c r="H39" s="57"/>
      <c r="I39" s="58"/>
      <c r="J39" s="34"/>
      <c r="K39" s="35"/>
      <c r="L39" s="34"/>
      <c r="M39" s="35"/>
      <c r="N39" s="35"/>
      <c r="O39" s="35"/>
      <c r="P39" s="36"/>
    </row>
    <row r="40" spans="2:16" ht="25.5" x14ac:dyDescent="0.25">
      <c r="B40" s="37" t="s">
        <v>349</v>
      </c>
      <c r="C40" s="38" t="s">
        <v>319</v>
      </c>
      <c r="D40" s="38" t="s">
        <v>320</v>
      </c>
      <c r="E40" s="38" t="s">
        <v>348</v>
      </c>
      <c r="F40" s="39"/>
      <c r="G40" s="53"/>
      <c r="H40" s="53"/>
      <c r="I40" s="60"/>
      <c r="J40" s="34"/>
      <c r="K40" s="35"/>
      <c r="L40" s="34"/>
      <c r="M40" s="35"/>
      <c r="N40" s="35"/>
      <c r="O40" s="35"/>
      <c r="P40" s="36"/>
    </row>
    <row r="41" spans="2:16" ht="15.75" x14ac:dyDescent="0.25">
      <c r="B41" s="37" t="s">
        <v>346</v>
      </c>
      <c r="C41" s="38">
        <v>101792</v>
      </c>
      <c r="D41" s="38" t="s">
        <v>120</v>
      </c>
      <c r="E41" s="38" t="s">
        <v>347</v>
      </c>
      <c r="F41" s="39"/>
      <c r="G41" s="53"/>
      <c r="H41" s="38"/>
      <c r="I41" s="60"/>
      <c r="J41" s="34"/>
      <c r="K41" s="35"/>
      <c r="L41" s="34"/>
      <c r="M41" s="35"/>
      <c r="N41" s="35"/>
      <c r="O41" s="35"/>
      <c r="P41" s="36"/>
    </row>
    <row r="42" spans="2:16" ht="25.5" x14ac:dyDescent="0.25">
      <c r="B42" s="37" t="s">
        <v>346</v>
      </c>
      <c r="C42" s="38">
        <v>101778</v>
      </c>
      <c r="D42" s="38" t="s">
        <v>123</v>
      </c>
      <c r="E42" s="38" t="s">
        <v>345</v>
      </c>
      <c r="F42" s="39"/>
      <c r="G42" s="53"/>
      <c r="H42" s="38"/>
      <c r="I42" s="60"/>
      <c r="J42" s="34"/>
      <c r="K42" s="35"/>
      <c r="L42" s="34"/>
      <c r="M42" s="35"/>
      <c r="N42" s="61"/>
      <c r="O42" s="35"/>
      <c r="P42" s="36"/>
    </row>
    <row r="43" spans="2:16" ht="25.5" x14ac:dyDescent="0.25">
      <c r="B43" s="43" t="s">
        <v>346</v>
      </c>
      <c r="C43" s="44" t="s">
        <v>317</v>
      </c>
      <c r="D43" s="44" t="s">
        <v>131</v>
      </c>
      <c r="E43" s="44" t="s">
        <v>364</v>
      </c>
      <c r="F43" s="33"/>
      <c r="G43" s="50"/>
      <c r="H43" s="58"/>
      <c r="I43" s="58"/>
      <c r="J43" s="34"/>
      <c r="K43" s="35"/>
      <c r="L43" s="34"/>
      <c r="M43" s="35"/>
      <c r="N43" s="228"/>
      <c r="O43" s="35"/>
      <c r="P43" s="36"/>
    </row>
    <row r="44" spans="2:16" ht="25.5" x14ac:dyDescent="0.25">
      <c r="B44" s="43" t="s">
        <v>346</v>
      </c>
      <c r="C44" s="44">
        <v>101751</v>
      </c>
      <c r="D44" s="3" t="s">
        <v>122</v>
      </c>
      <c r="E44" s="44" t="s">
        <v>363</v>
      </c>
      <c r="F44" s="33"/>
      <c r="G44" s="50"/>
      <c r="H44" s="58"/>
      <c r="I44" s="58"/>
      <c r="J44" s="222"/>
      <c r="K44" s="35"/>
      <c r="L44" s="34"/>
      <c r="M44" s="35"/>
      <c r="N44" s="223"/>
      <c r="O44" s="35"/>
      <c r="P44" s="224"/>
    </row>
    <row r="45" spans="2:16" ht="15.75" x14ac:dyDescent="0.25">
      <c r="B45" s="43" t="s">
        <v>346</v>
      </c>
      <c r="C45" s="44">
        <v>101793</v>
      </c>
      <c r="D45" s="44" t="s">
        <v>121</v>
      </c>
      <c r="E45" s="44" t="s">
        <v>362</v>
      </c>
      <c r="F45" s="33"/>
      <c r="G45" s="50"/>
      <c r="H45" s="58"/>
      <c r="I45" s="58"/>
      <c r="J45" s="34"/>
      <c r="K45" s="35"/>
      <c r="L45" s="34"/>
      <c r="M45" s="35"/>
      <c r="N45" s="223"/>
      <c r="O45" s="35"/>
      <c r="P45" s="36"/>
    </row>
    <row r="46" spans="2:16" ht="15.75" x14ac:dyDescent="0.25">
      <c r="B46" s="43"/>
      <c r="C46" s="44"/>
      <c r="D46" s="44"/>
      <c r="E46" s="44"/>
      <c r="F46" s="32"/>
      <c r="G46" s="62"/>
      <c r="H46" s="52"/>
      <c r="I46" s="52"/>
      <c r="J46" s="34"/>
      <c r="K46" s="35"/>
      <c r="L46" s="34"/>
      <c r="M46" s="35"/>
      <c r="N46" s="35"/>
      <c r="O46" s="35"/>
      <c r="P46" s="36"/>
    </row>
    <row r="47" spans="2:16" ht="15.75" x14ac:dyDescent="0.25">
      <c r="B47" s="43"/>
      <c r="C47" s="44"/>
      <c r="D47" s="44"/>
      <c r="E47" s="44"/>
      <c r="F47" s="32"/>
      <c r="G47" s="62"/>
      <c r="H47" s="52"/>
      <c r="I47" s="52"/>
      <c r="J47" s="34"/>
      <c r="K47" s="35"/>
      <c r="L47" s="34"/>
      <c r="M47" s="35"/>
      <c r="N47" s="35"/>
      <c r="O47" s="35"/>
      <c r="P47" s="36"/>
    </row>
    <row r="48" spans="2:16" ht="15.75" x14ac:dyDescent="0.25">
      <c r="B48" s="43"/>
      <c r="C48" s="44"/>
      <c r="D48" s="44"/>
      <c r="E48" s="44"/>
      <c r="F48" s="32"/>
      <c r="G48" s="62"/>
      <c r="H48" s="52"/>
      <c r="I48" s="52"/>
      <c r="J48" s="34"/>
      <c r="K48" s="35"/>
      <c r="L48" s="34"/>
      <c r="M48" s="35"/>
      <c r="N48" s="35"/>
      <c r="O48" s="35"/>
      <c r="P48" s="36"/>
    </row>
    <row r="49" spans="1:16" ht="27.75" customHeight="1" x14ac:dyDescent="0.25">
      <c r="B49" s="43"/>
      <c r="C49" s="44"/>
      <c r="D49" s="44"/>
      <c r="E49" s="44"/>
      <c r="F49" s="32"/>
      <c r="G49" s="62"/>
      <c r="H49" s="52"/>
      <c r="I49" s="52"/>
      <c r="J49" s="34"/>
      <c r="K49" s="35"/>
      <c r="L49" s="34"/>
      <c r="M49" s="35"/>
      <c r="N49" s="35"/>
      <c r="O49" s="35"/>
      <c r="P49" s="36"/>
    </row>
    <row r="50" spans="1:16" ht="15.75" x14ac:dyDescent="0.25">
      <c r="B50" s="63"/>
      <c r="C50" s="64"/>
      <c r="D50" s="64"/>
      <c r="E50" s="64"/>
      <c r="F50" s="64"/>
      <c r="G50" s="65"/>
      <c r="H50" s="65"/>
      <c r="I50" s="65"/>
      <c r="J50" s="66"/>
      <c r="K50" s="67"/>
      <c r="L50" s="66"/>
      <c r="M50" s="67"/>
      <c r="N50" s="67"/>
      <c r="O50" s="67"/>
      <c r="P50" s="68"/>
    </row>
    <row r="51" spans="1:16" ht="15.75" x14ac:dyDescent="0.25">
      <c r="B51" s="26"/>
      <c r="C51" s="26"/>
      <c r="D51" s="26"/>
      <c r="E51" s="26"/>
      <c r="F51" s="26"/>
      <c r="G51" s="27"/>
      <c r="H51" s="27"/>
      <c r="I51" s="27"/>
      <c r="J51" s="28"/>
      <c r="K51" s="20"/>
      <c r="L51" s="28"/>
      <c r="M51" s="20"/>
      <c r="N51" s="20"/>
      <c r="O51" s="20"/>
      <c r="P51" s="20"/>
    </row>
    <row r="52" spans="1:16" ht="15.75" x14ac:dyDescent="0.25">
      <c r="B52" s="26"/>
      <c r="C52" s="26"/>
      <c r="D52" s="26"/>
      <c r="E52" s="26"/>
      <c r="F52" s="26"/>
      <c r="G52" s="27"/>
      <c r="H52" s="27"/>
      <c r="I52" s="27"/>
      <c r="J52" s="28"/>
      <c r="K52" s="20"/>
      <c r="L52" s="28"/>
      <c r="M52" s="20"/>
      <c r="N52" s="20"/>
      <c r="O52" s="20"/>
      <c r="P52" s="20"/>
    </row>
    <row r="53" spans="1:16" ht="15.75" x14ac:dyDescent="0.25">
      <c r="B53" s="26"/>
      <c r="C53" s="26"/>
      <c r="D53" s="26"/>
      <c r="E53" s="26"/>
      <c r="F53" s="26"/>
      <c r="G53" s="27"/>
      <c r="H53" s="27"/>
      <c r="I53" s="27"/>
      <c r="J53" s="28"/>
      <c r="K53" s="20"/>
      <c r="L53" s="28"/>
      <c r="M53" s="20"/>
      <c r="N53" s="20"/>
      <c r="O53" s="20"/>
      <c r="P53" s="20"/>
    </row>
    <row r="55" spans="1:16" x14ac:dyDescent="0.25">
      <c r="A55" s="29"/>
    </row>
    <row r="56" spans="1:16" x14ac:dyDescent="0.25">
      <c r="A56" s="29"/>
      <c r="C56" s="15"/>
      <c r="D56" s="15"/>
      <c r="E56" s="15"/>
      <c r="F56" s="15"/>
      <c r="G56" s="15"/>
      <c r="H56" s="15"/>
      <c r="I56" s="15"/>
      <c r="J56" s="15"/>
      <c r="K56" s="15"/>
    </row>
    <row r="57" spans="1:16" x14ac:dyDescent="0.25">
      <c r="A57" s="29"/>
    </row>
    <row r="58" spans="1:16" x14ac:dyDescent="0.25">
      <c r="A58" s="29"/>
    </row>
    <row r="59" spans="1:16" x14ac:dyDescent="0.25">
      <c r="A59" s="29"/>
    </row>
    <row r="60" spans="1:16" x14ac:dyDescent="0.25">
      <c r="A60" s="29"/>
    </row>
    <row r="61" spans="1:16" x14ac:dyDescent="0.25">
      <c r="A61" s="29"/>
    </row>
    <row r="62" spans="1:16" x14ac:dyDescent="0.25">
      <c r="A62" s="29"/>
    </row>
    <row r="63" spans="1:16" x14ac:dyDescent="0.25">
      <c r="A63" s="29"/>
    </row>
    <row r="64" spans="1:16" x14ac:dyDescent="0.25">
      <c r="A64" s="29"/>
    </row>
    <row r="65" spans="1:1" x14ac:dyDescent="0.25">
      <c r="A65" s="29"/>
    </row>
    <row r="66" spans="1:1" x14ac:dyDescent="0.25">
      <c r="A66" s="29"/>
    </row>
    <row r="67" spans="1:1" x14ac:dyDescent="0.25">
      <c r="A67" s="29"/>
    </row>
    <row r="71" spans="1:1" ht="17.25" customHeight="1" x14ac:dyDescent="0.25"/>
    <row r="72" spans="1:1" ht="21" customHeight="1" x14ac:dyDescent="0.25"/>
    <row r="73" spans="1:1" ht="18.75" customHeight="1" x14ac:dyDescent="0.25"/>
    <row r="74" spans="1:1" ht="19.5" customHeight="1" x14ac:dyDescent="0.25"/>
    <row r="75" spans="1:1" ht="16.5" customHeight="1" x14ac:dyDescent="0.25"/>
    <row r="76" spans="1:1" ht="16.5" customHeight="1" x14ac:dyDescent="0.25"/>
    <row r="77" spans="1:1" ht="16.5" customHeight="1" x14ac:dyDescent="0.25"/>
  </sheetData>
  <pageMargins left="0.7" right="0.7" top="0.75" bottom="0.75" header="0.3" footer="0.3"/>
  <pageSetup paperSize="9" orientation="portrait" verticalDpi="1200" r:id="rId1"/>
  <drawing r:id="rId2"/>
  <tableParts count="1">
    <tablePart r:id="rId3"/>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1:L59"/>
  <sheetViews>
    <sheetView zoomScale="76" zoomScaleNormal="76" workbookViewId="0">
      <selection activeCell="L6" sqref="L6"/>
    </sheetView>
  </sheetViews>
  <sheetFormatPr baseColWidth="10" defaultColWidth="11.42578125" defaultRowHeight="15" x14ac:dyDescent="0.25"/>
  <cols>
    <col min="1" max="1" width="14" style="105" customWidth="1"/>
    <col min="2" max="3" width="10.7109375" style="106" customWidth="1"/>
    <col min="4" max="4" width="24.85546875" style="179" customWidth="1"/>
    <col min="5" max="5" width="17.85546875" style="105" customWidth="1"/>
    <col min="6" max="6" width="16.7109375" style="105" customWidth="1"/>
    <col min="7" max="7" width="15.7109375" style="105" customWidth="1"/>
    <col min="8" max="8" width="14.5703125" style="105" customWidth="1"/>
    <col min="9" max="9" width="20.42578125" style="105" customWidth="1"/>
    <col min="10" max="10" width="23.28515625" style="105" customWidth="1"/>
    <col min="11" max="11" width="23.140625" style="105" customWidth="1"/>
    <col min="12" max="12" width="41.140625" style="656" customWidth="1"/>
    <col min="13" max="16384" width="11.42578125" style="105"/>
  </cols>
  <sheetData>
    <row r="1" spans="2:12" ht="9.75" customHeight="1" x14ac:dyDescent="0.25"/>
    <row r="2" spans="2:12" ht="9.75" customHeight="1" x14ac:dyDescent="0.25"/>
    <row r="3" spans="2:12" customFormat="1" ht="29.25" customHeight="1" x14ac:dyDescent="0.2">
      <c r="B3" s="1062" t="s">
        <v>1183</v>
      </c>
      <c r="C3" s="1062"/>
      <c r="D3" s="1062"/>
      <c r="E3" s="1062"/>
      <c r="F3" s="1062"/>
      <c r="G3" s="1062"/>
      <c r="H3" s="1062"/>
      <c r="I3" s="1062"/>
      <c r="J3" s="1062"/>
      <c r="K3" s="1062"/>
      <c r="L3" s="657"/>
    </row>
    <row r="4" spans="2:12" ht="9.75" customHeight="1" x14ac:dyDescent="0.25"/>
    <row r="5" spans="2:12" ht="34.5" customHeight="1" x14ac:dyDescent="0.25">
      <c r="B5" s="867" t="s">
        <v>575</v>
      </c>
      <c r="C5" s="867" t="s">
        <v>1497</v>
      </c>
      <c r="D5" s="868" t="s">
        <v>539</v>
      </c>
      <c r="E5" s="869" t="s">
        <v>643</v>
      </c>
      <c r="F5" s="869" t="s">
        <v>642</v>
      </c>
      <c r="G5" s="869" t="s">
        <v>727</v>
      </c>
      <c r="H5" s="869" t="s">
        <v>808</v>
      </c>
      <c r="I5" s="870" t="s">
        <v>809</v>
      </c>
      <c r="J5" s="871" t="s">
        <v>810</v>
      </c>
      <c r="K5" s="870" t="s">
        <v>1476</v>
      </c>
      <c r="L5" s="871" t="s">
        <v>876</v>
      </c>
    </row>
    <row r="6" spans="2:12" ht="73.5" customHeight="1" x14ac:dyDescent="0.25">
      <c r="B6" s="878"/>
      <c r="C6" s="874">
        <v>2022</v>
      </c>
      <c r="D6" s="971" t="s">
        <v>1520</v>
      </c>
      <c r="E6" s="880" t="s">
        <v>1519</v>
      </c>
      <c r="F6" s="881"/>
      <c r="G6" s="880"/>
      <c r="H6" s="880" t="s">
        <v>1512</v>
      </c>
      <c r="I6" s="884">
        <v>44892</v>
      </c>
      <c r="J6" s="891" t="s">
        <v>1401</v>
      </c>
      <c r="K6" s="889" t="s">
        <v>1502</v>
      </c>
      <c r="L6" s="883"/>
    </row>
    <row r="7" spans="2:12" ht="56.25" customHeight="1" x14ac:dyDescent="0.25">
      <c r="B7" s="878"/>
      <c r="C7" s="874">
        <v>2022</v>
      </c>
      <c r="D7" s="879" t="s">
        <v>1520</v>
      </c>
      <c r="E7" s="880" t="s">
        <v>1519</v>
      </c>
      <c r="F7" s="881"/>
      <c r="G7" s="880"/>
      <c r="H7" s="880" t="s">
        <v>1512</v>
      </c>
      <c r="I7" s="884">
        <v>44889</v>
      </c>
      <c r="J7" s="891" t="s">
        <v>1401</v>
      </c>
      <c r="K7" s="889" t="s">
        <v>1502</v>
      </c>
      <c r="L7" s="890" t="s">
        <v>1522</v>
      </c>
    </row>
    <row r="8" spans="2:12" ht="45" customHeight="1" x14ac:dyDescent="0.25">
      <c r="B8" s="878"/>
      <c r="C8" s="874">
        <v>2022</v>
      </c>
      <c r="D8" s="879" t="s">
        <v>1520</v>
      </c>
      <c r="E8" s="880" t="s">
        <v>1519</v>
      </c>
      <c r="F8" s="881"/>
      <c r="G8" s="880"/>
      <c r="H8" s="880" t="s">
        <v>1512</v>
      </c>
      <c r="I8" s="884">
        <v>44888</v>
      </c>
      <c r="J8" s="891" t="s">
        <v>1401</v>
      </c>
      <c r="K8" s="889" t="s">
        <v>1502</v>
      </c>
      <c r="L8" s="883" t="s">
        <v>1521</v>
      </c>
    </row>
    <row r="9" spans="2:12" ht="34.5" customHeight="1" x14ac:dyDescent="0.25">
      <c r="B9" s="878" t="s">
        <v>1517</v>
      </c>
      <c r="C9" s="213">
        <v>2022</v>
      </c>
      <c r="D9" s="879"/>
      <c r="E9" s="880" t="s">
        <v>1511</v>
      </c>
      <c r="F9" s="881"/>
      <c r="G9" s="880"/>
      <c r="H9" s="858" t="s">
        <v>1510</v>
      </c>
      <c r="I9" s="884">
        <v>44885</v>
      </c>
      <c r="J9" s="888" t="s">
        <v>1401</v>
      </c>
      <c r="K9" s="882"/>
      <c r="L9" s="883" t="s">
        <v>1516</v>
      </c>
    </row>
    <row r="10" spans="2:12" ht="56.25" customHeight="1" x14ac:dyDescent="0.25">
      <c r="B10" s="878" t="s">
        <v>1517</v>
      </c>
      <c r="C10" s="213">
        <v>2022</v>
      </c>
      <c r="D10" s="879" t="s">
        <v>1509</v>
      </c>
      <c r="E10" s="880" t="s">
        <v>1511</v>
      </c>
      <c r="F10" s="881"/>
      <c r="G10" s="880"/>
      <c r="H10" s="858" t="s">
        <v>1510</v>
      </c>
      <c r="I10" s="884">
        <v>44881</v>
      </c>
      <c r="J10" s="872" t="s">
        <v>1401</v>
      </c>
      <c r="K10" s="882"/>
      <c r="L10" s="883" t="s">
        <v>1516</v>
      </c>
    </row>
    <row r="11" spans="2:12" ht="34.5" customHeight="1" x14ac:dyDescent="0.25">
      <c r="B11" s="878" t="s">
        <v>1517</v>
      </c>
      <c r="C11" s="213">
        <v>2022</v>
      </c>
      <c r="D11" s="879" t="s">
        <v>1509</v>
      </c>
      <c r="E11" s="880" t="s">
        <v>1511</v>
      </c>
      <c r="F11" s="881"/>
      <c r="G11" s="880"/>
      <c r="H11" s="858" t="s">
        <v>1510</v>
      </c>
      <c r="I11" s="884">
        <v>44879</v>
      </c>
      <c r="J11" s="872" t="s">
        <v>1401</v>
      </c>
      <c r="K11" s="882"/>
      <c r="L11" s="883" t="s">
        <v>1507</v>
      </c>
    </row>
    <row r="12" spans="2:12" ht="31.5" customHeight="1" x14ac:dyDescent="0.25">
      <c r="B12" s="878"/>
      <c r="C12" s="213">
        <v>2022</v>
      </c>
      <c r="D12" s="879" t="s">
        <v>1518</v>
      </c>
      <c r="E12" s="880" t="s">
        <v>1519</v>
      </c>
      <c r="F12" s="881"/>
      <c r="G12" s="880"/>
      <c r="H12" s="880" t="s">
        <v>1512</v>
      </c>
      <c r="I12" s="884">
        <v>44878</v>
      </c>
      <c r="J12" s="872" t="s">
        <v>1401</v>
      </c>
      <c r="K12" s="882"/>
      <c r="L12" s="883" t="s">
        <v>1508</v>
      </c>
    </row>
    <row r="13" spans="2:12" ht="42.75" customHeight="1" x14ac:dyDescent="0.25">
      <c r="B13" s="851">
        <v>7919</v>
      </c>
      <c r="C13" s="213">
        <v>2022</v>
      </c>
      <c r="D13" s="651" t="s">
        <v>1477</v>
      </c>
      <c r="E13" s="653" t="s">
        <v>1478</v>
      </c>
      <c r="F13" s="654"/>
      <c r="G13" s="653"/>
      <c r="H13" s="182"/>
      <c r="I13" s="654"/>
      <c r="J13" s="655"/>
      <c r="K13" s="180"/>
      <c r="L13" s="852"/>
    </row>
    <row r="14" spans="2:12" ht="39.75" customHeight="1" x14ac:dyDescent="0.25">
      <c r="B14" s="647">
        <v>7919</v>
      </c>
      <c r="C14" s="858">
        <v>2022</v>
      </c>
      <c r="D14" s="855" t="s">
        <v>1477</v>
      </c>
      <c r="E14" s="856" t="s">
        <v>1479</v>
      </c>
      <c r="F14" s="857"/>
      <c r="G14" s="854"/>
      <c r="H14" s="858" t="s">
        <v>1501</v>
      </c>
      <c r="I14" s="859">
        <v>44776</v>
      </c>
      <c r="J14" s="872" t="s">
        <v>1401</v>
      </c>
      <c r="K14" s="180" t="s">
        <v>1502</v>
      </c>
      <c r="L14" s="860"/>
    </row>
    <row r="15" spans="2:12" ht="47.25" customHeight="1" x14ac:dyDescent="0.25">
      <c r="B15" s="647">
        <v>7121</v>
      </c>
      <c r="C15" s="858">
        <v>2022</v>
      </c>
      <c r="D15" s="855" t="s">
        <v>1480</v>
      </c>
      <c r="E15" s="856" t="s">
        <v>1481</v>
      </c>
      <c r="F15" s="857"/>
      <c r="G15" s="854"/>
      <c r="H15" s="858" t="s">
        <v>1494</v>
      </c>
      <c r="I15" s="859">
        <v>44629</v>
      </c>
      <c r="J15" s="872" t="s">
        <v>1401</v>
      </c>
      <c r="K15" s="180" t="s">
        <v>1502</v>
      </c>
      <c r="L15" s="860"/>
    </row>
    <row r="16" spans="2:12" ht="34.5" customHeight="1" x14ac:dyDescent="0.25">
      <c r="B16" s="873">
        <v>7121</v>
      </c>
      <c r="C16" s="874"/>
      <c r="D16" s="875"/>
      <c r="E16" s="653"/>
      <c r="F16" s="654"/>
      <c r="G16" s="653"/>
      <c r="H16" s="653"/>
      <c r="I16" s="654"/>
      <c r="J16" s="872" t="s">
        <v>1401</v>
      </c>
      <c r="K16" s="653"/>
      <c r="L16" s="876" t="s">
        <v>1503</v>
      </c>
    </row>
    <row r="17" spans="2:12" ht="72" customHeight="1" x14ac:dyDescent="0.25">
      <c r="B17" s="647">
        <v>2021</v>
      </c>
      <c r="C17" s="858">
        <v>2022</v>
      </c>
      <c r="D17" s="855" t="s">
        <v>1482</v>
      </c>
      <c r="E17" s="856" t="s">
        <v>1479</v>
      </c>
      <c r="F17" s="857"/>
      <c r="G17" s="854"/>
      <c r="H17" s="858" t="s">
        <v>1495</v>
      </c>
      <c r="I17" s="859"/>
      <c r="J17" s="680"/>
      <c r="K17" s="180"/>
      <c r="L17" s="860"/>
    </row>
    <row r="18" spans="2:12" ht="34.5" customHeight="1" x14ac:dyDescent="0.25">
      <c r="B18" s="647">
        <v>3720</v>
      </c>
      <c r="C18" s="858">
        <v>2022</v>
      </c>
      <c r="D18" s="855" t="s">
        <v>1483</v>
      </c>
      <c r="E18" s="856" t="s">
        <v>1484</v>
      </c>
      <c r="F18" s="857"/>
      <c r="G18" s="854"/>
      <c r="H18" s="858" t="s">
        <v>1504</v>
      </c>
      <c r="I18" s="859">
        <v>44711</v>
      </c>
      <c r="J18" s="872" t="s">
        <v>1401</v>
      </c>
      <c r="K18" s="180"/>
      <c r="L18" s="877" t="s">
        <v>1505</v>
      </c>
    </row>
    <row r="19" spans="2:12" ht="34.5" customHeight="1" x14ac:dyDescent="0.25">
      <c r="B19" s="647">
        <v>10019</v>
      </c>
      <c r="C19" s="858">
        <v>2022</v>
      </c>
      <c r="D19" s="855" t="s">
        <v>1492</v>
      </c>
      <c r="E19" s="856" t="s">
        <v>1493</v>
      </c>
      <c r="F19" s="857"/>
      <c r="G19" s="854"/>
      <c r="H19" s="858" t="s">
        <v>1496</v>
      </c>
      <c r="I19" s="859"/>
      <c r="J19" s="680"/>
      <c r="K19" s="180"/>
      <c r="L19" s="860"/>
    </row>
    <row r="20" spans="2:12" ht="45" customHeight="1" x14ac:dyDescent="0.25">
      <c r="B20" s="647">
        <v>320</v>
      </c>
      <c r="C20" s="858">
        <v>2022</v>
      </c>
      <c r="D20" s="855" t="s">
        <v>1485</v>
      </c>
      <c r="E20" s="856"/>
      <c r="F20" s="857"/>
      <c r="G20" s="854"/>
      <c r="H20" s="858"/>
      <c r="I20" s="859"/>
      <c r="J20" s="680"/>
      <c r="K20" s="180"/>
      <c r="L20" s="860"/>
    </row>
    <row r="21" spans="2:12" ht="34.5" customHeight="1" x14ac:dyDescent="0.25">
      <c r="B21" s="647">
        <v>8013</v>
      </c>
      <c r="C21" s="858">
        <v>2022</v>
      </c>
      <c r="D21" s="855" t="s">
        <v>1486</v>
      </c>
      <c r="E21" s="856" t="s">
        <v>1479</v>
      </c>
      <c r="F21" s="857"/>
      <c r="G21" s="854"/>
      <c r="H21" s="858" t="s">
        <v>1491</v>
      </c>
      <c r="I21" s="859">
        <v>44584</v>
      </c>
      <c r="J21" s="872" t="s">
        <v>1401</v>
      </c>
      <c r="K21" s="180" t="s">
        <v>1502</v>
      </c>
      <c r="L21" s="860"/>
    </row>
    <row r="22" spans="2:12" ht="30.75" customHeight="1" x14ac:dyDescent="0.25">
      <c r="B22" s="647">
        <v>8012</v>
      </c>
      <c r="C22" s="858">
        <v>2022</v>
      </c>
      <c r="D22" s="855" t="s">
        <v>1487</v>
      </c>
      <c r="E22" s="856" t="s">
        <v>1488</v>
      </c>
      <c r="F22" s="857"/>
      <c r="G22" s="854"/>
      <c r="H22" s="858" t="s">
        <v>1490</v>
      </c>
      <c r="I22" s="859"/>
      <c r="J22" s="680"/>
      <c r="K22" s="180"/>
      <c r="L22" s="860"/>
    </row>
    <row r="23" spans="2:12" ht="26.25" customHeight="1" x14ac:dyDescent="0.25">
      <c r="B23" s="647"/>
      <c r="C23" s="858">
        <v>2021</v>
      </c>
      <c r="D23" s="855"/>
      <c r="E23" s="856"/>
      <c r="F23" s="857"/>
      <c r="G23" s="854"/>
      <c r="H23" s="858" t="s">
        <v>1225</v>
      </c>
      <c r="I23" s="859">
        <v>44286</v>
      </c>
      <c r="J23" s="680" t="s">
        <v>1043</v>
      </c>
      <c r="K23" s="180"/>
      <c r="L23" s="860" t="s">
        <v>1499</v>
      </c>
    </row>
    <row r="24" spans="2:12" ht="24.75" customHeight="1" x14ac:dyDescent="0.25">
      <c r="B24" s="851">
        <v>8013</v>
      </c>
      <c r="C24" s="213">
        <v>2021</v>
      </c>
      <c r="D24" s="651" t="s">
        <v>1223</v>
      </c>
      <c r="E24" s="653" t="s">
        <v>1222</v>
      </c>
      <c r="F24" s="654"/>
      <c r="G24" s="653"/>
      <c r="H24" s="182" t="s">
        <v>811</v>
      </c>
      <c r="I24" s="654">
        <v>44284</v>
      </c>
      <c r="J24" s="655" t="s">
        <v>1043</v>
      </c>
      <c r="K24" s="180"/>
      <c r="L24" s="659" t="s">
        <v>1224</v>
      </c>
    </row>
    <row r="25" spans="2:12" ht="33.75" customHeight="1" x14ac:dyDescent="0.25">
      <c r="B25" s="851">
        <v>8013</v>
      </c>
      <c r="C25" s="213">
        <v>2021</v>
      </c>
      <c r="D25" s="651" t="s">
        <v>1221</v>
      </c>
      <c r="E25" s="653" t="s">
        <v>1222</v>
      </c>
      <c r="F25" s="654"/>
      <c r="G25" s="653"/>
      <c r="H25" s="182" t="s">
        <v>811</v>
      </c>
      <c r="I25" s="654">
        <v>44280</v>
      </c>
      <c r="J25" s="655" t="s">
        <v>1043</v>
      </c>
      <c r="K25" s="180"/>
      <c r="L25" s="658" t="s">
        <v>1226</v>
      </c>
    </row>
    <row r="26" spans="2:12" ht="21" customHeight="1" x14ac:dyDescent="0.25">
      <c r="B26" s="269">
        <v>10019</v>
      </c>
      <c r="C26" s="853">
        <v>2020</v>
      </c>
      <c r="D26" s="180" t="s">
        <v>1211</v>
      </c>
      <c r="E26" s="260" t="s">
        <v>639</v>
      </c>
      <c r="F26" s="261">
        <v>43842</v>
      </c>
      <c r="G26" s="260"/>
      <c r="H26" s="260" t="s">
        <v>1060</v>
      </c>
      <c r="I26" s="261">
        <v>43976</v>
      </c>
      <c r="J26" s="678" t="s">
        <v>1052</v>
      </c>
      <c r="K26" s="180"/>
      <c r="L26" s="658" t="s">
        <v>1064</v>
      </c>
    </row>
    <row r="27" spans="2:12" ht="22.5" customHeight="1" x14ac:dyDescent="0.25">
      <c r="B27" s="270">
        <v>10019</v>
      </c>
      <c r="C27" s="853">
        <v>2020</v>
      </c>
      <c r="D27" s="180" t="s">
        <v>1211</v>
      </c>
      <c r="E27" s="260" t="s">
        <v>639</v>
      </c>
      <c r="F27" s="261">
        <v>43842</v>
      </c>
      <c r="G27" s="213"/>
      <c r="H27" s="213" t="s">
        <v>1042</v>
      </c>
      <c r="I27" s="214">
        <v>43923</v>
      </c>
      <c r="J27" s="679" t="s">
        <v>1062</v>
      </c>
      <c r="K27" s="213"/>
      <c r="L27" s="660"/>
    </row>
    <row r="28" spans="2:12" ht="27.75" customHeight="1" x14ac:dyDescent="0.25">
      <c r="B28" s="270">
        <v>10019</v>
      </c>
      <c r="C28" s="853">
        <v>2020</v>
      </c>
      <c r="D28" s="180" t="s">
        <v>1212</v>
      </c>
      <c r="E28" s="260" t="s">
        <v>639</v>
      </c>
      <c r="F28" s="261">
        <v>43842</v>
      </c>
      <c r="G28" s="213"/>
      <c r="H28" s="260" t="s">
        <v>1060</v>
      </c>
      <c r="I28" s="214">
        <v>43922</v>
      </c>
      <c r="J28" s="680" t="s">
        <v>1062</v>
      </c>
      <c r="K28" s="213"/>
      <c r="L28" s="661" t="s">
        <v>1063</v>
      </c>
    </row>
    <row r="29" spans="2:12" ht="24.75" customHeight="1" x14ac:dyDescent="0.25">
      <c r="B29" s="270">
        <v>10019</v>
      </c>
      <c r="C29" s="853">
        <v>2020</v>
      </c>
      <c r="D29" s="180" t="s">
        <v>1213</v>
      </c>
      <c r="E29" s="260" t="s">
        <v>639</v>
      </c>
      <c r="F29" s="261">
        <v>43842</v>
      </c>
      <c r="G29" s="213"/>
      <c r="H29" s="213" t="s">
        <v>1042</v>
      </c>
      <c r="I29" s="214">
        <v>43922</v>
      </c>
      <c r="J29" s="680" t="s">
        <v>1062</v>
      </c>
      <c r="K29" s="213"/>
      <c r="L29" s="861" t="s">
        <v>1227</v>
      </c>
    </row>
    <row r="30" spans="2:12" ht="17.25" customHeight="1" x14ac:dyDescent="0.25">
      <c r="B30" s="270">
        <v>10019</v>
      </c>
      <c r="C30" s="853">
        <v>2020</v>
      </c>
      <c r="D30" s="180" t="s">
        <v>1212</v>
      </c>
      <c r="E30" s="260" t="s">
        <v>639</v>
      </c>
      <c r="F30" s="261">
        <v>43842</v>
      </c>
      <c r="G30" s="213"/>
      <c r="H30" s="260" t="s">
        <v>1060</v>
      </c>
      <c r="I30" s="214">
        <v>43921</v>
      </c>
      <c r="J30" s="680" t="s">
        <v>1062</v>
      </c>
      <c r="K30" s="213"/>
      <c r="L30" s="660"/>
    </row>
    <row r="31" spans="2:12" ht="16.5" customHeight="1" x14ac:dyDescent="0.25">
      <c r="B31" s="270">
        <v>10019</v>
      </c>
      <c r="C31" s="853">
        <v>2020</v>
      </c>
      <c r="D31" s="180" t="s">
        <v>1212</v>
      </c>
      <c r="E31" s="260" t="s">
        <v>639</v>
      </c>
      <c r="F31" s="261">
        <v>43842</v>
      </c>
      <c r="G31" s="213"/>
      <c r="H31" s="260" t="s">
        <v>1060</v>
      </c>
      <c r="I31" s="214">
        <v>43920</v>
      </c>
      <c r="J31" s="680" t="s">
        <v>1062</v>
      </c>
      <c r="K31" s="213"/>
      <c r="L31" s="660"/>
    </row>
    <row r="32" spans="2:12" ht="15.75" customHeight="1" x14ac:dyDescent="0.25">
      <c r="B32" s="270">
        <v>10019</v>
      </c>
      <c r="C32" s="853">
        <v>2020</v>
      </c>
      <c r="D32" s="180" t="s">
        <v>1212</v>
      </c>
      <c r="E32" s="260" t="s">
        <v>639</v>
      </c>
      <c r="F32" s="261">
        <v>43842</v>
      </c>
      <c r="G32" s="213"/>
      <c r="H32" s="260" t="s">
        <v>1060</v>
      </c>
      <c r="I32" s="214">
        <v>43919</v>
      </c>
      <c r="J32" s="680" t="s">
        <v>1062</v>
      </c>
      <c r="K32" s="213"/>
      <c r="L32" s="660"/>
    </row>
    <row r="33" spans="2:12" s="178" customFormat="1" ht="17.25" customHeight="1" x14ac:dyDescent="0.2">
      <c r="B33" s="647">
        <v>10019</v>
      </c>
      <c r="C33" s="853">
        <v>2020</v>
      </c>
      <c r="D33" s="180" t="s">
        <v>1212</v>
      </c>
      <c r="E33" s="260" t="s">
        <v>639</v>
      </c>
      <c r="F33" s="261">
        <v>43842</v>
      </c>
      <c r="G33" s="260"/>
      <c r="H33" s="260" t="s">
        <v>1060</v>
      </c>
      <c r="I33" s="261">
        <v>43914</v>
      </c>
      <c r="J33" s="655" t="s">
        <v>1056</v>
      </c>
      <c r="K33" s="260"/>
      <c r="L33" s="661" t="s">
        <v>1061</v>
      </c>
    </row>
    <row r="34" spans="2:12" ht="27" customHeight="1" x14ac:dyDescent="0.25">
      <c r="B34" s="647">
        <v>10019</v>
      </c>
      <c r="C34" s="853">
        <v>2020</v>
      </c>
      <c r="D34" s="180" t="s">
        <v>1212</v>
      </c>
      <c r="E34" s="260" t="s">
        <v>639</v>
      </c>
      <c r="F34" s="261">
        <v>43842</v>
      </c>
      <c r="G34" s="260"/>
      <c r="H34" s="260" t="s">
        <v>1042</v>
      </c>
      <c r="I34" s="261">
        <v>43899</v>
      </c>
      <c r="J34" s="655" t="s">
        <v>1056</v>
      </c>
      <c r="K34" s="260"/>
      <c r="L34" s="661" t="s">
        <v>1384</v>
      </c>
    </row>
    <row r="35" spans="2:12" ht="26.25" customHeight="1" x14ac:dyDescent="0.25">
      <c r="B35" s="647">
        <v>10019</v>
      </c>
      <c r="C35" s="853">
        <v>2020</v>
      </c>
      <c r="D35" s="634" t="s">
        <v>1212</v>
      </c>
      <c r="E35" s="626" t="s">
        <v>639</v>
      </c>
      <c r="F35" s="628">
        <v>43842</v>
      </c>
      <c r="G35" s="626"/>
      <c r="H35" s="626" t="s">
        <v>1042</v>
      </c>
      <c r="I35" s="628">
        <v>43886</v>
      </c>
      <c r="J35" s="681" t="s">
        <v>1055</v>
      </c>
      <c r="K35" s="626"/>
      <c r="L35" s="662" t="s">
        <v>1489</v>
      </c>
    </row>
    <row r="36" spans="2:12" ht="25.5" x14ac:dyDescent="0.25">
      <c r="B36" s="647">
        <v>10019</v>
      </c>
      <c r="C36" s="853">
        <v>2020</v>
      </c>
      <c r="D36" s="271" t="s">
        <v>1212</v>
      </c>
      <c r="E36" s="262" t="s">
        <v>639</v>
      </c>
      <c r="F36" s="263">
        <v>43842</v>
      </c>
      <c r="G36" s="262"/>
      <c r="H36" s="262" t="s">
        <v>1042</v>
      </c>
      <c r="I36" s="263">
        <v>43865</v>
      </c>
      <c r="J36" s="629" t="s">
        <v>1056</v>
      </c>
      <c r="K36" s="262" t="s">
        <v>1057</v>
      </c>
      <c r="L36" s="662" t="s">
        <v>1058</v>
      </c>
    </row>
    <row r="37" spans="2:12" ht="21" customHeight="1" x14ac:dyDescent="0.25">
      <c r="B37" s="648"/>
      <c r="C37" s="853">
        <v>2020</v>
      </c>
      <c r="D37" s="652" t="s">
        <v>1044</v>
      </c>
      <c r="E37" s="262" t="s">
        <v>1045</v>
      </c>
      <c r="F37" s="261">
        <v>43849</v>
      </c>
      <c r="G37" s="260"/>
      <c r="H37" s="255" t="s">
        <v>873</v>
      </c>
      <c r="I37" s="261">
        <v>43849</v>
      </c>
      <c r="J37" s="629" t="s">
        <v>874</v>
      </c>
      <c r="K37" s="260">
        <v>1</v>
      </c>
      <c r="L37" s="663"/>
    </row>
    <row r="38" spans="2:12" x14ac:dyDescent="0.25">
      <c r="B38" s="648">
        <v>10019</v>
      </c>
      <c r="C38" s="853">
        <v>2020</v>
      </c>
      <c r="D38" s="271" t="s">
        <v>1212</v>
      </c>
      <c r="E38" s="262" t="s">
        <v>639</v>
      </c>
      <c r="F38" s="261">
        <v>43843</v>
      </c>
      <c r="G38" s="260"/>
      <c r="H38" s="262" t="s">
        <v>1042</v>
      </c>
      <c r="I38" s="261">
        <v>43843</v>
      </c>
      <c r="J38" s="629" t="s">
        <v>874</v>
      </c>
      <c r="K38" s="260">
        <v>1</v>
      </c>
      <c r="L38" s="664"/>
    </row>
    <row r="39" spans="2:12" x14ac:dyDescent="0.25">
      <c r="B39" s="648">
        <v>10019</v>
      </c>
      <c r="C39" s="853">
        <v>2020</v>
      </c>
      <c r="D39" s="271" t="s">
        <v>1212</v>
      </c>
      <c r="E39" s="262" t="s">
        <v>639</v>
      </c>
      <c r="F39" s="261">
        <v>43842</v>
      </c>
      <c r="G39" s="260"/>
      <c r="H39" s="262" t="s">
        <v>1042</v>
      </c>
      <c r="I39" s="261">
        <v>43842</v>
      </c>
      <c r="J39" s="629" t="s">
        <v>1043</v>
      </c>
      <c r="K39" s="260">
        <v>1</v>
      </c>
      <c r="L39" s="664"/>
    </row>
    <row r="40" spans="2:12" x14ac:dyDescent="0.25">
      <c r="B40" s="649" t="s">
        <v>871</v>
      </c>
      <c r="C40" s="853">
        <v>2020</v>
      </c>
      <c r="D40" s="255" t="s">
        <v>872</v>
      </c>
      <c r="E40" s="255" t="s">
        <v>632</v>
      </c>
      <c r="F40" s="261"/>
      <c r="G40" s="260"/>
      <c r="H40" s="255" t="s">
        <v>873</v>
      </c>
      <c r="I40" s="261">
        <v>43837</v>
      </c>
      <c r="J40" s="629" t="s">
        <v>874</v>
      </c>
      <c r="K40" s="260">
        <v>1</v>
      </c>
      <c r="L40" s="664"/>
    </row>
    <row r="41" spans="2:12" x14ac:dyDescent="0.25">
      <c r="B41" s="649" t="s">
        <v>871</v>
      </c>
      <c r="C41" s="853">
        <v>2020</v>
      </c>
      <c r="D41" s="255" t="s">
        <v>872</v>
      </c>
      <c r="E41" s="255" t="s">
        <v>632</v>
      </c>
      <c r="F41" s="261"/>
      <c r="G41" s="260"/>
      <c r="H41" s="255" t="s">
        <v>873</v>
      </c>
      <c r="I41" s="261">
        <v>43832</v>
      </c>
      <c r="J41" s="629" t="s">
        <v>874</v>
      </c>
      <c r="K41" s="260">
        <v>1</v>
      </c>
      <c r="L41" s="664"/>
    </row>
    <row r="42" spans="2:12" x14ac:dyDescent="0.25">
      <c r="B42" s="649" t="s">
        <v>871</v>
      </c>
      <c r="C42" s="255">
        <v>2019</v>
      </c>
      <c r="D42" s="255" t="s">
        <v>872</v>
      </c>
      <c r="E42" s="255" t="s">
        <v>632</v>
      </c>
      <c r="F42" s="261"/>
      <c r="G42" s="260"/>
      <c r="H42" s="255" t="s">
        <v>873</v>
      </c>
      <c r="I42" s="214">
        <v>43818</v>
      </c>
      <c r="J42" s="629" t="s">
        <v>874</v>
      </c>
      <c r="K42" s="213">
        <v>1</v>
      </c>
      <c r="L42" s="665"/>
    </row>
    <row r="43" spans="2:12" x14ac:dyDescent="0.25">
      <c r="B43" s="649" t="s">
        <v>871</v>
      </c>
      <c r="C43" s="255">
        <v>2019</v>
      </c>
      <c r="D43" s="255" t="s">
        <v>872</v>
      </c>
      <c r="E43" s="255" t="s">
        <v>632</v>
      </c>
      <c r="F43" s="263"/>
      <c r="G43" s="262"/>
      <c r="H43" s="255" t="s">
        <v>873</v>
      </c>
      <c r="I43" s="256">
        <v>43817</v>
      </c>
      <c r="J43" s="682" t="s">
        <v>874</v>
      </c>
      <c r="K43" s="257">
        <v>1</v>
      </c>
      <c r="L43" s="666"/>
    </row>
    <row r="44" spans="2:12" x14ac:dyDescent="0.25">
      <c r="B44" s="649" t="s">
        <v>871</v>
      </c>
      <c r="C44" s="255">
        <v>2019</v>
      </c>
      <c r="D44" s="255" t="s">
        <v>872</v>
      </c>
      <c r="E44" s="255" t="s">
        <v>632</v>
      </c>
      <c r="F44" s="256"/>
      <c r="G44" s="257"/>
      <c r="H44" s="255" t="s">
        <v>873</v>
      </c>
      <c r="I44" s="256">
        <v>43810</v>
      </c>
      <c r="J44" s="629" t="s">
        <v>874</v>
      </c>
      <c r="K44" s="257">
        <v>1</v>
      </c>
      <c r="L44" s="667"/>
    </row>
    <row r="45" spans="2:12" x14ac:dyDescent="0.25">
      <c r="B45" s="649" t="s">
        <v>871</v>
      </c>
      <c r="C45" s="255">
        <v>2019</v>
      </c>
      <c r="D45" s="255" t="s">
        <v>872</v>
      </c>
      <c r="E45" s="255" t="s">
        <v>632</v>
      </c>
      <c r="F45" s="256"/>
      <c r="G45" s="257"/>
      <c r="H45" s="255" t="s">
        <v>873</v>
      </c>
      <c r="I45" s="256">
        <v>43809</v>
      </c>
      <c r="J45" s="629" t="s">
        <v>874</v>
      </c>
      <c r="K45" s="257">
        <v>1</v>
      </c>
      <c r="L45" s="667"/>
    </row>
    <row r="46" spans="2:12" ht="21" customHeight="1" x14ac:dyDescent="0.25">
      <c r="B46" s="649" t="s">
        <v>871</v>
      </c>
      <c r="C46" s="255">
        <v>2019</v>
      </c>
      <c r="D46" s="255" t="s">
        <v>872</v>
      </c>
      <c r="E46" s="255" t="s">
        <v>632</v>
      </c>
      <c r="F46" s="214"/>
      <c r="G46" s="213"/>
      <c r="H46" s="255" t="s">
        <v>873</v>
      </c>
      <c r="I46" s="183">
        <v>43788</v>
      </c>
      <c r="J46" s="629" t="s">
        <v>874</v>
      </c>
      <c r="K46" s="181">
        <v>1</v>
      </c>
      <c r="L46" s="668"/>
    </row>
    <row r="47" spans="2:12" ht="21.75" customHeight="1" x14ac:dyDescent="0.25">
      <c r="B47" s="649" t="s">
        <v>871</v>
      </c>
      <c r="C47" s="255">
        <v>2019</v>
      </c>
      <c r="D47" s="255" t="s">
        <v>872</v>
      </c>
      <c r="E47" s="255" t="s">
        <v>632</v>
      </c>
      <c r="F47" s="183">
        <v>43786</v>
      </c>
      <c r="G47" s="181" t="s">
        <v>1498</v>
      </c>
      <c r="H47" s="255" t="s">
        <v>873</v>
      </c>
      <c r="I47" s="183">
        <v>43786</v>
      </c>
      <c r="J47" s="629" t="s">
        <v>874</v>
      </c>
      <c r="K47" s="181">
        <v>1</v>
      </c>
      <c r="L47" s="669"/>
    </row>
    <row r="48" spans="2:12" ht="33" customHeight="1" x14ac:dyDescent="0.25">
      <c r="B48" s="650"/>
      <c r="C48" s="255">
        <v>2019</v>
      </c>
      <c r="D48" s="624" t="s">
        <v>641</v>
      </c>
      <c r="E48" s="625" t="s">
        <v>630</v>
      </c>
      <c r="F48" s="184">
        <v>43474</v>
      </c>
      <c r="G48" s="182"/>
      <c r="H48" s="625" t="s">
        <v>811</v>
      </c>
      <c r="I48" s="182"/>
      <c r="J48" s="625" t="s">
        <v>877</v>
      </c>
      <c r="K48" s="182"/>
      <c r="L48" s="669"/>
    </row>
    <row r="49" spans="2:12" x14ac:dyDescent="0.25">
      <c r="B49" s="649"/>
      <c r="C49" s="255">
        <v>2019</v>
      </c>
      <c r="D49" s="271" t="s">
        <v>640</v>
      </c>
      <c r="E49" s="255" t="s">
        <v>639</v>
      </c>
      <c r="F49" s="258">
        <v>43489</v>
      </c>
      <c r="G49" s="255"/>
      <c r="H49" s="255"/>
      <c r="I49" s="255"/>
      <c r="J49" s="625" t="s">
        <v>877</v>
      </c>
      <c r="K49" s="255"/>
      <c r="L49" s="669"/>
    </row>
    <row r="50" spans="2:12" ht="27.75" customHeight="1" x14ac:dyDescent="0.25">
      <c r="B50" s="650"/>
      <c r="C50" s="255">
        <v>2019</v>
      </c>
      <c r="D50" s="624" t="s">
        <v>638</v>
      </c>
      <c r="E50" s="625" t="s">
        <v>658</v>
      </c>
      <c r="F50" s="627">
        <v>43523</v>
      </c>
      <c r="G50" s="625"/>
      <c r="H50" s="625"/>
      <c r="I50" s="625"/>
      <c r="J50" s="625" t="s">
        <v>877</v>
      </c>
      <c r="K50" s="625"/>
      <c r="L50" s="670"/>
    </row>
    <row r="51" spans="2:12" ht="27" customHeight="1" x14ac:dyDescent="0.25">
      <c r="B51" s="649"/>
      <c r="C51" s="255">
        <v>2019</v>
      </c>
      <c r="D51" s="271" t="s">
        <v>637</v>
      </c>
      <c r="E51" s="255" t="s">
        <v>659</v>
      </c>
      <c r="F51" s="258">
        <v>43545</v>
      </c>
      <c r="G51" s="181"/>
      <c r="H51" s="255"/>
      <c r="I51" s="181"/>
      <c r="J51" s="182" t="s">
        <v>877</v>
      </c>
      <c r="K51" s="181"/>
      <c r="L51" s="671"/>
    </row>
    <row r="52" spans="2:12" ht="21.75" customHeight="1" x14ac:dyDescent="0.25">
      <c r="B52" s="649"/>
      <c r="C52" s="255">
        <v>2019</v>
      </c>
      <c r="D52" s="271" t="s">
        <v>636</v>
      </c>
      <c r="E52" s="255" t="s">
        <v>658</v>
      </c>
      <c r="F52" s="258">
        <v>43553</v>
      </c>
      <c r="G52" s="181"/>
      <c r="H52" s="255"/>
      <c r="I52" s="181"/>
      <c r="J52" s="182" t="s">
        <v>877</v>
      </c>
      <c r="K52" s="181"/>
      <c r="L52" s="671"/>
    </row>
    <row r="53" spans="2:12" ht="27" customHeight="1" x14ac:dyDescent="0.25">
      <c r="B53" s="649"/>
      <c r="C53" s="255">
        <v>2019</v>
      </c>
      <c r="D53" s="271" t="s">
        <v>663</v>
      </c>
      <c r="E53" s="255" t="s">
        <v>660</v>
      </c>
      <c r="F53" s="258">
        <v>43566</v>
      </c>
      <c r="G53" s="181"/>
      <c r="H53" s="255"/>
      <c r="I53" s="181"/>
      <c r="J53" s="182" t="s">
        <v>877</v>
      </c>
      <c r="K53" s="181"/>
      <c r="L53" s="669"/>
    </row>
    <row r="54" spans="2:12" ht="25.5" customHeight="1" x14ac:dyDescent="0.25">
      <c r="B54" s="649"/>
      <c r="C54" s="255">
        <v>2019</v>
      </c>
      <c r="D54" s="271" t="s">
        <v>635</v>
      </c>
      <c r="E54" s="255" t="s">
        <v>630</v>
      </c>
      <c r="F54" s="258">
        <v>43598</v>
      </c>
      <c r="G54" s="181"/>
      <c r="H54" s="255"/>
      <c r="I54" s="181"/>
      <c r="J54" s="182" t="s">
        <v>877</v>
      </c>
      <c r="K54" s="181"/>
      <c r="L54" s="671"/>
    </row>
    <row r="55" spans="2:12" ht="29.25" customHeight="1" x14ac:dyDescent="0.25">
      <c r="B55" s="649"/>
      <c r="C55" s="255">
        <v>2019</v>
      </c>
      <c r="D55" s="271" t="s">
        <v>634</v>
      </c>
      <c r="E55" s="255" t="s">
        <v>659</v>
      </c>
      <c r="F55" s="258">
        <v>43626</v>
      </c>
      <c r="G55" s="181"/>
      <c r="H55" s="255"/>
      <c r="I55" s="181"/>
      <c r="J55" s="182" t="s">
        <v>877</v>
      </c>
      <c r="K55" s="181"/>
      <c r="L55" s="671"/>
    </row>
    <row r="56" spans="2:12" x14ac:dyDescent="0.25">
      <c r="B56" s="649"/>
      <c r="C56" s="255">
        <v>2019</v>
      </c>
      <c r="D56" s="271" t="s">
        <v>633</v>
      </c>
      <c r="E56" s="255" t="s">
        <v>632</v>
      </c>
      <c r="F56" s="258">
        <v>43640</v>
      </c>
      <c r="G56" s="255"/>
      <c r="H56" s="255"/>
      <c r="I56" s="255"/>
      <c r="J56" s="625" t="s">
        <v>877</v>
      </c>
      <c r="K56" s="255"/>
      <c r="L56" s="671"/>
    </row>
    <row r="57" spans="2:12" x14ac:dyDescent="0.25">
      <c r="B57" s="649"/>
      <c r="C57" s="255">
        <v>2019</v>
      </c>
      <c r="D57" s="271" t="s">
        <v>631</v>
      </c>
      <c r="E57" s="255" t="s">
        <v>630</v>
      </c>
      <c r="F57" s="258">
        <v>43695</v>
      </c>
      <c r="G57" s="255"/>
      <c r="H57" s="255"/>
      <c r="I57" s="255"/>
      <c r="J57" s="625" t="s">
        <v>877</v>
      </c>
      <c r="K57" s="255"/>
      <c r="L57" s="670"/>
    </row>
    <row r="58" spans="2:12" x14ac:dyDescent="0.25">
      <c r="B58" s="649"/>
      <c r="C58" s="255">
        <v>2019</v>
      </c>
      <c r="D58" s="271" t="s">
        <v>726</v>
      </c>
      <c r="E58" s="255" t="s">
        <v>639</v>
      </c>
      <c r="F58" s="258">
        <v>43761</v>
      </c>
      <c r="G58" s="255"/>
      <c r="H58" s="255"/>
      <c r="I58" s="255"/>
      <c r="J58" s="629" t="s">
        <v>874</v>
      </c>
      <c r="K58" s="255"/>
      <c r="L58" s="670"/>
    </row>
    <row r="59" spans="2:12" ht="25.5" x14ac:dyDescent="0.25">
      <c r="B59" s="650"/>
      <c r="C59" s="255">
        <v>2019</v>
      </c>
      <c r="D59" s="624" t="s">
        <v>875</v>
      </c>
      <c r="E59" s="625" t="s">
        <v>630</v>
      </c>
      <c r="F59" s="627">
        <v>43773</v>
      </c>
      <c r="G59" s="625"/>
      <c r="H59" s="625"/>
      <c r="I59" s="625"/>
      <c r="J59" s="629" t="s">
        <v>874</v>
      </c>
      <c r="K59" s="625"/>
      <c r="L59" s="670"/>
    </row>
  </sheetData>
  <mergeCells count="1">
    <mergeCell ref="B3:K3"/>
  </mergeCells>
  <pageMargins left="0.7" right="0.7" top="0.75" bottom="0.75" header="0.3" footer="0.3"/>
  <pageSetup paperSize="9" orientation="portrait" verticalDpi="1200" r:id="rId1"/>
  <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24</vt:i4>
      </vt:variant>
      <vt:variant>
        <vt:lpstr>Plages nommées</vt:lpstr>
      </vt:variant>
      <vt:variant>
        <vt:i4>7</vt:i4>
      </vt:variant>
    </vt:vector>
  </HeadingPairs>
  <TitlesOfParts>
    <vt:vector size="31" baseType="lpstr">
      <vt:lpstr>Inv 2025</vt:lpstr>
      <vt:lpstr>Liste EMS 2025</vt:lpstr>
      <vt:lpstr>Pl Metrologique 2025 </vt:lpstr>
      <vt:lpstr>Power View1</vt:lpstr>
      <vt:lpstr>Suivi PLA  </vt:lpstr>
      <vt:lpstr>Suivi Plan Etalo 2025</vt:lpstr>
      <vt:lpstr>Indicateurs</vt:lpstr>
      <vt:lpstr>Suivi eta DSC</vt:lpstr>
      <vt:lpstr>Support  Tech- CEM</vt:lpstr>
      <vt:lpstr>Support Tech -CTS</vt:lpstr>
      <vt:lpstr>Support  Tech</vt:lpstr>
      <vt:lpstr>SupTech-Formation </vt:lpstr>
      <vt:lpstr>Formation </vt:lpstr>
      <vt:lpstr> Rebut-Reforme</vt:lpstr>
      <vt:lpstr>Plan de Maintenance </vt:lpstr>
      <vt:lpstr>Doc SMQ-INST</vt:lpstr>
      <vt:lpstr>Acc-Conso </vt:lpstr>
      <vt:lpstr>Invest-Acht</vt:lpstr>
      <vt:lpstr>Suivi invest</vt:lpstr>
      <vt:lpstr>Veille Technologique</vt:lpstr>
      <vt:lpstr>Developpement</vt:lpstr>
      <vt:lpstr>Licences </vt:lpstr>
      <vt:lpstr>Evaluation des comp</vt:lpstr>
      <vt:lpstr>Feuil1</vt:lpstr>
      <vt:lpstr>'Liste EMS 2025'!Print_Area</vt:lpstr>
      <vt:lpstr>'Pl Metrologique 2025 '!Print_Area</vt:lpstr>
      <vt:lpstr>'Suivi PLA  '!Print_Area</vt:lpstr>
      <vt:lpstr>'Liste EMS 2025'!Zone_d_impression</vt:lpstr>
      <vt:lpstr>'Pl Metrologique 2025 '!Zone_d_impression</vt:lpstr>
      <vt:lpstr>'Power View1'!Zone_d_impression</vt:lpstr>
      <vt:lpstr>'Suivi PLA  '!Zone_d_impression</vt:lpstr>
    </vt:vector>
  </TitlesOfParts>
  <Company>LEM</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adel zermout</dc:creator>
  <cp:lastModifiedBy>Youcef Cheriet</cp:lastModifiedBy>
  <cp:lastPrinted>2022-12-14T08:15:35Z</cp:lastPrinted>
  <dcterms:created xsi:type="dcterms:W3CDTF">2008-05-14T09:07:40Z</dcterms:created>
  <dcterms:modified xsi:type="dcterms:W3CDTF">2025-08-12T10:55:10Z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icrosoft.ReportingServices.InteractiveReport.Excel.SheetName">
    <vt:i4>2</vt:i4>
  </property>
</Properties>
</file>