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9"/>
  </bookViews>
  <sheets>
    <sheet name="Template" sheetId="9" r:id="rId1"/>
    <sheet name="Sheet1" sheetId="1" r:id="rId2"/>
    <sheet name="Sheet2" sheetId="2" r:id="rId3"/>
    <sheet name="Sheet3" sheetId="3" r:id="rId4"/>
    <sheet name="Sheet4" sheetId="4" r:id="rId5"/>
    <sheet name="Gut Eaters" sheetId="10" r:id="rId6"/>
    <sheet name="Knights" sheetId="11" r:id="rId7"/>
    <sheet name="Daemons" sheetId="12" r:id="rId8"/>
    <sheet name="Seraphims" sheetId="13" r:id="rId9"/>
    <sheet name="TEAM ICE" sheetId="14" r:id="rId10"/>
  </sheets>
  <calcPr calcId="144525"/>
</workbook>
</file>

<file path=xl/calcChain.xml><?xml version="1.0" encoding="utf-8"?>
<calcChain xmlns="http://schemas.openxmlformats.org/spreadsheetml/2006/main">
  <c r="AJ36" i="14" l="1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S36" i="14"/>
  <c r="R36" i="14"/>
  <c r="Q36" i="14"/>
  <c r="P36" i="14"/>
  <c r="O36" i="14"/>
  <c r="N36" i="14"/>
  <c r="M36" i="14"/>
  <c r="L36" i="14"/>
  <c r="K36" i="14" s="1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AK35" i="14" s="1"/>
  <c r="T35" i="14" s="1"/>
  <c r="S35" i="14"/>
  <c r="R35" i="14"/>
  <c r="Q35" i="14"/>
  <c r="P35" i="14"/>
  <c r="O35" i="14"/>
  <c r="N35" i="14"/>
  <c r="M35" i="14"/>
  <c r="L35" i="14"/>
  <c r="K35" i="14" s="1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AK34" i="14" s="1"/>
  <c r="S34" i="14"/>
  <c r="R34" i="14"/>
  <c r="Q34" i="14"/>
  <c r="P34" i="14"/>
  <c r="O34" i="14"/>
  <c r="N34" i="14"/>
  <c r="M34" i="14"/>
  <c r="L34" i="14"/>
  <c r="K34" i="14" s="1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AK33" i="14" s="1"/>
  <c r="S33" i="14"/>
  <c r="R33" i="14"/>
  <c r="Q33" i="14"/>
  <c r="P33" i="14"/>
  <c r="O33" i="14"/>
  <c r="N33" i="14"/>
  <c r="M33" i="14"/>
  <c r="L33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S32" i="14"/>
  <c r="R32" i="14"/>
  <c r="Q32" i="14"/>
  <c r="P32" i="14"/>
  <c r="O32" i="14"/>
  <c r="N32" i="14"/>
  <c r="M32" i="14"/>
  <c r="L32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AK31" i="14" s="1"/>
  <c r="T31" i="14" s="1"/>
  <c r="S31" i="14"/>
  <c r="R31" i="14"/>
  <c r="Q31" i="14"/>
  <c r="P31" i="14"/>
  <c r="O31" i="14"/>
  <c r="N31" i="14"/>
  <c r="M31" i="14"/>
  <c r="L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AK30" i="14" s="1"/>
  <c r="S30" i="14"/>
  <c r="R30" i="14"/>
  <c r="Q30" i="14"/>
  <c r="P30" i="14"/>
  <c r="O30" i="14"/>
  <c r="N30" i="14"/>
  <c r="M30" i="14"/>
  <c r="L30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AK29" i="14" s="1"/>
  <c r="S29" i="14"/>
  <c r="R29" i="14"/>
  <c r="Q29" i="14"/>
  <c r="P29" i="14"/>
  <c r="O29" i="14"/>
  <c r="N29" i="14"/>
  <c r="M29" i="14"/>
  <c r="L29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S28" i="14"/>
  <c r="R28" i="14"/>
  <c r="Q28" i="14"/>
  <c r="P28" i="14"/>
  <c r="O28" i="14"/>
  <c r="N28" i="14"/>
  <c r="M28" i="14"/>
  <c r="L28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AK27" i="14" s="1"/>
  <c r="T27" i="14" s="1"/>
  <c r="S27" i="14"/>
  <c r="R27" i="14"/>
  <c r="Q27" i="14"/>
  <c r="P27" i="14"/>
  <c r="O27" i="14"/>
  <c r="N27" i="14"/>
  <c r="M27" i="14"/>
  <c r="L27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AK26" i="14" s="1"/>
  <c r="S26" i="14"/>
  <c r="R26" i="14"/>
  <c r="Q26" i="14"/>
  <c r="P26" i="14"/>
  <c r="O26" i="14"/>
  <c r="N26" i="14"/>
  <c r="M26" i="14"/>
  <c r="L26" i="14"/>
  <c r="K26" i="14" s="1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AK25" i="14" s="1"/>
  <c r="S25" i="14"/>
  <c r="R25" i="14"/>
  <c r="Q25" i="14"/>
  <c r="P25" i="14"/>
  <c r="O25" i="14"/>
  <c r="N25" i="14"/>
  <c r="M25" i="14"/>
  <c r="L25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S24" i="14"/>
  <c r="R24" i="14"/>
  <c r="Q24" i="14"/>
  <c r="P24" i="14"/>
  <c r="O24" i="14"/>
  <c r="N24" i="14"/>
  <c r="M24" i="14"/>
  <c r="L24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AK23" i="14" s="1"/>
  <c r="S23" i="14"/>
  <c r="R23" i="14"/>
  <c r="Q23" i="14"/>
  <c r="P23" i="14"/>
  <c r="O23" i="14"/>
  <c r="N23" i="14"/>
  <c r="M23" i="14"/>
  <c r="L23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AK22" i="14" s="1"/>
  <c r="S22" i="14"/>
  <c r="R22" i="14"/>
  <c r="Q22" i="14"/>
  <c r="P22" i="14"/>
  <c r="O22" i="14"/>
  <c r="N22" i="14"/>
  <c r="M22" i="14"/>
  <c r="L22" i="14"/>
  <c r="K22" i="14" s="1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S21" i="14"/>
  <c r="R21" i="14"/>
  <c r="Q21" i="14"/>
  <c r="P21" i="14"/>
  <c r="O21" i="14"/>
  <c r="N21" i="14"/>
  <c r="M21" i="14"/>
  <c r="L21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S20" i="14"/>
  <c r="R20" i="14"/>
  <c r="Q20" i="14"/>
  <c r="P20" i="14"/>
  <c r="O20" i="14"/>
  <c r="N20" i="14"/>
  <c r="M20" i="14"/>
  <c r="L20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S19" i="14"/>
  <c r="R19" i="14"/>
  <c r="Q19" i="14"/>
  <c r="P19" i="14"/>
  <c r="O19" i="14"/>
  <c r="N19" i="14"/>
  <c r="M19" i="14"/>
  <c r="L19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S18" i="14"/>
  <c r="R18" i="14"/>
  <c r="Q18" i="14"/>
  <c r="P18" i="14"/>
  <c r="O18" i="14"/>
  <c r="N18" i="14"/>
  <c r="M18" i="14"/>
  <c r="L18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S17" i="14"/>
  <c r="R17" i="14"/>
  <c r="Q17" i="14"/>
  <c r="P17" i="14"/>
  <c r="O17" i="14"/>
  <c r="N17" i="14"/>
  <c r="M17" i="14"/>
  <c r="L1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S16" i="14"/>
  <c r="R16" i="14"/>
  <c r="Q16" i="14"/>
  <c r="P16" i="14"/>
  <c r="O16" i="14"/>
  <c r="N16" i="14"/>
  <c r="M16" i="14"/>
  <c r="L16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S15" i="14"/>
  <c r="R15" i="14"/>
  <c r="Q15" i="14"/>
  <c r="P15" i="14"/>
  <c r="O15" i="14"/>
  <c r="N15" i="14"/>
  <c r="M15" i="14"/>
  <c r="L15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S14" i="14"/>
  <c r="R14" i="14"/>
  <c r="Q14" i="14"/>
  <c r="P14" i="14"/>
  <c r="O14" i="14"/>
  <c r="N14" i="14"/>
  <c r="M14" i="14"/>
  <c r="L14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S13" i="14"/>
  <c r="R13" i="14"/>
  <c r="Q13" i="14"/>
  <c r="P13" i="14"/>
  <c r="O13" i="14"/>
  <c r="N13" i="14"/>
  <c r="M13" i="14"/>
  <c r="L13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S12" i="14"/>
  <c r="R12" i="14"/>
  <c r="Q12" i="14"/>
  <c r="P12" i="14"/>
  <c r="O12" i="14"/>
  <c r="N12" i="14"/>
  <c r="M12" i="14"/>
  <c r="L12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S11" i="14"/>
  <c r="R11" i="14"/>
  <c r="Q11" i="14"/>
  <c r="P11" i="14"/>
  <c r="O11" i="14"/>
  <c r="N11" i="14"/>
  <c r="M11" i="14"/>
  <c r="L11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S10" i="14"/>
  <c r="R10" i="14"/>
  <c r="Q10" i="14"/>
  <c r="P10" i="14"/>
  <c r="O10" i="14"/>
  <c r="N10" i="14"/>
  <c r="M10" i="14"/>
  <c r="L10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S9" i="14"/>
  <c r="R9" i="14"/>
  <c r="Q9" i="14"/>
  <c r="P9" i="14"/>
  <c r="O9" i="14"/>
  <c r="N9" i="14"/>
  <c r="M9" i="14"/>
  <c r="K9" i="14" s="1"/>
  <c r="L9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S8" i="14"/>
  <c r="R8" i="14"/>
  <c r="Q8" i="14"/>
  <c r="P8" i="14"/>
  <c r="O8" i="14"/>
  <c r="N8" i="14"/>
  <c r="M8" i="14"/>
  <c r="L8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S7" i="14"/>
  <c r="R7" i="14"/>
  <c r="Q7" i="14"/>
  <c r="P7" i="14"/>
  <c r="O7" i="14"/>
  <c r="N7" i="14"/>
  <c r="M7" i="14"/>
  <c r="L7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S6" i="14"/>
  <c r="R6" i="14"/>
  <c r="Q6" i="14"/>
  <c r="P6" i="14"/>
  <c r="O6" i="14"/>
  <c r="N6" i="14"/>
  <c r="M6" i="14"/>
  <c r="L6" i="14"/>
  <c r="AP5" i="14"/>
  <c r="AO5" i="14"/>
  <c r="AN5" i="14"/>
  <c r="AM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S5" i="14"/>
  <c r="R5" i="14"/>
  <c r="Q5" i="14"/>
  <c r="P5" i="14"/>
  <c r="O5" i="14"/>
  <c r="N5" i="14"/>
  <c r="M5" i="14"/>
  <c r="L5" i="14"/>
  <c r="AP4" i="14"/>
  <c r="AO4" i="14"/>
  <c r="AN4" i="14"/>
  <c r="AM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S4" i="14"/>
  <c r="R4" i="14"/>
  <c r="Q4" i="14"/>
  <c r="P4" i="14"/>
  <c r="O4" i="14"/>
  <c r="N4" i="14"/>
  <c r="M4" i="14"/>
  <c r="L4" i="14"/>
  <c r="AP3" i="14"/>
  <c r="AO3" i="14"/>
  <c r="AN3" i="14"/>
  <c r="AL3" i="14" s="1"/>
  <c r="AM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S3" i="14"/>
  <c r="R3" i="14"/>
  <c r="Q3" i="14"/>
  <c r="P3" i="14"/>
  <c r="O3" i="14"/>
  <c r="N3" i="14"/>
  <c r="M3" i="14"/>
  <c r="L3" i="14"/>
  <c r="AP2" i="14"/>
  <c r="AO2" i="14"/>
  <c r="AN2" i="14"/>
  <c r="AM2" i="14"/>
  <c r="AL2" i="14" s="1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S2" i="14"/>
  <c r="R2" i="14"/>
  <c r="Q2" i="14"/>
  <c r="P2" i="14"/>
  <c r="O2" i="14"/>
  <c r="N2" i="14"/>
  <c r="M2" i="14"/>
  <c r="L2" i="14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AK36" i="13" s="1"/>
  <c r="T36" i="13" s="1"/>
  <c r="S36" i="13"/>
  <c r="R36" i="13"/>
  <c r="Q36" i="13"/>
  <c r="P36" i="13"/>
  <c r="O36" i="13"/>
  <c r="N36" i="13"/>
  <c r="M36" i="13"/>
  <c r="L36" i="13"/>
  <c r="K36" i="13" s="1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S35" i="13"/>
  <c r="R35" i="13"/>
  <c r="Q35" i="13"/>
  <c r="P35" i="13"/>
  <c r="O35" i="13"/>
  <c r="N35" i="13"/>
  <c r="M35" i="13"/>
  <c r="L35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AK34" i="13" s="1"/>
  <c r="S34" i="13"/>
  <c r="R34" i="13"/>
  <c r="Q34" i="13"/>
  <c r="P34" i="13"/>
  <c r="O34" i="13"/>
  <c r="N34" i="13"/>
  <c r="M34" i="13"/>
  <c r="L34" i="13"/>
  <c r="K34" i="13" s="1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AK33" i="13" s="1"/>
  <c r="S33" i="13"/>
  <c r="R33" i="13"/>
  <c r="Q33" i="13"/>
  <c r="P33" i="13"/>
  <c r="O33" i="13"/>
  <c r="N33" i="13"/>
  <c r="M33" i="13"/>
  <c r="L33" i="13"/>
  <c r="K33" i="13" s="1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AK32" i="13" s="1"/>
  <c r="T32" i="13" s="1"/>
  <c r="S32" i="13"/>
  <c r="R32" i="13"/>
  <c r="Q32" i="13"/>
  <c r="P32" i="13"/>
  <c r="O32" i="13"/>
  <c r="N32" i="13"/>
  <c r="M32" i="13"/>
  <c r="L32" i="13"/>
  <c r="K32" i="13" s="1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S31" i="13"/>
  <c r="R31" i="13"/>
  <c r="Q31" i="13"/>
  <c r="P31" i="13"/>
  <c r="O31" i="13"/>
  <c r="N31" i="13"/>
  <c r="M31" i="13"/>
  <c r="L31" i="13"/>
  <c r="K31" i="13" s="1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T30" i="13" s="1"/>
  <c r="U30" i="13"/>
  <c r="AK30" i="13" s="1"/>
  <c r="S30" i="13"/>
  <c r="R30" i="13"/>
  <c r="Q30" i="13"/>
  <c r="P30" i="13"/>
  <c r="O30" i="13"/>
  <c r="N30" i="13"/>
  <c r="M30" i="13"/>
  <c r="L30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AK29" i="13" s="1"/>
  <c r="S29" i="13"/>
  <c r="R29" i="13"/>
  <c r="Q29" i="13"/>
  <c r="P29" i="13"/>
  <c r="O29" i="13"/>
  <c r="N29" i="13"/>
  <c r="M29" i="13"/>
  <c r="L29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AK28" i="13" s="1"/>
  <c r="T28" i="13" s="1"/>
  <c r="S28" i="13"/>
  <c r="R28" i="13"/>
  <c r="Q28" i="13"/>
  <c r="P28" i="13"/>
  <c r="O28" i="13"/>
  <c r="N28" i="13"/>
  <c r="M28" i="13"/>
  <c r="L28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S27" i="13"/>
  <c r="R27" i="13"/>
  <c r="Q27" i="13"/>
  <c r="P27" i="13"/>
  <c r="O27" i="13"/>
  <c r="N27" i="13"/>
  <c r="M27" i="13"/>
  <c r="L27" i="13"/>
  <c r="K27" i="13" s="1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AK26" i="13" s="1"/>
  <c r="S26" i="13"/>
  <c r="R26" i="13"/>
  <c r="Q26" i="13"/>
  <c r="P26" i="13"/>
  <c r="O26" i="13"/>
  <c r="N26" i="13"/>
  <c r="M26" i="13"/>
  <c r="L26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AK25" i="13" s="1"/>
  <c r="S25" i="13"/>
  <c r="R25" i="13"/>
  <c r="Q25" i="13"/>
  <c r="P25" i="13"/>
  <c r="O25" i="13"/>
  <c r="N25" i="13"/>
  <c r="M25" i="13"/>
  <c r="L25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AK24" i="13" s="1"/>
  <c r="S24" i="13"/>
  <c r="R24" i="13"/>
  <c r="Q24" i="13"/>
  <c r="P24" i="13"/>
  <c r="O24" i="13"/>
  <c r="N24" i="13"/>
  <c r="M24" i="13"/>
  <c r="L24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S23" i="13"/>
  <c r="R23" i="13"/>
  <c r="Q23" i="13"/>
  <c r="P23" i="13"/>
  <c r="O23" i="13"/>
  <c r="N23" i="13"/>
  <c r="M23" i="13"/>
  <c r="L23" i="13"/>
  <c r="K23" i="13" s="1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AK22" i="13" s="1"/>
  <c r="S22" i="13"/>
  <c r="R22" i="13"/>
  <c r="Q22" i="13"/>
  <c r="P22" i="13"/>
  <c r="O22" i="13"/>
  <c r="N22" i="13"/>
  <c r="M22" i="13"/>
  <c r="L22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S21" i="13"/>
  <c r="R21" i="13"/>
  <c r="Q21" i="13"/>
  <c r="P21" i="13"/>
  <c r="O21" i="13"/>
  <c r="N21" i="13"/>
  <c r="M21" i="13"/>
  <c r="L21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S20" i="13"/>
  <c r="R20" i="13"/>
  <c r="Q20" i="13"/>
  <c r="P20" i="13"/>
  <c r="O20" i="13"/>
  <c r="N20" i="13"/>
  <c r="M20" i="13"/>
  <c r="L20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S19" i="13"/>
  <c r="R19" i="13"/>
  <c r="Q19" i="13"/>
  <c r="P19" i="13"/>
  <c r="O19" i="13"/>
  <c r="N19" i="13"/>
  <c r="M19" i="13"/>
  <c r="L19" i="13"/>
  <c r="K19" i="13" s="1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S18" i="13"/>
  <c r="R18" i="13"/>
  <c r="Q18" i="13"/>
  <c r="P18" i="13"/>
  <c r="O18" i="13"/>
  <c r="N18" i="13"/>
  <c r="M18" i="13"/>
  <c r="L18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S17" i="13"/>
  <c r="R17" i="13"/>
  <c r="Q17" i="13"/>
  <c r="P17" i="13"/>
  <c r="O17" i="13"/>
  <c r="N17" i="13"/>
  <c r="M17" i="13"/>
  <c r="L1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AK16" i="13" s="1"/>
  <c r="T16" i="13" s="1"/>
  <c r="S16" i="13"/>
  <c r="R16" i="13"/>
  <c r="Q16" i="13"/>
  <c r="P16" i="13"/>
  <c r="O16" i="13"/>
  <c r="N16" i="13"/>
  <c r="M16" i="13"/>
  <c r="L16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S15" i="13"/>
  <c r="R15" i="13"/>
  <c r="Q15" i="13"/>
  <c r="P15" i="13"/>
  <c r="O15" i="13"/>
  <c r="N15" i="13"/>
  <c r="M15" i="13"/>
  <c r="L15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AK14" i="13" s="1"/>
  <c r="S14" i="13"/>
  <c r="R14" i="13"/>
  <c r="Q14" i="13"/>
  <c r="P14" i="13"/>
  <c r="O14" i="13"/>
  <c r="N14" i="13"/>
  <c r="M14" i="13"/>
  <c r="L14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AK13" i="13" s="1"/>
  <c r="S13" i="13"/>
  <c r="R13" i="13"/>
  <c r="Q13" i="13"/>
  <c r="P13" i="13"/>
  <c r="O13" i="13"/>
  <c r="N13" i="13"/>
  <c r="M13" i="13"/>
  <c r="L13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AK12" i="13" s="1"/>
  <c r="T12" i="13" s="1"/>
  <c r="S12" i="13"/>
  <c r="R12" i="13"/>
  <c r="Q12" i="13"/>
  <c r="P12" i="13"/>
  <c r="O12" i="13"/>
  <c r="N12" i="13"/>
  <c r="M12" i="13"/>
  <c r="L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S11" i="13"/>
  <c r="R11" i="13"/>
  <c r="Q11" i="13"/>
  <c r="P11" i="13"/>
  <c r="O11" i="13"/>
  <c r="N11" i="13"/>
  <c r="M11" i="13"/>
  <c r="L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S10" i="13"/>
  <c r="R10" i="13"/>
  <c r="Q10" i="13"/>
  <c r="P10" i="13"/>
  <c r="O10" i="13"/>
  <c r="N10" i="13"/>
  <c r="M10" i="13"/>
  <c r="K10" i="13" s="1"/>
  <c r="L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T9" i="13" s="1"/>
  <c r="U9" i="13"/>
  <c r="AK9" i="13" s="1"/>
  <c r="S9" i="13"/>
  <c r="R9" i="13"/>
  <c r="Q9" i="13"/>
  <c r="P9" i="13"/>
  <c r="O9" i="13"/>
  <c r="N9" i="13"/>
  <c r="M9" i="13"/>
  <c r="L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AK8" i="13" s="1"/>
  <c r="S8" i="13"/>
  <c r="R8" i="13"/>
  <c r="Q8" i="13"/>
  <c r="P8" i="13"/>
  <c r="O8" i="13"/>
  <c r="N8" i="13"/>
  <c r="M8" i="13"/>
  <c r="L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S7" i="13"/>
  <c r="R7" i="13"/>
  <c r="Q7" i="13"/>
  <c r="P7" i="13"/>
  <c r="O7" i="13"/>
  <c r="N7" i="13"/>
  <c r="M7" i="13"/>
  <c r="L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AK6" i="13" s="1"/>
  <c r="T6" i="13" s="1"/>
  <c r="S6" i="13"/>
  <c r="R6" i="13"/>
  <c r="Q6" i="13"/>
  <c r="P6" i="13"/>
  <c r="O6" i="13"/>
  <c r="N6" i="13"/>
  <c r="M6" i="13"/>
  <c r="L6" i="13"/>
  <c r="AP5" i="13"/>
  <c r="AO5" i="13"/>
  <c r="AN5" i="13"/>
  <c r="AM5" i="13"/>
  <c r="AL5" i="13" s="1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AK5" i="13" s="1"/>
  <c r="S5" i="13"/>
  <c r="R5" i="13"/>
  <c r="Q5" i="13"/>
  <c r="P5" i="13"/>
  <c r="O5" i="13"/>
  <c r="N5" i="13"/>
  <c r="M5" i="13"/>
  <c r="L5" i="13"/>
  <c r="AP4" i="13"/>
  <c r="AO4" i="13"/>
  <c r="AN4" i="13"/>
  <c r="AM4" i="13"/>
  <c r="AL4" i="13" s="1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S4" i="13"/>
  <c r="R4" i="13"/>
  <c r="Q4" i="13"/>
  <c r="P4" i="13"/>
  <c r="O4" i="13"/>
  <c r="N4" i="13"/>
  <c r="M4" i="13"/>
  <c r="L4" i="13"/>
  <c r="AP3" i="13"/>
  <c r="AO3" i="13"/>
  <c r="AN3" i="13"/>
  <c r="AM3" i="13"/>
  <c r="AL3" i="13" s="1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S3" i="13"/>
  <c r="R3" i="13"/>
  <c r="Q3" i="13"/>
  <c r="P3" i="13"/>
  <c r="O3" i="13"/>
  <c r="N3" i="13"/>
  <c r="M3" i="13"/>
  <c r="L3" i="13"/>
  <c r="AP2" i="13"/>
  <c r="AO2" i="13"/>
  <c r="AN2" i="13"/>
  <c r="AM2" i="13"/>
  <c r="AL2" i="13" s="1"/>
  <c r="D11" i="13" s="1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AK2" i="13" s="1"/>
  <c r="S2" i="13"/>
  <c r="R2" i="13"/>
  <c r="Q2" i="13"/>
  <c r="P2" i="13"/>
  <c r="O2" i="13"/>
  <c r="N2" i="13"/>
  <c r="M2" i="13"/>
  <c r="L2" i="13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AK36" i="12" s="1"/>
  <c r="S36" i="12"/>
  <c r="R36" i="12"/>
  <c r="Q36" i="12"/>
  <c r="P36" i="12"/>
  <c r="O36" i="12"/>
  <c r="N36" i="12"/>
  <c r="M36" i="12"/>
  <c r="L36" i="12"/>
  <c r="K36" i="12" s="1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S35" i="12"/>
  <c r="R35" i="12"/>
  <c r="Q35" i="12"/>
  <c r="P35" i="12"/>
  <c r="O35" i="12"/>
  <c r="N35" i="12"/>
  <c r="M35" i="12"/>
  <c r="L35" i="12"/>
  <c r="K35" i="12" s="1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AK34" i="12" s="1"/>
  <c r="T34" i="12" s="1"/>
  <c r="S34" i="12"/>
  <c r="R34" i="12"/>
  <c r="Q34" i="12"/>
  <c r="P34" i="12"/>
  <c r="O34" i="12"/>
  <c r="N34" i="12"/>
  <c r="M34" i="12"/>
  <c r="L34" i="12"/>
  <c r="K34" i="12" s="1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AK33" i="12" s="1"/>
  <c r="S33" i="12"/>
  <c r="R33" i="12"/>
  <c r="Q33" i="12"/>
  <c r="P33" i="12"/>
  <c r="O33" i="12"/>
  <c r="N33" i="12"/>
  <c r="M33" i="12"/>
  <c r="L33" i="12"/>
  <c r="K33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T32" i="12" s="1"/>
  <c r="U32" i="12"/>
  <c r="AK32" i="12" s="1"/>
  <c r="S32" i="12"/>
  <c r="R32" i="12"/>
  <c r="Q32" i="12"/>
  <c r="P32" i="12"/>
  <c r="O32" i="12"/>
  <c r="N32" i="12"/>
  <c r="M32" i="12"/>
  <c r="L32" i="12"/>
  <c r="K32" i="12" s="1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 s="1"/>
  <c r="S31" i="12"/>
  <c r="R31" i="12"/>
  <c r="Q31" i="12"/>
  <c r="P31" i="12"/>
  <c r="O31" i="12"/>
  <c r="N31" i="12"/>
  <c r="M31" i="12"/>
  <c r="K31" i="12" s="1"/>
  <c r="L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AK30" i="12" s="1"/>
  <c r="T30" i="12" s="1"/>
  <c r="S30" i="12"/>
  <c r="R30" i="12"/>
  <c r="Q30" i="12"/>
  <c r="P30" i="12"/>
  <c r="O30" i="12"/>
  <c r="N30" i="12"/>
  <c r="M30" i="12"/>
  <c r="L30" i="12"/>
  <c r="K30" i="12" s="1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AK29" i="12" s="1"/>
  <c r="S29" i="12"/>
  <c r="R29" i="12"/>
  <c r="Q29" i="12"/>
  <c r="P29" i="12"/>
  <c r="O29" i="12"/>
  <c r="N29" i="12"/>
  <c r="M29" i="12"/>
  <c r="L29" i="12"/>
  <c r="K29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T28" i="12" s="1"/>
  <c r="U28" i="12"/>
  <c r="AK28" i="12" s="1"/>
  <c r="S28" i="12"/>
  <c r="R28" i="12"/>
  <c r="Q28" i="12"/>
  <c r="P28" i="12"/>
  <c r="O28" i="12"/>
  <c r="N28" i="12"/>
  <c r="K28" i="12" s="1"/>
  <c r="M28" i="12"/>
  <c r="L28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S27" i="12"/>
  <c r="R27" i="12"/>
  <c r="Q27" i="12"/>
  <c r="P27" i="12"/>
  <c r="O27" i="12"/>
  <c r="N27" i="12"/>
  <c r="M27" i="12"/>
  <c r="K27" i="12" s="1"/>
  <c r="L27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AK26" i="12" s="1"/>
  <c r="T26" i="12" s="1"/>
  <c r="S26" i="12"/>
  <c r="R26" i="12"/>
  <c r="Q26" i="12"/>
  <c r="P26" i="12"/>
  <c r="O26" i="12"/>
  <c r="N26" i="12"/>
  <c r="M26" i="12"/>
  <c r="L26" i="12"/>
  <c r="K26" i="12" s="1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T25" i="12" s="1"/>
  <c r="V25" i="12"/>
  <c r="U25" i="12"/>
  <c r="AK25" i="12" s="1"/>
  <c r="S25" i="12"/>
  <c r="R25" i="12"/>
  <c r="Q25" i="12"/>
  <c r="P25" i="12"/>
  <c r="O25" i="12"/>
  <c r="N25" i="12"/>
  <c r="M25" i="12"/>
  <c r="L25" i="12"/>
  <c r="K25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AK24" i="12" s="1"/>
  <c r="S24" i="12"/>
  <c r="R24" i="12"/>
  <c r="Q24" i="12"/>
  <c r="P24" i="12"/>
  <c r="O24" i="12"/>
  <c r="N24" i="12"/>
  <c r="M24" i="12"/>
  <c r="L24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S23" i="12"/>
  <c r="R23" i="12"/>
  <c r="Q23" i="12"/>
  <c r="P23" i="12"/>
  <c r="O23" i="12"/>
  <c r="N23" i="12"/>
  <c r="M23" i="12"/>
  <c r="L23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S22" i="12"/>
  <c r="R22" i="12"/>
  <c r="Q22" i="12"/>
  <c r="P22" i="12"/>
  <c r="O22" i="12"/>
  <c r="N22" i="12"/>
  <c r="M22" i="12"/>
  <c r="L22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S21" i="12"/>
  <c r="R21" i="12"/>
  <c r="Q21" i="12"/>
  <c r="P21" i="12"/>
  <c r="O21" i="12"/>
  <c r="N21" i="12"/>
  <c r="M21" i="12"/>
  <c r="L21" i="12"/>
  <c r="K21" i="12" s="1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S20" i="12"/>
  <c r="R20" i="12"/>
  <c r="Q20" i="12"/>
  <c r="P20" i="12"/>
  <c r="O20" i="12"/>
  <c r="N20" i="12"/>
  <c r="M20" i="12"/>
  <c r="L20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S19" i="12"/>
  <c r="R19" i="12"/>
  <c r="Q19" i="12"/>
  <c r="P19" i="12"/>
  <c r="O19" i="12"/>
  <c r="N19" i="12"/>
  <c r="M19" i="12"/>
  <c r="K19" i="12" s="1"/>
  <c r="L19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S18" i="12"/>
  <c r="R18" i="12"/>
  <c r="Q18" i="12"/>
  <c r="P18" i="12"/>
  <c r="O18" i="12"/>
  <c r="N18" i="12"/>
  <c r="M18" i="12"/>
  <c r="L18" i="12"/>
  <c r="K18" i="12" s="1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S17" i="12"/>
  <c r="R17" i="12"/>
  <c r="Q17" i="12"/>
  <c r="P17" i="12"/>
  <c r="O17" i="12"/>
  <c r="N17" i="12"/>
  <c r="M17" i="12"/>
  <c r="L17" i="12"/>
  <c r="K17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S16" i="12"/>
  <c r="R16" i="12"/>
  <c r="Q16" i="12"/>
  <c r="P16" i="12"/>
  <c r="O16" i="12"/>
  <c r="N16" i="12"/>
  <c r="M16" i="12"/>
  <c r="L16" i="12"/>
  <c r="K16" i="12" s="1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S15" i="12"/>
  <c r="R15" i="12"/>
  <c r="Q15" i="12"/>
  <c r="P15" i="12"/>
  <c r="O15" i="12"/>
  <c r="N15" i="12"/>
  <c r="M15" i="12"/>
  <c r="K15" i="12" s="1"/>
  <c r="L15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S14" i="12"/>
  <c r="R14" i="12"/>
  <c r="Q14" i="12"/>
  <c r="P14" i="12"/>
  <c r="O14" i="12"/>
  <c r="N14" i="12"/>
  <c r="M14" i="12"/>
  <c r="L14" i="12"/>
  <c r="K14" i="12" s="1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S13" i="12"/>
  <c r="R13" i="12"/>
  <c r="Q13" i="12"/>
  <c r="P13" i="12"/>
  <c r="O13" i="12"/>
  <c r="N13" i="12"/>
  <c r="M13" i="12"/>
  <c r="L13" i="12"/>
  <c r="K13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S12" i="12"/>
  <c r="R12" i="12"/>
  <c r="Q12" i="12"/>
  <c r="P12" i="12"/>
  <c r="O12" i="12"/>
  <c r="N12" i="12"/>
  <c r="M12" i="12"/>
  <c r="L12" i="12"/>
  <c r="K12" i="12" s="1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S11" i="12"/>
  <c r="R11" i="12"/>
  <c r="Q11" i="12"/>
  <c r="P11" i="12"/>
  <c r="O11" i="12"/>
  <c r="N11" i="12"/>
  <c r="M11" i="12"/>
  <c r="K11" i="12" s="1"/>
  <c r="L11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S10" i="12"/>
  <c r="R10" i="12"/>
  <c r="Q10" i="12"/>
  <c r="P10" i="12"/>
  <c r="O10" i="12"/>
  <c r="N10" i="12"/>
  <c r="M10" i="12"/>
  <c r="K10" i="12" s="1"/>
  <c r="L10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S9" i="12"/>
  <c r="R9" i="12"/>
  <c r="Q9" i="12"/>
  <c r="P9" i="12"/>
  <c r="O9" i="12"/>
  <c r="N9" i="12"/>
  <c r="M9" i="12"/>
  <c r="L9" i="12"/>
  <c r="K9" i="12" s="1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S8" i="12"/>
  <c r="R8" i="12"/>
  <c r="Q8" i="12"/>
  <c r="P8" i="12"/>
  <c r="O8" i="12"/>
  <c r="N8" i="12"/>
  <c r="M8" i="12"/>
  <c r="L8" i="12"/>
  <c r="K8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S7" i="12"/>
  <c r="R7" i="12"/>
  <c r="Q7" i="12"/>
  <c r="P7" i="12"/>
  <c r="O7" i="12"/>
  <c r="N7" i="12"/>
  <c r="M7" i="12"/>
  <c r="L7" i="12"/>
  <c r="K7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S6" i="12"/>
  <c r="R6" i="12"/>
  <c r="Q6" i="12"/>
  <c r="P6" i="12"/>
  <c r="O6" i="12"/>
  <c r="N6" i="12"/>
  <c r="K6" i="12" s="1"/>
  <c r="M6" i="12"/>
  <c r="L6" i="12"/>
  <c r="AP5" i="12"/>
  <c r="AO5" i="12"/>
  <c r="AN5" i="12"/>
  <c r="AM5" i="12"/>
  <c r="AL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S5" i="12"/>
  <c r="R5" i="12"/>
  <c r="Q5" i="12"/>
  <c r="P5" i="12"/>
  <c r="O5" i="12"/>
  <c r="N5" i="12"/>
  <c r="M5" i="12"/>
  <c r="L5" i="12"/>
  <c r="K5" i="12" s="1"/>
  <c r="AP4" i="12"/>
  <c r="AO4" i="12"/>
  <c r="AN4" i="12"/>
  <c r="AM4" i="12"/>
  <c r="AL4" i="12" s="1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S4" i="12"/>
  <c r="R4" i="12"/>
  <c r="Q4" i="12"/>
  <c r="P4" i="12"/>
  <c r="O4" i="12"/>
  <c r="N4" i="12"/>
  <c r="M4" i="12"/>
  <c r="L4" i="12"/>
  <c r="K4" i="12"/>
  <c r="AP3" i="12"/>
  <c r="AO3" i="12"/>
  <c r="AN3" i="12"/>
  <c r="AM3" i="12"/>
  <c r="AL3" i="12" s="1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AK3" i="12" s="1"/>
  <c r="S3" i="12"/>
  <c r="R3" i="12"/>
  <c r="Q3" i="12"/>
  <c r="P3" i="12"/>
  <c r="O3" i="12"/>
  <c r="N3" i="12"/>
  <c r="M3" i="12"/>
  <c r="L3" i="12"/>
  <c r="K3" i="12"/>
  <c r="AP2" i="12"/>
  <c r="AO2" i="12"/>
  <c r="AN2" i="12"/>
  <c r="AM2" i="12"/>
  <c r="AL2" i="12" s="1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AK2" i="12" s="1"/>
  <c r="S2" i="12"/>
  <c r="R2" i="12"/>
  <c r="Q2" i="12"/>
  <c r="P2" i="12"/>
  <c r="O2" i="12"/>
  <c r="N2" i="12"/>
  <c r="M2" i="12"/>
  <c r="L2" i="12"/>
  <c r="K2" i="12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AK36" i="11" s="1"/>
  <c r="S36" i="11"/>
  <c r="R36" i="11"/>
  <c r="Q36" i="11"/>
  <c r="P36" i="11"/>
  <c r="O36" i="11"/>
  <c r="N36" i="11"/>
  <c r="M36" i="11"/>
  <c r="L36" i="11"/>
  <c r="K36" i="11" s="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S35" i="11"/>
  <c r="R35" i="11"/>
  <c r="Q35" i="11"/>
  <c r="P35" i="11"/>
  <c r="O35" i="11"/>
  <c r="N35" i="11"/>
  <c r="M35" i="11"/>
  <c r="L35" i="11"/>
  <c r="K35" i="11" s="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AK34" i="11" s="1"/>
  <c r="T34" i="11" s="1"/>
  <c r="S34" i="11"/>
  <c r="R34" i="11"/>
  <c r="Q34" i="11"/>
  <c r="P34" i="11"/>
  <c r="O34" i="11"/>
  <c r="N34" i="11"/>
  <c r="M34" i="11"/>
  <c r="L34" i="11"/>
  <c r="K34" i="11" s="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AK33" i="11" s="1"/>
  <c r="S33" i="11"/>
  <c r="R33" i="11"/>
  <c r="Q33" i="11"/>
  <c r="P33" i="11"/>
  <c r="O33" i="11"/>
  <c r="N33" i="11"/>
  <c r="M33" i="11"/>
  <c r="L33" i="11"/>
  <c r="K33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T32" i="11" s="1"/>
  <c r="U32" i="11"/>
  <c r="AK32" i="11" s="1"/>
  <c r="S32" i="11"/>
  <c r="R32" i="11"/>
  <c r="Q32" i="11"/>
  <c r="P32" i="11"/>
  <c r="O32" i="11"/>
  <c r="N32" i="11"/>
  <c r="M32" i="11"/>
  <c r="L32" i="11"/>
  <c r="K32" i="11" s="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S31" i="11"/>
  <c r="R31" i="11"/>
  <c r="Q31" i="11"/>
  <c r="P31" i="11"/>
  <c r="O31" i="11"/>
  <c r="N31" i="11"/>
  <c r="M31" i="11"/>
  <c r="K31" i="11" s="1"/>
  <c r="L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AK30" i="11" s="1"/>
  <c r="T30" i="11" s="1"/>
  <c r="S30" i="11"/>
  <c r="R30" i="11"/>
  <c r="Q30" i="11"/>
  <c r="P30" i="11"/>
  <c r="O30" i="11"/>
  <c r="N30" i="11"/>
  <c r="M30" i="11"/>
  <c r="L30" i="11"/>
  <c r="K30" i="11" s="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AK29" i="11" s="1"/>
  <c r="S29" i="11"/>
  <c r="R29" i="11"/>
  <c r="Q29" i="11"/>
  <c r="P29" i="11"/>
  <c r="O29" i="11"/>
  <c r="N29" i="11"/>
  <c r="M29" i="11"/>
  <c r="L29" i="11"/>
  <c r="K29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T28" i="11" s="1"/>
  <c r="U28" i="11"/>
  <c r="AK28" i="11" s="1"/>
  <c r="S28" i="11"/>
  <c r="R28" i="11"/>
  <c r="Q28" i="11"/>
  <c r="P28" i="11"/>
  <c r="O28" i="11"/>
  <c r="N28" i="11"/>
  <c r="M28" i="11"/>
  <c r="L28" i="11"/>
  <c r="K28" i="11" s="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S27" i="11"/>
  <c r="R27" i="11"/>
  <c r="Q27" i="11"/>
  <c r="P27" i="11"/>
  <c r="O27" i="11"/>
  <c r="N27" i="11"/>
  <c r="M27" i="11"/>
  <c r="K27" i="11" s="1"/>
  <c r="L27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AK26" i="11" s="1"/>
  <c r="T26" i="11" s="1"/>
  <c r="S26" i="11"/>
  <c r="R26" i="11"/>
  <c r="Q26" i="11"/>
  <c r="P26" i="11"/>
  <c r="O26" i="11"/>
  <c r="N26" i="11"/>
  <c r="M26" i="11"/>
  <c r="L26" i="11"/>
  <c r="K26" i="11" s="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AK25" i="11" s="1"/>
  <c r="S25" i="11"/>
  <c r="R25" i="11"/>
  <c r="Q25" i="11"/>
  <c r="P25" i="11"/>
  <c r="O25" i="11"/>
  <c r="N25" i="11"/>
  <c r="M25" i="11"/>
  <c r="L25" i="11"/>
  <c r="K25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T24" i="11" s="1"/>
  <c r="U24" i="11"/>
  <c r="AK24" i="11" s="1"/>
  <c r="S24" i="11"/>
  <c r="R24" i="11"/>
  <c r="Q24" i="11"/>
  <c r="P24" i="11"/>
  <c r="O24" i="11"/>
  <c r="N24" i="11"/>
  <c r="M24" i="11"/>
  <c r="L24" i="11"/>
  <c r="K24" i="11" s="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S23" i="11"/>
  <c r="R23" i="11"/>
  <c r="Q23" i="11"/>
  <c r="P23" i="11"/>
  <c r="O23" i="11"/>
  <c r="N23" i="11"/>
  <c r="M23" i="11"/>
  <c r="K23" i="11" s="1"/>
  <c r="L23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AK22" i="11" s="1"/>
  <c r="T22" i="11" s="1"/>
  <c r="S22" i="11"/>
  <c r="R22" i="11"/>
  <c r="Q22" i="11"/>
  <c r="P22" i="11"/>
  <c r="O22" i="11"/>
  <c r="N22" i="11"/>
  <c r="M22" i="11"/>
  <c r="L22" i="11"/>
  <c r="K22" i="11" s="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S21" i="11"/>
  <c r="R21" i="11"/>
  <c r="Q21" i="11"/>
  <c r="P21" i="11"/>
  <c r="O21" i="11"/>
  <c r="N21" i="11"/>
  <c r="M21" i="11"/>
  <c r="L21" i="11"/>
  <c r="K21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S20" i="11"/>
  <c r="R20" i="11"/>
  <c r="Q20" i="11"/>
  <c r="P20" i="11"/>
  <c r="O20" i="11"/>
  <c r="N20" i="11"/>
  <c r="K20" i="11" s="1"/>
  <c r="M20" i="11"/>
  <c r="L20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S19" i="11"/>
  <c r="R19" i="11"/>
  <c r="Q19" i="11"/>
  <c r="P19" i="11"/>
  <c r="O19" i="11"/>
  <c r="N19" i="11"/>
  <c r="M19" i="11"/>
  <c r="K19" i="11" s="1"/>
  <c r="L19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S18" i="11"/>
  <c r="R18" i="11"/>
  <c r="Q18" i="11"/>
  <c r="P18" i="11"/>
  <c r="O18" i="11"/>
  <c r="N18" i="11"/>
  <c r="M18" i="11"/>
  <c r="L18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S17" i="11"/>
  <c r="R17" i="11"/>
  <c r="Q17" i="11"/>
  <c r="P17" i="11"/>
  <c r="O17" i="11"/>
  <c r="N17" i="11"/>
  <c r="M17" i="11"/>
  <c r="L17" i="11"/>
  <c r="K17" i="11" s="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S16" i="11"/>
  <c r="R16" i="11"/>
  <c r="Q16" i="11"/>
  <c r="P16" i="11"/>
  <c r="O16" i="11"/>
  <c r="N16" i="11"/>
  <c r="M16" i="11"/>
  <c r="L16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S15" i="11"/>
  <c r="R15" i="11"/>
  <c r="Q15" i="11"/>
  <c r="P15" i="11"/>
  <c r="O15" i="11"/>
  <c r="N15" i="11"/>
  <c r="M15" i="11"/>
  <c r="K15" i="11" s="1"/>
  <c r="L15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S14" i="11"/>
  <c r="R14" i="11"/>
  <c r="Q14" i="11"/>
  <c r="P14" i="11"/>
  <c r="O14" i="11"/>
  <c r="N14" i="11"/>
  <c r="M14" i="11"/>
  <c r="L14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S13" i="11"/>
  <c r="R13" i="11"/>
  <c r="Q13" i="11"/>
  <c r="P13" i="11"/>
  <c r="O13" i="11"/>
  <c r="N13" i="11"/>
  <c r="M13" i="11"/>
  <c r="L13" i="11"/>
  <c r="K13" i="11" s="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S12" i="11"/>
  <c r="R12" i="11"/>
  <c r="Q12" i="11"/>
  <c r="P12" i="11"/>
  <c r="O12" i="11"/>
  <c r="N12" i="11"/>
  <c r="M12" i="11"/>
  <c r="L12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S11" i="11"/>
  <c r="R11" i="11"/>
  <c r="Q11" i="11"/>
  <c r="P11" i="11"/>
  <c r="O11" i="11"/>
  <c r="N11" i="11"/>
  <c r="M11" i="11"/>
  <c r="L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S10" i="11"/>
  <c r="R10" i="11"/>
  <c r="Q10" i="11"/>
  <c r="P10" i="11"/>
  <c r="O10" i="11"/>
  <c r="N10" i="11"/>
  <c r="M10" i="11"/>
  <c r="L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S9" i="11"/>
  <c r="R9" i="11"/>
  <c r="Q9" i="11"/>
  <c r="P9" i="11"/>
  <c r="O9" i="11"/>
  <c r="N9" i="11"/>
  <c r="M9" i="11"/>
  <c r="L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S8" i="11"/>
  <c r="R8" i="11"/>
  <c r="Q8" i="11"/>
  <c r="P8" i="11"/>
  <c r="O8" i="11"/>
  <c r="N8" i="11"/>
  <c r="K8" i="11" s="1"/>
  <c r="M8" i="11"/>
  <c r="L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S7" i="11"/>
  <c r="R7" i="11"/>
  <c r="Q7" i="11"/>
  <c r="P7" i="11"/>
  <c r="O7" i="11"/>
  <c r="N7" i="11"/>
  <c r="M7" i="11"/>
  <c r="L7" i="11"/>
  <c r="K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S6" i="11"/>
  <c r="R6" i="11"/>
  <c r="Q6" i="11"/>
  <c r="P6" i="11"/>
  <c r="O6" i="11"/>
  <c r="N6" i="11"/>
  <c r="M6" i="11"/>
  <c r="L6" i="11"/>
  <c r="AP5" i="11"/>
  <c r="AO5" i="11"/>
  <c r="AN5" i="11"/>
  <c r="AM5" i="11"/>
  <c r="AL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S5" i="11"/>
  <c r="R5" i="11"/>
  <c r="Q5" i="11"/>
  <c r="P5" i="11"/>
  <c r="O5" i="11"/>
  <c r="N5" i="11"/>
  <c r="M5" i="11"/>
  <c r="L5" i="11"/>
  <c r="AP4" i="11"/>
  <c r="AO4" i="11"/>
  <c r="AN4" i="11"/>
  <c r="AM4" i="11"/>
  <c r="AL4" i="11" s="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S4" i="11"/>
  <c r="R4" i="11"/>
  <c r="Q4" i="11"/>
  <c r="P4" i="11"/>
  <c r="O4" i="11"/>
  <c r="N4" i="11"/>
  <c r="M4" i="11"/>
  <c r="L4" i="11"/>
  <c r="K4" i="11" s="1"/>
  <c r="AP3" i="11"/>
  <c r="AO3" i="11"/>
  <c r="AN3" i="11"/>
  <c r="AM3" i="11"/>
  <c r="AL3" i="11" s="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AK3" i="11" s="1"/>
  <c r="S3" i="11"/>
  <c r="R3" i="11"/>
  <c r="Q3" i="11"/>
  <c r="P3" i="11"/>
  <c r="O3" i="11"/>
  <c r="N3" i="11"/>
  <c r="K3" i="11" s="1"/>
  <c r="M3" i="11"/>
  <c r="L3" i="11"/>
  <c r="AP2" i="11"/>
  <c r="AO2" i="11"/>
  <c r="AN2" i="11"/>
  <c r="AM2" i="11"/>
  <c r="AL2" i="11" s="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AK2" i="11" s="1"/>
  <c r="S2" i="11"/>
  <c r="R2" i="11"/>
  <c r="Q2" i="11"/>
  <c r="P2" i="11"/>
  <c r="O2" i="11"/>
  <c r="N2" i="11"/>
  <c r="M2" i="11"/>
  <c r="L2" i="11"/>
  <c r="K2" i="11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AK36" i="10" s="1"/>
  <c r="S36" i="10"/>
  <c r="R36" i="10"/>
  <c r="Q36" i="10"/>
  <c r="P36" i="10"/>
  <c r="O36" i="10"/>
  <c r="N36" i="10"/>
  <c r="M36" i="10"/>
  <c r="L36" i="10"/>
  <c r="K36" i="10" s="1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S35" i="10"/>
  <c r="R35" i="10"/>
  <c r="Q35" i="10"/>
  <c r="P35" i="10"/>
  <c r="O35" i="10"/>
  <c r="N35" i="10"/>
  <c r="M35" i="10"/>
  <c r="L35" i="10"/>
  <c r="K35" i="10" s="1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AK34" i="10" s="1"/>
  <c r="T34" i="10" s="1"/>
  <c r="S34" i="10"/>
  <c r="R34" i="10"/>
  <c r="Q34" i="10"/>
  <c r="P34" i="10"/>
  <c r="O34" i="10"/>
  <c r="N34" i="10"/>
  <c r="M34" i="10"/>
  <c r="L34" i="10"/>
  <c r="K34" i="10" s="1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AK33" i="10" s="1"/>
  <c r="S33" i="10"/>
  <c r="R33" i="10"/>
  <c r="Q33" i="10"/>
  <c r="P33" i="10"/>
  <c r="O33" i="10"/>
  <c r="N33" i="10"/>
  <c r="M33" i="10"/>
  <c r="L33" i="10"/>
  <c r="K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T32" i="10" s="1"/>
  <c r="U32" i="10"/>
  <c r="AK32" i="10" s="1"/>
  <c r="S32" i="10"/>
  <c r="R32" i="10"/>
  <c r="Q32" i="10"/>
  <c r="P32" i="10"/>
  <c r="O32" i="10"/>
  <c r="N32" i="10"/>
  <c r="K32" i="10" s="1"/>
  <c r="M32" i="10"/>
  <c r="L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S31" i="10"/>
  <c r="R31" i="10"/>
  <c r="Q31" i="10"/>
  <c r="P31" i="10"/>
  <c r="O31" i="10"/>
  <c r="N31" i="10"/>
  <c r="M31" i="10"/>
  <c r="K31" i="10" s="1"/>
  <c r="L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AK30" i="10" s="1"/>
  <c r="T30" i="10" s="1"/>
  <c r="S30" i="10"/>
  <c r="R30" i="10"/>
  <c r="Q30" i="10"/>
  <c r="P30" i="10"/>
  <c r="O30" i="10"/>
  <c r="N30" i="10"/>
  <c r="M30" i="10"/>
  <c r="L30" i="10"/>
  <c r="K30" i="10" s="1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AK29" i="10" s="1"/>
  <c r="S29" i="10"/>
  <c r="R29" i="10"/>
  <c r="Q29" i="10"/>
  <c r="P29" i="10"/>
  <c r="O29" i="10"/>
  <c r="N29" i="10"/>
  <c r="M29" i="10"/>
  <c r="L29" i="10"/>
  <c r="K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T28" i="10" s="1"/>
  <c r="U28" i="10"/>
  <c r="AK28" i="10" s="1"/>
  <c r="S28" i="10"/>
  <c r="R28" i="10"/>
  <c r="Q28" i="10"/>
  <c r="P28" i="10"/>
  <c r="O28" i="10"/>
  <c r="N28" i="10"/>
  <c r="K28" i="10" s="1"/>
  <c r="M28" i="10"/>
  <c r="L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S27" i="10"/>
  <c r="R27" i="10"/>
  <c r="Q27" i="10"/>
  <c r="P27" i="10"/>
  <c r="O27" i="10"/>
  <c r="N27" i="10"/>
  <c r="M27" i="10"/>
  <c r="K27" i="10" s="1"/>
  <c r="L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AK26" i="10" s="1"/>
  <c r="T26" i="10" s="1"/>
  <c r="S26" i="10"/>
  <c r="R26" i="10"/>
  <c r="Q26" i="10"/>
  <c r="P26" i="10"/>
  <c r="O26" i="10"/>
  <c r="N26" i="10"/>
  <c r="M26" i="10"/>
  <c r="L26" i="10"/>
  <c r="K26" i="10" s="1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T25" i="10" s="1"/>
  <c r="V25" i="10"/>
  <c r="U25" i="10"/>
  <c r="AK25" i="10" s="1"/>
  <c r="S25" i="10"/>
  <c r="R25" i="10"/>
  <c r="Q25" i="10"/>
  <c r="P25" i="10"/>
  <c r="O25" i="10"/>
  <c r="N25" i="10"/>
  <c r="M25" i="10"/>
  <c r="L25" i="10"/>
  <c r="K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T24" i="10" s="1"/>
  <c r="U24" i="10"/>
  <c r="AK24" i="10" s="1"/>
  <c r="S24" i="10"/>
  <c r="R24" i="10"/>
  <c r="Q24" i="10"/>
  <c r="P24" i="10"/>
  <c r="O24" i="10"/>
  <c r="N24" i="10"/>
  <c r="K24" i="10" s="1"/>
  <c r="M24" i="10"/>
  <c r="L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S23" i="10"/>
  <c r="R23" i="10"/>
  <c r="Q23" i="10"/>
  <c r="P23" i="10"/>
  <c r="O23" i="10"/>
  <c r="N23" i="10"/>
  <c r="M23" i="10"/>
  <c r="K23" i="10" s="1"/>
  <c r="L23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AK22" i="10" s="1"/>
  <c r="T22" i="10" s="1"/>
  <c r="S22" i="10"/>
  <c r="R22" i="10"/>
  <c r="Q22" i="10"/>
  <c r="P22" i="10"/>
  <c r="O22" i="10"/>
  <c r="N22" i="10"/>
  <c r="M22" i="10"/>
  <c r="L22" i="10"/>
  <c r="K22" i="10" s="1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T21" i="10" s="1"/>
  <c r="V21" i="10"/>
  <c r="U21" i="10"/>
  <c r="AK21" i="10" s="1"/>
  <c r="S21" i="10"/>
  <c r="R21" i="10"/>
  <c r="Q21" i="10"/>
  <c r="P21" i="10"/>
  <c r="O21" i="10"/>
  <c r="N21" i="10"/>
  <c r="M21" i="10"/>
  <c r="L21" i="10"/>
  <c r="K21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AK20" i="10" s="1"/>
  <c r="S20" i="10"/>
  <c r="R20" i="10"/>
  <c r="Q20" i="10"/>
  <c r="P20" i="10"/>
  <c r="O20" i="10"/>
  <c r="N20" i="10"/>
  <c r="K20" i="10" s="1"/>
  <c r="M20" i="10"/>
  <c r="L20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S19" i="10"/>
  <c r="R19" i="10"/>
  <c r="Q19" i="10"/>
  <c r="P19" i="10"/>
  <c r="O19" i="10"/>
  <c r="N19" i="10"/>
  <c r="M19" i="10"/>
  <c r="K19" i="10" s="1"/>
  <c r="L19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AK18" i="10" s="1"/>
  <c r="T18" i="10" s="1"/>
  <c r="S18" i="10"/>
  <c r="R18" i="10"/>
  <c r="Q18" i="10"/>
  <c r="P18" i="10"/>
  <c r="O18" i="10"/>
  <c r="N18" i="10"/>
  <c r="M18" i="10"/>
  <c r="L18" i="10"/>
  <c r="K18" i="10" s="1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AK17" i="10" s="1"/>
  <c r="S17" i="10"/>
  <c r="R17" i="10"/>
  <c r="Q17" i="10"/>
  <c r="P17" i="10"/>
  <c r="O17" i="10"/>
  <c r="N17" i="10"/>
  <c r="M17" i="10"/>
  <c r="L17" i="10"/>
  <c r="K17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T16" i="10" s="1"/>
  <c r="U16" i="10"/>
  <c r="AK16" i="10" s="1"/>
  <c r="S16" i="10"/>
  <c r="R16" i="10"/>
  <c r="Q16" i="10"/>
  <c r="P16" i="10"/>
  <c r="O16" i="10"/>
  <c r="N16" i="10"/>
  <c r="K16" i="10" s="1"/>
  <c r="M16" i="10"/>
  <c r="L16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S15" i="10"/>
  <c r="R15" i="10"/>
  <c r="Q15" i="10"/>
  <c r="P15" i="10"/>
  <c r="O15" i="10"/>
  <c r="N15" i="10"/>
  <c r="M15" i="10"/>
  <c r="K15" i="10" s="1"/>
  <c r="L15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AK14" i="10" s="1"/>
  <c r="T14" i="10" s="1"/>
  <c r="S14" i="10"/>
  <c r="R14" i="10"/>
  <c r="Q14" i="10"/>
  <c r="P14" i="10"/>
  <c r="O14" i="10"/>
  <c r="N14" i="10"/>
  <c r="M14" i="10"/>
  <c r="L14" i="10"/>
  <c r="K14" i="10" s="1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AK13" i="10" s="1"/>
  <c r="S13" i="10"/>
  <c r="R13" i="10"/>
  <c r="Q13" i="10"/>
  <c r="P13" i="10"/>
  <c r="O13" i="10"/>
  <c r="N13" i="10"/>
  <c r="M13" i="10"/>
  <c r="L13" i="10"/>
  <c r="K13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T12" i="10" s="1"/>
  <c r="U12" i="10"/>
  <c r="AK12" i="10" s="1"/>
  <c r="S12" i="10"/>
  <c r="R12" i="10"/>
  <c r="Q12" i="10"/>
  <c r="P12" i="10"/>
  <c r="O12" i="10"/>
  <c r="N12" i="10"/>
  <c r="K12" i="10" s="1"/>
  <c r="M12" i="10"/>
  <c r="L12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S11" i="10"/>
  <c r="R11" i="10"/>
  <c r="Q11" i="10"/>
  <c r="P11" i="10"/>
  <c r="O11" i="10"/>
  <c r="N11" i="10"/>
  <c r="M11" i="10"/>
  <c r="K11" i="10" s="1"/>
  <c r="L11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S10" i="10"/>
  <c r="R10" i="10"/>
  <c r="Q10" i="10"/>
  <c r="P10" i="10"/>
  <c r="O10" i="10"/>
  <c r="N10" i="10"/>
  <c r="M10" i="10"/>
  <c r="K10" i="10" s="1"/>
  <c r="L10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AK9" i="10" s="1"/>
  <c r="T9" i="10" s="1"/>
  <c r="S9" i="10"/>
  <c r="R9" i="10"/>
  <c r="Q9" i="10"/>
  <c r="P9" i="10"/>
  <c r="O9" i="10"/>
  <c r="N9" i="10"/>
  <c r="M9" i="10"/>
  <c r="L9" i="10"/>
  <c r="K9" i="10" s="1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T8" i="10" s="1"/>
  <c r="V8" i="10"/>
  <c r="U8" i="10"/>
  <c r="AK8" i="10" s="1"/>
  <c r="S8" i="10"/>
  <c r="R8" i="10"/>
  <c r="Q8" i="10"/>
  <c r="P8" i="10"/>
  <c r="O8" i="10"/>
  <c r="N8" i="10"/>
  <c r="M8" i="10"/>
  <c r="L8" i="10"/>
  <c r="K8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T7" i="10" s="1"/>
  <c r="V7" i="10"/>
  <c r="U7" i="10"/>
  <c r="AK7" i="10" s="1"/>
  <c r="S7" i="10"/>
  <c r="R7" i="10"/>
  <c r="Q7" i="10"/>
  <c r="P7" i="10"/>
  <c r="O7" i="10"/>
  <c r="N7" i="10"/>
  <c r="M7" i="10"/>
  <c r="L7" i="10"/>
  <c r="K7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AK6" i="10" s="1"/>
  <c r="S6" i="10"/>
  <c r="R6" i="10"/>
  <c r="Q6" i="10"/>
  <c r="P6" i="10"/>
  <c r="O6" i="10"/>
  <c r="N6" i="10"/>
  <c r="K6" i="10" s="1"/>
  <c r="M6" i="10"/>
  <c r="L6" i="10"/>
  <c r="AP5" i="10"/>
  <c r="AO5" i="10"/>
  <c r="AN5" i="10"/>
  <c r="AM5" i="10"/>
  <c r="AL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T5" i="10" s="1"/>
  <c r="U5" i="10"/>
  <c r="AK5" i="10" s="1"/>
  <c r="S5" i="10"/>
  <c r="R5" i="10"/>
  <c r="Q5" i="10"/>
  <c r="P5" i="10"/>
  <c r="O5" i="10"/>
  <c r="N5" i="10"/>
  <c r="K5" i="10" s="1"/>
  <c r="M5" i="10"/>
  <c r="L5" i="10"/>
  <c r="AP4" i="10"/>
  <c r="AO4" i="10"/>
  <c r="AN4" i="10"/>
  <c r="AM4" i="10"/>
  <c r="AL4" i="10" s="1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AK4" i="10" s="1"/>
  <c r="S4" i="10"/>
  <c r="R4" i="10"/>
  <c r="Q4" i="10"/>
  <c r="P4" i="10"/>
  <c r="O4" i="10"/>
  <c r="N4" i="10"/>
  <c r="M4" i="10"/>
  <c r="L4" i="10"/>
  <c r="K4" i="10"/>
  <c r="AP3" i="10"/>
  <c r="AO3" i="10"/>
  <c r="AN3" i="10"/>
  <c r="AM3" i="10"/>
  <c r="AL3" i="10" s="1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T3" i="10" s="1"/>
  <c r="V3" i="10"/>
  <c r="U3" i="10"/>
  <c r="AK3" i="10" s="1"/>
  <c r="S3" i="10"/>
  <c r="R3" i="10"/>
  <c r="Q3" i="10"/>
  <c r="P3" i="10"/>
  <c r="O3" i="10"/>
  <c r="N3" i="10"/>
  <c r="M3" i="10"/>
  <c r="L3" i="10"/>
  <c r="K3" i="10"/>
  <c r="AP2" i="10"/>
  <c r="AO2" i="10"/>
  <c r="AN2" i="10"/>
  <c r="AM2" i="10"/>
  <c r="AL2" i="10" s="1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T2" i="10" s="1"/>
  <c r="V2" i="10"/>
  <c r="U2" i="10"/>
  <c r="AK2" i="10" s="1"/>
  <c r="S2" i="10"/>
  <c r="R2" i="10"/>
  <c r="Q2" i="10"/>
  <c r="P2" i="10"/>
  <c r="O2" i="10"/>
  <c r="N2" i="10"/>
  <c r="M2" i="10"/>
  <c r="L2" i="10"/>
  <c r="K2" i="10"/>
  <c r="D5" i="10" s="1"/>
  <c r="D11" i="9"/>
  <c r="AM3" i="9"/>
  <c r="AL3" i="9" s="1"/>
  <c r="AN3" i="9"/>
  <c r="AO3" i="9"/>
  <c r="AP3" i="9"/>
  <c r="AM4" i="9"/>
  <c r="AN4" i="9"/>
  <c r="AL4" i="9" s="1"/>
  <c r="AO4" i="9"/>
  <c r="AP4" i="9"/>
  <c r="AM5" i="9"/>
  <c r="AL5" i="9" s="1"/>
  <c r="AN5" i="9"/>
  <c r="AO5" i="9"/>
  <c r="AP5" i="9"/>
  <c r="AL2" i="9"/>
  <c r="AP2" i="9"/>
  <c r="AO2" i="9"/>
  <c r="AN2" i="9"/>
  <c r="AM2" i="9"/>
  <c r="AK2" i="9"/>
  <c r="T2" i="9" s="1"/>
  <c r="U3" i="9"/>
  <c r="V3" i="9"/>
  <c r="AK3" i="9" s="1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U4" i="9"/>
  <c r="V4" i="9"/>
  <c r="W4" i="9"/>
  <c r="AK4" i="9" s="1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U5" i="9"/>
  <c r="AK5" i="9" s="1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U7" i="9"/>
  <c r="V7" i="9"/>
  <c r="AK7" i="9" s="1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U8" i="9"/>
  <c r="V8" i="9"/>
  <c r="W8" i="9"/>
  <c r="AK8" i="9" s="1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U11" i="9"/>
  <c r="V11" i="9"/>
  <c r="AK11" i="9" s="1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U12" i="9"/>
  <c r="V12" i="9"/>
  <c r="W12" i="9"/>
  <c r="AK12" i="9" s="1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U13" i="9"/>
  <c r="AK13" i="9" s="1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U15" i="9"/>
  <c r="V15" i="9"/>
  <c r="AK15" i="9" s="1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U16" i="9"/>
  <c r="V16" i="9"/>
  <c r="W16" i="9"/>
  <c r="AK16" i="9" s="1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U19" i="9"/>
  <c r="V19" i="9"/>
  <c r="AK19" i="9" s="1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U20" i="9"/>
  <c r="V20" i="9"/>
  <c r="W20" i="9"/>
  <c r="AK20" i="9" s="1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U21" i="9"/>
  <c r="AK21" i="9" s="1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U23" i="9"/>
  <c r="V23" i="9"/>
  <c r="AK23" i="9" s="1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U24" i="9"/>
  <c r="V24" i="9"/>
  <c r="W24" i="9"/>
  <c r="AK24" i="9" s="1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U27" i="9"/>
  <c r="V27" i="9"/>
  <c r="AK27" i="9" s="1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U28" i="9"/>
  <c r="V28" i="9"/>
  <c r="W28" i="9"/>
  <c r="AK28" i="9" s="1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U29" i="9"/>
  <c r="AK29" i="9" s="1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U31" i="9"/>
  <c r="V31" i="9"/>
  <c r="AK31" i="9" s="1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U32" i="9"/>
  <c r="V32" i="9"/>
  <c r="W32" i="9"/>
  <c r="AK32" i="9" s="1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U34" i="9"/>
  <c r="AK34" i="9" s="1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U35" i="9"/>
  <c r="V35" i="9"/>
  <c r="AK35" i="9" s="1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U36" i="9"/>
  <c r="V36" i="9"/>
  <c r="W36" i="9"/>
  <c r="AK36" i="9" s="1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H2" i="9"/>
  <c r="AI2" i="9"/>
  <c r="AJ2" i="9"/>
  <c r="AG2" i="9"/>
  <c r="AF2" i="9"/>
  <c r="AC2" i="9"/>
  <c r="AE2" i="9"/>
  <c r="AD2" i="9"/>
  <c r="AB2" i="9"/>
  <c r="V2" i="9"/>
  <c r="AA2" i="9"/>
  <c r="Z2" i="9"/>
  <c r="Y2" i="9"/>
  <c r="X2" i="9"/>
  <c r="W2" i="9"/>
  <c r="U2" i="9"/>
  <c r="D5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L3" i="9"/>
  <c r="M3" i="9"/>
  <c r="N3" i="9"/>
  <c r="O3" i="9"/>
  <c r="P3" i="9"/>
  <c r="Q3" i="9"/>
  <c r="R3" i="9"/>
  <c r="S3" i="9"/>
  <c r="L4" i="9"/>
  <c r="M4" i="9"/>
  <c r="N4" i="9"/>
  <c r="O4" i="9"/>
  <c r="P4" i="9"/>
  <c r="Q4" i="9"/>
  <c r="R4" i="9"/>
  <c r="S4" i="9"/>
  <c r="L5" i="9"/>
  <c r="M5" i="9"/>
  <c r="N5" i="9"/>
  <c r="O5" i="9"/>
  <c r="P5" i="9"/>
  <c r="Q5" i="9"/>
  <c r="R5" i="9"/>
  <c r="S5" i="9"/>
  <c r="L6" i="9"/>
  <c r="M6" i="9"/>
  <c r="N6" i="9"/>
  <c r="O6" i="9"/>
  <c r="P6" i="9"/>
  <c r="Q6" i="9"/>
  <c r="R6" i="9"/>
  <c r="S6" i="9"/>
  <c r="L7" i="9"/>
  <c r="M7" i="9"/>
  <c r="N7" i="9"/>
  <c r="O7" i="9"/>
  <c r="P7" i="9"/>
  <c r="Q7" i="9"/>
  <c r="R7" i="9"/>
  <c r="S7" i="9"/>
  <c r="L8" i="9"/>
  <c r="M8" i="9"/>
  <c r="N8" i="9"/>
  <c r="O8" i="9"/>
  <c r="P8" i="9"/>
  <c r="Q8" i="9"/>
  <c r="R8" i="9"/>
  <c r="S8" i="9"/>
  <c r="L9" i="9"/>
  <c r="M9" i="9"/>
  <c r="N9" i="9"/>
  <c r="O9" i="9"/>
  <c r="P9" i="9"/>
  <c r="Q9" i="9"/>
  <c r="R9" i="9"/>
  <c r="S9" i="9"/>
  <c r="L10" i="9"/>
  <c r="M10" i="9"/>
  <c r="N10" i="9"/>
  <c r="O10" i="9"/>
  <c r="P10" i="9"/>
  <c r="Q10" i="9"/>
  <c r="R10" i="9"/>
  <c r="S10" i="9"/>
  <c r="L11" i="9"/>
  <c r="M11" i="9"/>
  <c r="N11" i="9"/>
  <c r="O11" i="9"/>
  <c r="P11" i="9"/>
  <c r="Q11" i="9"/>
  <c r="R11" i="9"/>
  <c r="S11" i="9"/>
  <c r="L12" i="9"/>
  <c r="M12" i="9"/>
  <c r="N12" i="9"/>
  <c r="O12" i="9"/>
  <c r="P12" i="9"/>
  <c r="Q12" i="9"/>
  <c r="R12" i="9"/>
  <c r="S12" i="9"/>
  <c r="L13" i="9"/>
  <c r="M13" i="9"/>
  <c r="N13" i="9"/>
  <c r="O13" i="9"/>
  <c r="P13" i="9"/>
  <c r="Q13" i="9"/>
  <c r="R13" i="9"/>
  <c r="S13" i="9"/>
  <c r="L14" i="9"/>
  <c r="M14" i="9"/>
  <c r="N14" i="9"/>
  <c r="O14" i="9"/>
  <c r="P14" i="9"/>
  <c r="Q14" i="9"/>
  <c r="R14" i="9"/>
  <c r="S14" i="9"/>
  <c r="L15" i="9"/>
  <c r="M15" i="9"/>
  <c r="N15" i="9"/>
  <c r="O15" i="9"/>
  <c r="P15" i="9"/>
  <c r="Q15" i="9"/>
  <c r="R15" i="9"/>
  <c r="S15" i="9"/>
  <c r="L16" i="9"/>
  <c r="M16" i="9"/>
  <c r="N16" i="9"/>
  <c r="O16" i="9"/>
  <c r="P16" i="9"/>
  <c r="Q16" i="9"/>
  <c r="R16" i="9"/>
  <c r="S16" i="9"/>
  <c r="L17" i="9"/>
  <c r="M17" i="9"/>
  <c r="N17" i="9"/>
  <c r="O17" i="9"/>
  <c r="P17" i="9"/>
  <c r="Q17" i="9"/>
  <c r="R17" i="9"/>
  <c r="S17" i="9"/>
  <c r="L18" i="9"/>
  <c r="M18" i="9"/>
  <c r="N18" i="9"/>
  <c r="O18" i="9"/>
  <c r="P18" i="9"/>
  <c r="Q18" i="9"/>
  <c r="R18" i="9"/>
  <c r="S18" i="9"/>
  <c r="L19" i="9"/>
  <c r="M19" i="9"/>
  <c r="N19" i="9"/>
  <c r="O19" i="9"/>
  <c r="P19" i="9"/>
  <c r="Q19" i="9"/>
  <c r="R19" i="9"/>
  <c r="S19" i="9"/>
  <c r="L20" i="9"/>
  <c r="M20" i="9"/>
  <c r="N20" i="9"/>
  <c r="O20" i="9"/>
  <c r="P20" i="9"/>
  <c r="Q20" i="9"/>
  <c r="R20" i="9"/>
  <c r="S20" i="9"/>
  <c r="L21" i="9"/>
  <c r="M21" i="9"/>
  <c r="N21" i="9"/>
  <c r="O21" i="9"/>
  <c r="P21" i="9"/>
  <c r="Q21" i="9"/>
  <c r="R21" i="9"/>
  <c r="S21" i="9"/>
  <c r="L22" i="9"/>
  <c r="M22" i="9"/>
  <c r="N22" i="9"/>
  <c r="O22" i="9"/>
  <c r="P22" i="9"/>
  <c r="Q22" i="9"/>
  <c r="R22" i="9"/>
  <c r="S22" i="9"/>
  <c r="L23" i="9"/>
  <c r="M23" i="9"/>
  <c r="N23" i="9"/>
  <c r="O23" i="9"/>
  <c r="P23" i="9"/>
  <c r="Q23" i="9"/>
  <c r="R23" i="9"/>
  <c r="S23" i="9"/>
  <c r="L24" i="9"/>
  <c r="M24" i="9"/>
  <c r="N24" i="9"/>
  <c r="O24" i="9"/>
  <c r="P24" i="9"/>
  <c r="Q24" i="9"/>
  <c r="R24" i="9"/>
  <c r="S24" i="9"/>
  <c r="L25" i="9"/>
  <c r="M25" i="9"/>
  <c r="N25" i="9"/>
  <c r="O25" i="9"/>
  <c r="P25" i="9"/>
  <c r="Q25" i="9"/>
  <c r="R25" i="9"/>
  <c r="S25" i="9"/>
  <c r="L26" i="9"/>
  <c r="M26" i="9"/>
  <c r="N26" i="9"/>
  <c r="O26" i="9"/>
  <c r="P26" i="9"/>
  <c r="Q26" i="9"/>
  <c r="R26" i="9"/>
  <c r="S26" i="9"/>
  <c r="L27" i="9"/>
  <c r="M27" i="9"/>
  <c r="N27" i="9"/>
  <c r="O27" i="9"/>
  <c r="P27" i="9"/>
  <c r="Q27" i="9"/>
  <c r="R27" i="9"/>
  <c r="S27" i="9"/>
  <c r="L28" i="9"/>
  <c r="M28" i="9"/>
  <c r="N28" i="9"/>
  <c r="O28" i="9"/>
  <c r="P28" i="9"/>
  <c r="Q28" i="9"/>
  <c r="R28" i="9"/>
  <c r="S28" i="9"/>
  <c r="L29" i="9"/>
  <c r="M29" i="9"/>
  <c r="N29" i="9"/>
  <c r="O29" i="9"/>
  <c r="P29" i="9"/>
  <c r="Q29" i="9"/>
  <c r="R29" i="9"/>
  <c r="S29" i="9"/>
  <c r="L30" i="9"/>
  <c r="M30" i="9"/>
  <c r="N30" i="9"/>
  <c r="O30" i="9"/>
  <c r="P30" i="9"/>
  <c r="Q30" i="9"/>
  <c r="R30" i="9"/>
  <c r="S30" i="9"/>
  <c r="L31" i="9"/>
  <c r="M31" i="9"/>
  <c r="N31" i="9"/>
  <c r="O31" i="9"/>
  <c r="P31" i="9"/>
  <c r="Q31" i="9"/>
  <c r="R31" i="9"/>
  <c r="S31" i="9"/>
  <c r="L32" i="9"/>
  <c r="M32" i="9"/>
  <c r="N32" i="9"/>
  <c r="O32" i="9"/>
  <c r="P32" i="9"/>
  <c r="Q32" i="9"/>
  <c r="R32" i="9"/>
  <c r="S32" i="9"/>
  <c r="L33" i="9"/>
  <c r="M33" i="9"/>
  <c r="N33" i="9"/>
  <c r="O33" i="9"/>
  <c r="P33" i="9"/>
  <c r="Q33" i="9"/>
  <c r="R33" i="9"/>
  <c r="S33" i="9"/>
  <c r="L34" i="9"/>
  <c r="M34" i="9"/>
  <c r="N34" i="9"/>
  <c r="O34" i="9"/>
  <c r="P34" i="9"/>
  <c r="Q34" i="9"/>
  <c r="R34" i="9"/>
  <c r="S34" i="9"/>
  <c r="L35" i="9"/>
  <c r="M35" i="9"/>
  <c r="N35" i="9"/>
  <c r="O35" i="9"/>
  <c r="P35" i="9"/>
  <c r="Q35" i="9"/>
  <c r="R35" i="9"/>
  <c r="S35" i="9"/>
  <c r="L36" i="9"/>
  <c r="M36" i="9"/>
  <c r="N36" i="9"/>
  <c r="O36" i="9"/>
  <c r="P36" i="9"/>
  <c r="Q36" i="9"/>
  <c r="R36" i="9"/>
  <c r="S36" i="9"/>
  <c r="N2" i="9"/>
  <c r="O2" i="9"/>
  <c r="P2" i="9"/>
  <c r="Q2" i="9"/>
  <c r="R2" i="9"/>
  <c r="S2" i="9"/>
  <c r="M2" i="9"/>
  <c r="L2" i="9"/>
  <c r="K2" i="14" l="1"/>
  <c r="K30" i="14"/>
  <c r="AK3" i="14"/>
  <c r="T3" i="14" s="1"/>
  <c r="AL4" i="14"/>
  <c r="AK4" i="14"/>
  <c r="AL5" i="14"/>
  <c r="AK7" i="14"/>
  <c r="T7" i="14" s="1"/>
  <c r="AK8" i="14"/>
  <c r="T8" i="14" s="1"/>
  <c r="AK9" i="14"/>
  <c r="T9" i="14" s="1"/>
  <c r="AK10" i="14"/>
  <c r="T10" i="14" s="1"/>
  <c r="K11" i="14"/>
  <c r="AK11" i="14"/>
  <c r="T11" i="14" s="1"/>
  <c r="K18" i="14"/>
  <c r="K19" i="14"/>
  <c r="K20" i="14"/>
  <c r="K21" i="14"/>
  <c r="AK13" i="14"/>
  <c r="T13" i="14" s="1"/>
  <c r="AK14" i="14"/>
  <c r="T14" i="14" s="1"/>
  <c r="AK15" i="14"/>
  <c r="T15" i="14" s="1"/>
  <c r="AK17" i="14"/>
  <c r="AK18" i="14"/>
  <c r="T18" i="14" s="1"/>
  <c r="AK19" i="14"/>
  <c r="T19" i="14" s="1"/>
  <c r="AK21" i="14"/>
  <c r="T21" i="14" s="1"/>
  <c r="AK2" i="14"/>
  <c r="T2" i="14" s="1"/>
  <c r="K23" i="14"/>
  <c r="K24" i="14"/>
  <c r="K25" i="14"/>
  <c r="K14" i="14"/>
  <c r="K27" i="14"/>
  <c r="K28" i="14"/>
  <c r="K29" i="14"/>
  <c r="K13" i="14"/>
  <c r="K15" i="14"/>
  <c r="K16" i="14"/>
  <c r="K17" i="14"/>
  <c r="K31" i="14"/>
  <c r="K32" i="14"/>
  <c r="K33" i="14"/>
  <c r="K12" i="14"/>
  <c r="K10" i="14"/>
  <c r="K8" i="14"/>
  <c r="K7" i="14"/>
  <c r="K6" i="14"/>
  <c r="K5" i="14"/>
  <c r="K4" i="14"/>
  <c r="K3" i="14"/>
  <c r="D11" i="14"/>
  <c r="T23" i="14"/>
  <c r="AK5" i="14"/>
  <c r="T5" i="14" s="1"/>
  <c r="AK16" i="14"/>
  <c r="T16" i="14" s="1"/>
  <c r="AK20" i="14"/>
  <c r="T20" i="14" s="1"/>
  <c r="AK24" i="14"/>
  <c r="T24" i="14" s="1"/>
  <c r="AK28" i="14"/>
  <c r="T28" i="14" s="1"/>
  <c r="AK32" i="14"/>
  <c r="T32" i="14" s="1"/>
  <c r="AK36" i="14"/>
  <c r="T36" i="14" s="1"/>
  <c r="T22" i="14"/>
  <c r="T26" i="14"/>
  <c r="T30" i="14"/>
  <c r="T34" i="14"/>
  <c r="AK6" i="14"/>
  <c r="T6" i="14" s="1"/>
  <c r="AK12" i="14"/>
  <c r="T12" i="14" s="1"/>
  <c r="T4" i="14"/>
  <c r="T17" i="14"/>
  <c r="T25" i="14"/>
  <c r="T29" i="14"/>
  <c r="T33" i="14"/>
  <c r="AK20" i="13"/>
  <c r="T20" i="13" s="1"/>
  <c r="AK18" i="13"/>
  <c r="T18" i="13" s="1"/>
  <c r="K29" i="13"/>
  <c r="K15" i="13"/>
  <c r="K16" i="13"/>
  <c r="K18" i="13"/>
  <c r="K17" i="13"/>
  <c r="K20" i="13"/>
  <c r="K21" i="13"/>
  <c r="K22" i="13"/>
  <c r="K5" i="13"/>
  <c r="K6" i="13"/>
  <c r="K8" i="13"/>
  <c r="K9" i="13"/>
  <c r="K11" i="13"/>
  <c r="K24" i="13"/>
  <c r="K25" i="13"/>
  <c r="K26" i="13"/>
  <c r="K3" i="13"/>
  <c r="K4" i="13"/>
  <c r="K7" i="13"/>
  <c r="K12" i="13"/>
  <c r="K13" i="13"/>
  <c r="K14" i="13"/>
  <c r="K28" i="13"/>
  <c r="K30" i="13"/>
  <c r="K35" i="13"/>
  <c r="K2" i="13"/>
  <c r="T5" i="13"/>
  <c r="T24" i="13"/>
  <c r="T11" i="13"/>
  <c r="AK3" i="13"/>
  <c r="T3" i="13" s="1"/>
  <c r="AK4" i="13"/>
  <c r="T4" i="13" s="1"/>
  <c r="AK17" i="13"/>
  <c r="T17" i="13" s="1"/>
  <c r="AK10" i="13"/>
  <c r="T10" i="13" s="1"/>
  <c r="AK11" i="13"/>
  <c r="T14" i="13"/>
  <c r="AK15" i="13"/>
  <c r="T15" i="13" s="1"/>
  <c r="AK19" i="13"/>
  <c r="T19" i="13" s="1"/>
  <c r="T22" i="13"/>
  <c r="AK23" i="13"/>
  <c r="T23" i="13" s="1"/>
  <c r="T26" i="13"/>
  <c r="AK27" i="13"/>
  <c r="T27" i="13" s="1"/>
  <c r="AK31" i="13"/>
  <c r="T31" i="13" s="1"/>
  <c r="T34" i="13"/>
  <c r="AK35" i="13"/>
  <c r="T35" i="13" s="1"/>
  <c r="AK7" i="13"/>
  <c r="T7" i="13" s="1"/>
  <c r="AK21" i="13"/>
  <c r="T21" i="13" s="1"/>
  <c r="T2" i="13"/>
  <c r="T8" i="13"/>
  <c r="T13" i="13"/>
  <c r="T25" i="13"/>
  <c r="T29" i="13"/>
  <c r="T33" i="13"/>
  <c r="AK8" i="12"/>
  <c r="T8" i="12" s="1"/>
  <c r="AK9" i="12"/>
  <c r="T9" i="12" s="1"/>
  <c r="AK12" i="12"/>
  <c r="T12" i="12" s="1"/>
  <c r="AK6" i="12"/>
  <c r="T6" i="12" s="1"/>
  <c r="AK17" i="12"/>
  <c r="AK18" i="12"/>
  <c r="AK20" i="12"/>
  <c r="AK21" i="12"/>
  <c r="AK7" i="12"/>
  <c r="T7" i="12" s="1"/>
  <c r="T20" i="12"/>
  <c r="AK4" i="12"/>
  <c r="T4" i="12" s="1"/>
  <c r="AK5" i="12"/>
  <c r="T5" i="12" s="1"/>
  <c r="AK13" i="12"/>
  <c r="T13" i="12" s="1"/>
  <c r="AK14" i="12"/>
  <c r="T14" i="12" s="1"/>
  <c r="AK16" i="12"/>
  <c r="T16" i="12" s="1"/>
  <c r="T18" i="12"/>
  <c r="D11" i="12"/>
  <c r="K22" i="12"/>
  <c r="K24" i="12"/>
  <c r="K20" i="12"/>
  <c r="K23" i="12"/>
  <c r="D5" i="12" s="1"/>
  <c r="AK22" i="12"/>
  <c r="T22" i="12" s="1"/>
  <c r="T17" i="12"/>
  <c r="T24" i="12"/>
  <c r="AK10" i="12"/>
  <c r="T10" i="12" s="1"/>
  <c r="AK19" i="12"/>
  <c r="T19" i="12" s="1"/>
  <c r="AK27" i="12"/>
  <c r="T27" i="12" s="1"/>
  <c r="T2" i="12"/>
  <c r="T3" i="12"/>
  <c r="T21" i="12"/>
  <c r="T29" i="12"/>
  <c r="T33" i="12"/>
  <c r="AK11" i="12"/>
  <c r="T11" i="12" s="1"/>
  <c r="AK23" i="12"/>
  <c r="T23" i="12" s="1"/>
  <c r="T36" i="12"/>
  <c r="AK15" i="12"/>
  <c r="T15" i="12" s="1"/>
  <c r="AK35" i="12"/>
  <c r="T35" i="12" s="1"/>
  <c r="AK13" i="11"/>
  <c r="T13" i="11" s="1"/>
  <c r="AK14" i="11"/>
  <c r="T14" i="11" s="1"/>
  <c r="AK16" i="11"/>
  <c r="AK17" i="11"/>
  <c r="AK18" i="11"/>
  <c r="T18" i="11" s="1"/>
  <c r="AK20" i="11"/>
  <c r="T20" i="11" s="1"/>
  <c r="T16" i="11"/>
  <c r="AK21" i="11"/>
  <c r="T21" i="11" s="1"/>
  <c r="AK7" i="11"/>
  <c r="T7" i="11" s="1"/>
  <c r="AK8" i="11"/>
  <c r="T8" i="11" s="1"/>
  <c r="AK9" i="11"/>
  <c r="AK12" i="11"/>
  <c r="T12" i="11"/>
  <c r="AK4" i="11"/>
  <c r="T4" i="11" s="1"/>
  <c r="AK5" i="11"/>
  <c r="T5" i="11" s="1"/>
  <c r="AK6" i="11"/>
  <c r="T6" i="11" s="1"/>
  <c r="K18" i="11"/>
  <c r="K16" i="11"/>
  <c r="K6" i="11"/>
  <c r="K9" i="11"/>
  <c r="K12" i="11"/>
  <c r="K5" i="11"/>
  <c r="D5" i="11" s="1"/>
  <c r="K10" i="11"/>
  <c r="K11" i="11"/>
  <c r="K14" i="11"/>
  <c r="D11" i="11"/>
  <c r="T9" i="11"/>
  <c r="T17" i="11"/>
  <c r="T27" i="11"/>
  <c r="AK15" i="11"/>
  <c r="T15" i="11" s="1"/>
  <c r="AK19" i="11"/>
  <c r="T19" i="11" s="1"/>
  <c r="T2" i="11"/>
  <c r="T3" i="11"/>
  <c r="T25" i="11"/>
  <c r="T29" i="11"/>
  <c r="T33" i="11"/>
  <c r="AK10" i="11"/>
  <c r="T10" i="11" s="1"/>
  <c r="AK11" i="11"/>
  <c r="T11" i="11" s="1"/>
  <c r="AK23" i="11"/>
  <c r="T23" i="11" s="1"/>
  <c r="AK27" i="11"/>
  <c r="T36" i="11"/>
  <c r="AK31" i="11"/>
  <c r="T31" i="11" s="1"/>
  <c r="AK35" i="11"/>
  <c r="T35" i="11" s="1"/>
  <c r="D11" i="10"/>
  <c r="T4" i="10"/>
  <c r="T6" i="10"/>
  <c r="T13" i="10"/>
  <c r="T20" i="10"/>
  <c r="T29" i="10"/>
  <c r="T17" i="10"/>
  <c r="T33" i="10"/>
  <c r="AK10" i="10"/>
  <c r="T10" i="10" s="1"/>
  <c r="AK11" i="10"/>
  <c r="T11" i="10" s="1"/>
  <c r="AK15" i="10"/>
  <c r="T15" i="10" s="1"/>
  <c r="AK19" i="10"/>
  <c r="T19" i="10" s="1"/>
  <c r="AK23" i="10"/>
  <c r="T23" i="10" s="1"/>
  <c r="AK27" i="10"/>
  <c r="T27" i="10" s="1"/>
  <c r="AK31" i="10"/>
  <c r="T31" i="10" s="1"/>
  <c r="AK35" i="10"/>
  <c r="T35" i="10" s="1"/>
  <c r="T36" i="10"/>
  <c r="T32" i="9"/>
  <c r="T28" i="9"/>
  <c r="T24" i="9"/>
  <c r="T23" i="9"/>
  <c r="T20" i="9"/>
  <c r="T16" i="9"/>
  <c r="T15" i="9"/>
  <c r="T12" i="9"/>
  <c r="T11" i="9"/>
  <c r="T10" i="9"/>
  <c r="T8" i="9"/>
  <c r="T4" i="9"/>
  <c r="AK30" i="9"/>
  <c r="T30" i="9" s="1"/>
  <c r="AK26" i="9"/>
  <c r="T26" i="9" s="1"/>
  <c r="AK22" i="9"/>
  <c r="T22" i="9" s="1"/>
  <c r="AK18" i="9"/>
  <c r="T18" i="9" s="1"/>
  <c r="AK14" i="9"/>
  <c r="T14" i="9" s="1"/>
  <c r="AK10" i="9"/>
  <c r="AK6" i="9"/>
  <c r="T6" i="9" s="1"/>
  <c r="T36" i="9"/>
  <c r="T34" i="9"/>
  <c r="T31" i="9"/>
  <c r="AK33" i="9"/>
  <c r="T33" i="9" s="1"/>
  <c r="AK25" i="9"/>
  <c r="T25" i="9" s="1"/>
  <c r="AK17" i="9"/>
  <c r="T17" i="9" s="1"/>
  <c r="AK9" i="9"/>
  <c r="T9" i="9" s="1"/>
  <c r="T7" i="9"/>
  <c r="T29" i="9"/>
  <c r="T21" i="9"/>
  <c r="T13" i="9"/>
  <c r="T5" i="9"/>
  <c r="T35" i="9"/>
  <c r="T27" i="9"/>
  <c r="T19" i="9"/>
  <c r="T3" i="9"/>
  <c r="D5" i="14" l="1"/>
  <c r="D8" i="14"/>
  <c r="D5" i="13"/>
  <c r="D8" i="13"/>
  <c r="D2" i="13" s="1"/>
  <c r="D8" i="12"/>
  <c r="D2" i="12" s="1"/>
  <c r="D8" i="11"/>
  <c r="D2" i="11" s="1"/>
  <c r="D8" i="10"/>
  <c r="D2" i="10" s="1"/>
  <c r="D8" i="9"/>
  <c r="D2" i="9" s="1"/>
  <c r="D2" i="14" l="1"/>
</calcChain>
</file>

<file path=xl/sharedStrings.xml><?xml version="1.0" encoding="utf-8"?>
<sst xmlns="http://schemas.openxmlformats.org/spreadsheetml/2006/main" count="608" uniqueCount="69">
  <si>
    <t>Dragoran</t>
  </si>
  <si>
    <t>Slith</t>
  </si>
  <si>
    <t>Human</t>
  </si>
  <si>
    <t>XJS9000</t>
  </si>
  <si>
    <t>Gronk</t>
  </si>
  <si>
    <t>Nynax</t>
  </si>
  <si>
    <t>Reinforced Armor</t>
  </si>
  <si>
    <t>Hologram Belt</t>
  </si>
  <si>
    <t>Players</t>
  </si>
  <si>
    <t>Equipment</t>
  </si>
  <si>
    <t>Budget</t>
  </si>
  <si>
    <t>600K</t>
  </si>
  <si>
    <t>Magnetic Boots</t>
  </si>
  <si>
    <t>SAAI Gauntlets</t>
  </si>
  <si>
    <t>Vortex Armor</t>
  </si>
  <si>
    <t>Booster Belt</t>
  </si>
  <si>
    <t>Insulated Boots</t>
  </si>
  <si>
    <t>Docbot</t>
  </si>
  <si>
    <t>Emergency</t>
  </si>
  <si>
    <t>900K</t>
  </si>
  <si>
    <t>Surgery</t>
  </si>
  <si>
    <t>Recovery</t>
  </si>
  <si>
    <t>Repulsor Armor</t>
  </si>
  <si>
    <t>Spiked Gauntlets</t>
  </si>
  <si>
    <t>Surge Armor</t>
  </si>
  <si>
    <t>Surge Gauntlets</t>
  </si>
  <si>
    <t>Kurgan</t>
  </si>
  <si>
    <t>Spiked Armor</t>
  </si>
  <si>
    <t>Loadout</t>
  </si>
  <si>
    <t>Therapy</t>
  </si>
  <si>
    <t>Curmian</t>
  </si>
  <si>
    <t>Player Cost</t>
  </si>
  <si>
    <t>XJS Cost</t>
  </si>
  <si>
    <t>Curmian Cost</t>
  </si>
  <si>
    <t>Nynax Cost</t>
  </si>
  <si>
    <t>Human Cost</t>
  </si>
  <si>
    <t>Dragonan Cost</t>
  </si>
  <si>
    <t>Slith Cost</t>
  </si>
  <si>
    <t>Kurgan Cost</t>
  </si>
  <si>
    <t>Gronk Cost</t>
  </si>
  <si>
    <t>Player Budget</t>
  </si>
  <si>
    <t>Equipment Budget</t>
  </si>
  <si>
    <t>Docbot Budget</t>
  </si>
  <si>
    <t>Equipment Cost</t>
  </si>
  <si>
    <t>Heavy Armor Cost</t>
  </si>
  <si>
    <t>Surge Armor Cost</t>
  </si>
  <si>
    <t>Vortex Armor Cost</t>
  </si>
  <si>
    <t>Surge Gloves Cost</t>
  </si>
  <si>
    <t>Insulated Boots Cost</t>
  </si>
  <si>
    <t>Medical Belt Cost</t>
  </si>
  <si>
    <t>Cloaking Belt Cost</t>
  </si>
  <si>
    <t>Scrambler Belt Cost</t>
  </si>
  <si>
    <t>Repulsor Armor Cost</t>
  </si>
  <si>
    <t>SAAI Gloves</t>
  </si>
  <si>
    <t>Repulsor Gloves</t>
  </si>
  <si>
    <t>SAAI Boots</t>
  </si>
  <si>
    <t>Magnetic Gloves</t>
  </si>
  <si>
    <t>Backfire Belt</t>
  </si>
  <si>
    <t>Other Equipment Cost</t>
  </si>
  <si>
    <t>Docbot Cost</t>
  </si>
  <si>
    <t>Emergency Cost</t>
  </si>
  <si>
    <t>Surgery Cost</t>
  </si>
  <si>
    <t>Recovery Cost</t>
  </si>
  <si>
    <t>Therapy Cost</t>
  </si>
  <si>
    <t>Field Integrity Belt</t>
  </si>
  <si>
    <t>Spiked Gloves</t>
  </si>
  <si>
    <t>Spiked Pads</t>
  </si>
  <si>
    <t>Spiked Boots</t>
  </si>
  <si>
    <t>Heavy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</si>
</sst>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H18" sqref="H18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7.7109375" bestFit="1" customWidth="1"/>
    <col min="11" max="11" width="10.85546875" bestFit="1" customWidth="1"/>
    <col min="12" max="12" width="8.140625" hidden="1" customWidth="1"/>
    <col min="13" max="13" width="12.7109375" hidden="1" customWidth="1"/>
    <col min="14" max="14" width="10.85546875" hidden="1" customWidth="1"/>
    <col min="15" max="15" width="11.5703125" hidden="1" customWidth="1"/>
    <col min="16" max="16" width="13.85546875" hidden="1" customWidth="1"/>
    <col min="17" max="17" width="9.28515625" hidden="1" customWidth="1"/>
    <col min="18" max="18" width="11.42578125" hidden="1" customWidth="1"/>
    <col min="19" max="19" width="10.5703125" hidden="1" customWidth="1"/>
    <col min="20" max="20" width="15.140625" bestFit="1" customWidth="1"/>
    <col min="21" max="21" width="16.85546875" style="3" hidden="1" customWidth="1"/>
    <col min="22" max="22" width="16.42578125" style="3" hidden="1" customWidth="1"/>
    <col min="23" max="23" width="17.5703125" style="3" hidden="1" customWidth="1"/>
    <col min="24" max="24" width="17" style="3" hidden="1" customWidth="1"/>
    <col min="25" max="25" width="19.28515625" style="3" hidden="1" customWidth="1"/>
    <col min="26" max="26" width="16.5703125" style="3" hidden="1" customWidth="1"/>
    <col min="27" max="27" width="17" style="3" hidden="1" customWidth="1"/>
    <col min="28" max="28" width="18.42578125" style="3" hidden="1" customWidth="1"/>
    <col min="29" max="29" width="19.42578125" style="3" hidden="1" customWidth="1"/>
    <col min="30" max="30" width="11.7109375" style="3" hidden="1" customWidth="1"/>
    <col min="31" max="31" width="15.5703125" style="3" hidden="1" customWidth="1"/>
    <col min="32" max="32" width="10.5703125" style="3" hidden="1" customWidth="1"/>
    <col min="33" max="33" width="11.85546875" style="3" hidden="1" customWidth="1"/>
    <col min="34" max="34" width="16" style="3" hidden="1" customWidth="1"/>
    <col min="35" max="35" width="14.85546875" style="3" hidden="1" customWidth="1"/>
    <col min="36" max="36" width="12.140625" style="3" hidden="1" customWidth="1"/>
    <col min="37" max="37" width="20.85546875" style="3" hidden="1" customWidth="1"/>
    <col min="38" max="38" width="11.5703125" bestFit="1" customWidth="1"/>
    <col min="39" max="39" width="15.140625" hidden="1" customWidth="1"/>
    <col min="40" max="40" width="12" hidden="1" customWidth="1"/>
    <col min="41" max="41" width="13.5703125" hidden="1" customWidth="1"/>
    <col min="42" max="42" width="12.42578125" hidden="1" customWidth="1"/>
  </cols>
  <sheetData>
    <row r="1" spans="1:42" x14ac:dyDescent="0.25">
      <c r="A1" s="2" t="s">
        <v>8</v>
      </c>
      <c r="B1" s="2" t="s">
        <v>9</v>
      </c>
      <c r="C1" s="1" t="s">
        <v>17</v>
      </c>
      <c r="D1" s="2" t="s">
        <v>10</v>
      </c>
      <c r="F1" s="2" t="s">
        <v>28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15</v>
      </c>
      <c r="AH1" s="3" t="s">
        <v>56</v>
      </c>
      <c r="AI1" s="3" t="s">
        <v>12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</row>
    <row r="2" spans="1:42" x14ac:dyDescent="0.25">
      <c r="A2" t="s">
        <v>5</v>
      </c>
      <c r="B2" t="s">
        <v>6</v>
      </c>
      <c r="C2" t="s">
        <v>18</v>
      </c>
      <c r="D2">
        <f>D5+D8+D11</f>
        <v>900</v>
      </c>
      <c r="K2" s="3">
        <f>SUM(L2:S2)</f>
        <v>30</v>
      </c>
      <c r="L2" s="3">
        <f>IF(A2="XJS9000",10,0)</f>
        <v>0</v>
      </c>
      <c r="M2" s="3">
        <f>IF(A2="Curmian",20,0)</f>
        <v>0</v>
      </c>
      <c r="N2" s="3">
        <f>IF(A2="Nynax",30,0)</f>
        <v>30</v>
      </c>
      <c r="O2" s="3">
        <f>IF(A2="Human",40,0)</f>
        <v>0</v>
      </c>
      <c r="P2" s="3">
        <f>IF(A2="Dragoran",50,0)</f>
        <v>0</v>
      </c>
      <c r="Q2" s="3">
        <f>IF(A2="Slith",60,0)</f>
        <v>0</v>
      </c>
      <c r="R2" s="3">
        <f>IF(A2="Kurgan",70,0)</f>
        <v>0</v>
      </c>
      <c r="S2" s="3">
        <f>IF(A2="Gronk",80,0)</f>
        <v>0</v>
      </c>
      <c r="T2" s="3">
        <f>SUM(U2:AK2)</f>
        <v>10</v>
      </c>
      <c r="U2" s="3">
        <f>IF(B2="Heavy Armor", 30, 0)</f>
        <v>0</v>
      </c>
      <c r="V2" s="3">
        <f>IF(B2="Surge Armor", 20, 0)</f>
        <v>0</v>
      </c>
      <c r="W2" s="3">
        <f>IF(B2="Vortex Armor", 30, 0)</f>
        <v>0</v>
      </c>
      <c r="X2" s="3">
        <f>IF(B2="Surge Gloves", 30, 0)</f>
        <v>0</v>
      </c>
      <c r="Y2" s="3">
        <f>IF(B2="Insulated Boots", 30, 0)</f>
        <v>0</v>
      </c>
      <c r="Z2" s="3">
        <f>IF(B2="Medical Belt", 30, 0)</f>
        <v>0</v>
      </c>
      <c r="AA2" s="3">
        <f>IF(B2="Cloaking Belt", 30, 0)</f>
        <v>0</v>
      </c>
      <c r="AB2" s="3">
        <f>IF(B2="Scrambler Belt", 20, 0)</f>
        <v>0</v>
      </c>
      <c r="AC2" s="3">
        <f>IF(B2="Repulsor Armor", 20, 0)</f>
        <v>0</v>
      </c>
      <c r="AD2" s="3">
        <f>IF(B2="SAAI Gloves", 20, 0)</f>
        <v>0</v>
      </c>
      <c r="AE2" s="3">
        <f>IF(B2="Repulsor Gloves", 20, 0)</f>
        <v>0</v>
      </c>
      <c r="AF2" s="3">
        <f>IF(B2="SAAI Boots", 20, 0)</f>
        <v>0</v>
      </c>
      <c r="AG2" s="3">
        <f>IF(B2="Booster Belt", 20, 0)</f>
        <v>0</v>
      </c>
      <c r="AH2" s="3">
        <f>IF(B2="Magnetic Gloves", 30, 0)</f>
        <v>0</v>
      </c>
      <c r="AI2" s="3">
        <f>IF(B2="Magnetic Boots", 20, 0)</f>
        <v>0</v>
      </c>
      <c r="AJ2" s="3">
        <f>IF(B2="Backfire Belt", 30, 0)</f>
        <v>0</v>
      </c>
      <c r="AK2" s="3">
        <f>IF(AND(NOT(ISBLANK(B2)),SUM(U2:AJ2)=0), 10, 0)</f>
        <v>10</v>
      </c>
      <c r="AL2" s="3">
        <f>SUM(AM2:AP2)</f>
        <v>50</v>
      </c>
      <c r="AM2" s="3">
        <f>IF(C2="Emergency",50,0)</f>
        <v>50</v>
      </c>
      <c r="AN2" s="3">
        <f>IF(C2="Surgery",40,0)</f>
        <v>0</v>
      </c>
      <c r="AO2" s="3">
        <f>IF(C2="Recovery",30,0)</f>
        <v>0</v>
      </c>
      <c r="AP2" s="3">
        <f>IF(C2="Therapy",30,0)</f>
        <v>0</v>
      </c>
    </row>
    <row r="3" spans="1:42" x14ac:dyDescent="0.25">
      <c r="A3" t="s">
        <v>5</v>
      </c>
      <c r="B3" t="s">
        <v>6</v>
      </c>
      <c r="C3" t="s">
        <v>20</v>
      </c>
      <c r="K3" s="3">
        <f t="shared" ref="K3:K36" si="0">SUM(L3:S3)</f>
        <v>30</v>
      </c>
      <c r="L3" s="3">
        <f t="shared" ref="L3:L36" si="1">IF(A3="XJS9000",10,0)</f>
        <v>0</v>
      </c>
      <c r="M3" s="3">
        <f t="shared" ref="M3:M36" si="2">IF(A3="Curmian",20,0)</f>
        <v>0</v>
      </c>
      <c r="N3" s="3">
        <f t="shared" ref="N3:N36" si="3">IF(A3="Nynax",30,0)</f>
        <v>30</v>
      </c>
      <c r="O3" s="3">
        <f t="shared" ref="O3:O36" si="4">IF(A3="Human",40,0)</f>
        <v>0</v>
      </c>
      <c r="P3" s="3">
        <f t="shared" ref="P3:P36" si="5">IF(A3="Dragoran",50,0)</f>
        <v>0</v>
      </c>
      <c r="Q3" s="3">
        <f t="shared" ref="Q3:Q36" si="6">IF(A3="Slith",60,0)</f>
        <v>0</v>
      </c>
      <c r="R3" s="3">
        <f t="shared" ref="R3:R36" si="7">IF(A3="Kurgan",70,0)</f>
        <v>0</v>
      </c>
      <c r="S3" s="3">
        <f t="shared" ref="S3:S36" si="8">IF(A3="Gronk",80,0)</f>
        <v>0</v>
      </c>
      <c r="T3" s="3">
        <f t="shared" ref="T3:T36" si="9">SUM(U3:AK3)</f>
        <v>10</v>
      </c>
      <c r="U3" s="3">
        <f>IF(B3="Heavy Armor", 30, 0)</f>
        <v>0</v>
      </c>
      <c r="V3" s="3">
        <f>IF(B3="Surge Armor", 20, 0)</f>
        <v>0</v>
      </c>
      <c r="W3" s="3">
        <f>IF(B3="Vortex Armor", 30, 0)</f>
        <v>0</v>
      </c>
      <c r="X3" s="3">
        <f>IF(B3="Surge Gloves", 30, 0)</f>
        <v>0</v>
      </c>
      <c r="Y3" s="3">
        <f>IF(B3="Insulated Boots", 30, 0)</f>
        <v>0</v>
      </c>
      <c r="Z3" s="3">
        <f>IF(B3="Medical Belt", 30, 0)</f>
        <v>0</v>
      </c>
      <c r="AA3" s="3">
        <f>IF(B3="Cloaking Belt", 30, 0)</f>
        <v>0</v>
      </c>
      <c r="AB3" s="3">
        <f>IF(B3="Scrambler Belt", 20, 0)</f>
        <v>0</v>
      </c>
      <c r="AC3" s="3">
        <f>IF(B3="Repulsor Armor", 20, 0)</f>
        <v>0</v>
      </c>
      <c r="AD3" s="3">
        <f>IF(B3="SAAI Gloves", 20, 0)</f>
        <v>0</v>
      </c>
      <c r="AE3" s="3">
        <f>IF(B3="Repulsor Gloves", 20, 0)</f>
        <v>0</v>
      </c>
      <c r="AF3" s="3">
        <f>IF(B3="SAAI Boots", 20, 0)</f>
        <v>0</v>
      </c>
      <c r="AG3" s="3">
        <f>IF(B3="Booster Belt", 20, 0)</f>
        <v>0</v>
      </c>
      <c r="AH3" s="3">
        <f>IF(B3="Magnetic Gloves", 30, 0)</f>
        <v>0</v>
      </c>
      <c r="AI3" s="3">
        <f>IF(B3="Magnetic Boots", 20, 0)</f>
        <v>0</v>
      </c>
      <c r="AJ3" s="3">
        <f>IF(B3="Backfire Belt", 30, 0)</f>
        <v>0</v>
      </c>
      <c r="AK3" s="3">
        <f t="shared" ref="AK3:AK36" si="10">IF(AND(NOT(ISBLANK(B3)),SUM(U3:AJ3)=0), 10, 0)</f>
        <v>10</v>
      </c>
      <c r="AL3" s="3">
        <f t="shared" ref="AL3:AL5" si="11">SUM(AM3:AP3)</f>
        <v>40</v>
      </c>
      <c r="AM3" s="3">
        <f t="shared" ref="AM3:AM5" si="12">IF(C3="Emergency",50,0)</f>
        <v>0</v>
      </c>
      <c r="AN3" s="3">
        <f t="shared" ref="AN3:AN5" si="13">IF(C3="Surgery",40,0)</f>
        <v>40</v>
      </c>
      <c r="AO3" s="3">
        <f t="shared" ref="AO3:AO5" si="14">IF(C3="Recovery",30,0)</f>
        <v>0</v>
      </c>
      <c r="AP3" s="3">
        <f t="shared" ref="AP3:AP5" si="15">IF(C3="Therapy",30,0)</f>
        <v>0</v>
      </c>
    </row>
    <row r="4" spans="1:42" x14ac:dyDescent="0.25">
      <c r="A4" t="s">
        <v>26</v>
      </c>
      <c r="B4" t="s">
        <v>16</v>
      </c>
      <c r="C4" t="s">
        <v>21</v>
      </c>
      <c r="D4" s="1" t="s">
        <v>40</v>
      </c>
      <c r="K4" s="3">
        <f t="shared" si="0"/>
        <v>70</v>
      </c>
      <c r="L4" s="3">
        <f t="shared" si="1"/>
        <v>0</v>
      </c>
      <c r="M4" s="3">
        <f t="shared" si="2"/>
        <v>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0</v>
      </c>
      <c r="R4" s="3">
        <f t="shared" si="7"/>
        <v>70</v>
      </c>
      <c r="S4" s="3">
        <f t="shared" si="8"/>
        <v>0</v>
      </c>
      <c r="T4" s="3">
        <f t="shared" si="9"/>
        <v>30</v>
      </c>
      <c r="U4" s="3">
        <f>IF(B4="Heavy Armor", 30, 0)</f>
        <v>0</v>
      </c>
      <c r="V4" s="3">
        <f>IF(B4="Surge Armor", 20, 0)</f>
        <v>0</v>
      </c>
      <c r="W4" s="3">
        <f>IF(B4="Vortex Armor", 30, 0)</f>
        <v>0</v>
      </c>
      <c r="X4" s="3">
        <f>IF(B4="Surge Gloves", 30, 0)</f>
        <v>0</v>
      </c>
      <c r="Y4" s="3">
        <f>IF(B4="Insulated Boots", 30, 0)</f>
        <v>30</v>
      </c>
      <c r="Z4" s="3">
        <f>IF(B4="Medical Belt", 30, 0)</f>
        <v>0</v>
      </c>
      <c r="AA4" s="3">
        <f>IF(B4="Cloaking Belt", 30, 0)</f>
        <v>0</v>
      </c>
      <c r="AB4" s="3">
        <f>IF(B4="Scrambler Belt", 20, 0)</f>
        <v>0</v>
      </c>
      <c r="AC4" s="3">
        <f>IF(B4="Repulsor Armor", 20, 0)</f>
        <v>0</v>
      </c>
      <c r="AD4" s="3">
        <f>IF(B4="SAAI Gloves", 20, 0)</f>
        <v>0</v>
      </c>
      <c r="AE4" s="3">
        <f>IF(B4="Repulsor Gloves", 20, 0)</f>
        <v>0</v>
      </c>
      <c r="AF4" s="3">
        <f>IF(B4="SAAI Boots", 20, 0)</f>
        <v>0</v>
      </c>
      <c r="AG4" s="3">
        <f>IF(B4="Booster Belt", 20, 0)</f>
        <v>0</v>
      </c>
      <c r="AH4" s="3">
        <f>IF(B4="Magnetic Gloves", 30, 0)</f>
        <v>0</v>
      </c>
      <c r="AI4" s="3">
        <f>IF(B4="Magnetic Boots", 20, 0)</f>
        <v>0</v>
      </c>
      <c r="AJ4" s="3">
        <f>IF(B4="Backfire Belt", 30, 0)</f>
        <v>0</v>
      </c>
      <c r="AK4" s="3">
        <f t="shared" si="10"/>
        <v>0</v>
      </c>
      <c r="AL4" s="3">
        <f t="shared" si="11"/>
        <v>30</v>
      </c>
      <c r="AM4" s="3">
        <f t="shared" si="12"/>
        <v>0</v>
      </c>
      <c r="AN4" s="3">
        <f t="shared" si="13"/>
        <v>0</v>
      </c>
      <c r="AO4" s="3">
        <f t="shared" si="14"/>
        <v>30</v>
      </c>
      <c r="AP4" s="3">
        <f t="shared" si="15"/>
        <v>0</v>
      </c>
    </row>
    <row r="5" spans="1:42" x14ac:dyDescent="0.25">
      <c r="A5" t="s">
        <v>26</v>
      </c>
      <c r="B5" t="s">
        <v>16</v>
      </c>
      <c r="C5" t="s">
        <v>29</v>
      </c>
      <c r="D5">
        <f>SUM(K2:K36)</f>
        <v>550</v>
      </c>
      <c r="K5" s="3">
        <f t="shared" si="0"/>
        <v>70</v>
      </c>
      <c r="L5" s="3">
        <f t="shared" si="1"/>
        <v>0</v>
      </c>
      <c r="M5" s="3">
        <f t="shared" si="2"/>
        <v>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70</v>
      </c>
      <c r="S5" s="3">
        <f t="shared" si="8"/>
        <v>0</v>
      </c>
      <c r="T5" s="3">
        <f t="shared" si="9"/>
        <v>30</v>
      </c>
      <c r="U5" s="3">
        <f>IF(B5="Heavy Armor", 30, 0)</f>
        <v>0</v>
      </c>
      <c r="V5" s="3">
        <f>IF(B5="Surge Armor", 20, 0)</f>
        <v>0</v>
      </c>
      <c r="W5" s="3">
        <f>IF(B5="Vortex Armor", 30, 0)</f>
        <v>0</v>
      </c>
      <c r="X5" s="3">
        <f>IF(B5="Surge Gloves", 30, 0)</f>
        <v>0</v>
      </c>
      <c r="Y5" s="3">
        <f>IF(B5="Insulated Boots", 30, 0)</f>
        <v>30</v>
      </c>
      <c r="Z5" s="3">
        <f>IF(B5="Medical Belt", 30, 0)</f>
        <v>0</v>
      </c>
      <c r="AA5" s="3">
        <f>IF(B5="Cloaking Belt", 30, 0)</f>
        <v>0</v>
      </c>
      <c r="AB5" s="3">
        <f>IF(B5="Scrambler Belt", 20, 0)</f>
        <v>0</v>
      </c>
      <c r="AC5" s="3">
        <f>IF(B5="Repulsor Armor", 20, 0)</f>
        <v>0</v>
      </c>
      <c r="AD5" s="3">
        <f>IF(B5="SAAI Gloves", 20, 0)</f>
        <v>0</v>
      </c>
      <c r="AE5" s="3">
        <f>IF(B5="Repulsor Gloves", 20, 0)</f>
        <v>0</v>
      </c>
      <c r="AF5" s="3">
        <f>IF(B5="SAAI Boots", 20, 0)</f>
        <v>0</v>
      </c>
      <c r="AG5" s="3">
        <f>IF(B5="Booster Belt", 20, 0)</f>
        <v>0</v>
      </c>
      <c r="AH5" s="3">
        <f>IF(B5="Magnetic Gloves", 30, 0)</f>
        <v>0</v>
      </c>
      <c r="AI5" s="3">
        <f>IF(B5="Magnetic Boots", 20, 0)</f>
        <v>0</v>
      </c>
      <c r="AJ5" s="3">
        <f>IF(B5="Backfire Belt", 30, 0)</f>
        <v>0</v>
      </c>
      <c r="AK5" s="3">
        <f t="shared" si="10"/>
        <v>0</v>
      </c>
      <c r="AL5" s="3">
        <f t="shared" si="11"/>
        <v>30</v>
      </c>
      <c r="AM5" s="3">
        <f t="shared" si="12"/>
        <v>0</v>
      </c>
      <c r="AN5" s="3">
        <f t="shared" si="13"/>
        <v>0</v>
      </c>
      <c r="AO5" s="3">
        <f t="shared" si="14"/>
        <v>0</v>
      </c>
      <c r="AP5" s="3">
        <f t="shared" si="15"/>
        <v>30</v>
      </c>
    </row>
    <row r="6" spans="1:42" x14ac:dyDescent="0.25">
      <c r="A6" t="s">
        <v>26</v>
      </c>
      <c r="B6" t="s">
        <v>16</v>
      </c>
      <c r="K6" s="3">
        <f t="shared" si="0"/>
        <v>70</v>
      </c>
      <c r="L6" s="3">
        <f t="shared" si="1"/>
        <v>0</v>
      </c>
      <c r="M6" s="3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70</v>
      </c>
      <c r="S6" s="3">
        <f t="shared" si="8"/>
        <v>0</v>
      </c>
      <c r="T6" s="3">
        <f t="shared" si="9"/>
        <v>30</v>
      </c>
      <c r="U6" s="3">
        <f>IF(B6="Heavy Armor", 30, 0)</f>
        <v>0</v>
      </c>
      <c r="V6" s="3">
        <f>IF(B6="Surge Armor", 20, 0)</f>
        <v>0</v>
      </c>
      <c r="W6" s="3">
        <f>IF(B6="Vortex Armor", 30, 0)</f>
        <v>0</v>
      </c>
      <c r="X6" s="3">
        <f>IF(B6="Surge Gloves", 30, 0)</f>
        <v>0</v>
      </c>
      <c r="Y6" s="3">
        <f>IF(B6="Insulated Boots", 30, 0)</f>
        <v>30</v>
      </c>
      <c r="Z6" s="3">
        <f>IF(B6="Medical Belt", 30, 0)</f>
        <v>0</v>
      </c>
      <c r="AA6" s="3">
        <f>IF(B6="Cloaking Belt", 30, 0)</f>
        <v>0</v>
      </c>
      <c r="AB6" s="3">
        <f>IF(B6="Scrambler Belt", 20, 0)</f>
        <v>0</v>
      </c>
      <c r="AC6" s="3">
        <f>IF(B6="Repulsor Armor", 20, 0)</f>
        <v>0</v>
      </c>
      <c r="AD6" s="3">
        <f>IF(B6="SAAI Gloves", 20, 0)</f>
        <v>0</v>
      </c>
      <c r="AE6" s="3">
        <f>IF(B6="Repulsor Gloves", 20, 0)</f>
        <v>0</v>
      </c>
      <c r="AF6" s="3">
        <f>IF(B6="SAAI Boots", 20, 0)</f>
        <v>0</v>
      </c>
      <c r="AG6" s="3">
        <f>IF(B6="Booster Belt", 20, 0)</f>
        <v>0</v>
      </c>
      <c r="AH6" s="3">
        <f>IF(B6="Magnetic Gloves", 30, 0)</f>
        <v>0</v>
      </c>
      <c r="AI6" s="3">
        <f>IF(B6="Magnetic Boots", 20, 0)</f>
        <v>0</v>
      </c>
      <c r="AJ6" s="3">
        <f>IF(B6="Backfire Belt", 30, 0)</f>
        <v>0</v>
      </c>
      <c r="AK6" s="3">
        <f t="shared" si="10"/>
        <v>0</v>
      </c>
    </row>
    <row r="7" spans="1:42" x14ac:dyDescent="0.25">
      <c r="A7" t="s">
        <v>5</v>
      </c>
      <c r="B7" t="s">
        <v>16</v>
      </c>
      <c r="D7" s="1" t="s">
        <v>41</v>
      </c>
      <c r="K7" s="3">
        <f t="shared" si="0"/>
        <v>30</v>
      </c>
      <c r="L7" s="3">
        <f t="shared" si="1"/>
        <v>0</v>
      </c>
      <c r="M7" s="3">
        <f t="shared" si="2"/>
        <v>0</v>
      </c>
      <c r="N7" s="3">
        <f t="shared" si="3"/>
        <v>30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30</v>
      </c>
      <c r="U7" s="3">
        <f>IF(B7="Heavy Armor", 30, 0)</f>
        <v>0</v>
      </c>
      <c r="V7" s="3">
        <f>IF(B7="Surge Armor", 20, 0)</f>
        <v>0</v>
      </c>
      <c r="W7" s="3">
        <f>IF(B7="Vortex Armor", 30, 0)</f>
        <v>0</v>
      </c>
      <c r="X7" s="3">
        <f>IF(B7="Surge Gloves", 30, 0)</f>
        <v>0</v>
      </c>
      <c r="Y7" s="3">
        <f>IF(B7="Insulated Boots", 30, 0)</f>
        <v>30</v>
      </c>
      <c r="Z7" s="3">
        <f>IF(B7="Medical Belt", 30, 0)</f>
        <v>0</v>
      </c>
      <c r="AA7" s="3">
        <f>IF(B7="Cloaking Belt", 30, 0)</f>
        <v>0</v>
      </c>
      <c r="AB7" s="3">
        <f>IF(B7="Scrambler Belt", 20, 0)</f>
        <v>0</v>
      </c>
      <c r="AC7" s="3">
        <f>IF(B7="Repulsor Armor", 20, 0)</f>
        <v>0</v>
      </c>
      <c r="AD7" s="3">
        <f>IF(B7="SAAI Gloves", 20, 0)</f>
        <v>0</v>
      </c>
      <c r="AE7" s="3">
        <f>IF(B7="Repulsor Gloves", 20, 0)</f>
        <v>0</v>
      </c>
      <c r="AF7" s="3">
        <f>IF(B7="SAAI Boots", 20, 0)</f>
        <v>0</v>
      </c>
      <c r="AG7" s="3">
        <f>IF(B7="Booster Belt", 20, 0)</f>
        <v>0</v>
      </c>
      <c r="AH7" s="3">
        <f>IF(B7="Magnetic Gloves", 30, 0)</f>
        <v>0</v>
      </c>
      <c r="AI7" s="3">
        <f>IF(B7="Magnetic Boots", 20, 0)</f>
        <v>0</v>
      </c>
      <c r="AJ7" s="3">
        <f>IF(B7="Backfire Belt", 30, 0)</f>
        <v>0</v>
      </c>
      <c r="AK7" s="3">
        <f t="shared" si="10"/>
        <v>0</v>
      </c>
    </row>
    <row r="8" spans="1:42" x14ac:dyDescent="0.25">
      <c r="A8" t="s">
        <v>5</v>
      </c>
      <c r="B8" t="s">
        <v>16</v>
      </c>
      <c r="D8">
        <f>SUM(T2:T36)</f>
        <v>200</v>
      </c>
      <c r="K8" s="3">
        <f t="shared" si="0"/>
        <v>30</v>
      </c>
      <c r="L8" s="3">
        <f t="shared" si="1"/>
        <v>0</v>
      </c>
      <c r="M8" s="3">
        <f t="shared" si="2"/>
        <v>0</v>
      </c>
      <c r="N8" s="3">
        <f t="shared" si="3"/>
        <v>30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30</v>
      </c>
      <c r="U8" s="3">
        <f>IF(B8="Heavy Armor", 30, 0)</f>
        <v>0</v>
      </c>
      <c r="V8" s="3">
        <f>IF(B8="Surge Armor", 20, 0)</f>
        <v>0</v>
      </c>
      <c r="W8" s="3">
        <f>IF(B8="Vortex Armor", 30, 0)</f>
        <v>0</v>
      </c>
      <c r="X8" s="3">
        <f>IF(B8="Surge Gloves", 30, 0)</f>
        <v>0</v>
      </c>
      <c r="Y8" s="3">
        <f>IF(B8="Insulated Boots", 30, 0)</f>
        <v>30</v>
      </c>
      <c r="Z8" s="3">
        <f>IF(B8="Medical Belt", 30, 0)</f>
        <v>0</v>
      </c>
      <c r="AA8" s="3">
        <f>IF(B8="Cloaking Belt", 30, 0)</f>
        <v>0</v>
      </c>
      <c r="AB8" s="3">
        <f>IF(B8="Scrambler Belt", 20, 0)</f>
        <v>0</v>
      </c>
      <c r="AC8" s="3">
        <f>IF(B8="Repulsor Armor", 20, 0)</f>
        <v>0</v>
      </c>
      <c r="AD8" s="3">
        <f>IF(B8="SAAI Gloves", 20, 0)</f>
        <v>0</v>
      </c>
      <c r="AE8" s="3">
        <f>IF(B8="Repulsor Gloves", 20, 0)</f>
        <v>0</v>
      </c>
      <c r="AF8" s="3">
        <f>IF(B8="SAAI Boots", 20, 0)</f>
        <v>0</v>
      </c>
      <c r="AG8" s="3">
        <f>IF(B8="Booster Belt", 20, 0)</f>
        <v>0</v>
      </c>
      <c r="AH8" s="3">
        <f>IF(B8="Magnetic Gloves", 30, 0)</f>
        <v>0</v>
      </c>
      <c r="AI8" s="3">
        <f>IF(B8="Magnetic Boots", 20, 0)</f>
        <v>0</v>
      </c>
      <c r="AJ8" s="3">
        <f>IF(B8="Backfire Belt", 30, 0)</f>
        <v>0</v>
      </c>
      <c r="AK8" s="3">
        <f t="shared" si="10"/>
        <v>0</v>
      </c>
    </row>
    <row r="9" spans="1:42" x14ac:dyDescent="0.25">
      <c r="A9" t="s">
        <v>5</v>
      </c>
      <c r="B9" t="s">
        <v>16</v>
      </c>
      <c r="K9" s="3">
        <f t="shared" si="0"/>
        <v>30</v>
      </c>
      <c r="L9" s="3">
        <f t="shared" si="1"/>
        <v>0</v>
      </c>
      <c r="M9" s="3">
        <f t="shared" si="2"/>
        <v>0</v>
      </c>
      <c r="N9" s="3">
        <f t="shared" si="3"/>
        <v>30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30</v>
      </c>
      <c r="U9" s="3">
        <f>IF(B9="Heavy Armor", 30, 0)</f>
        <v>0</v>
      </c>
      <c r="V9" s="3">
        <f>IF(B9="Surge Armor", 20, 0)</f>
        <v>0</v>
      </c>
      <c r="W9" s="3">
        <f>IF(B9="Vortex Armor", 30, 0)</f>
        <v>0</v>
      </c>
      <c r="X9" s="3">
        <f>IF(B9="Surge Gloves", 30, 0)</f>
        <v>0</v>
      </c>
      <c r="Y9" s="3">
        <f>IF(B9="Insulated Boots", 30, 0)</f>
        <v>30</v>
      </c>
      <c r="Z9" s="3">
        <f>IF(B9="Medical Belt", 30, 0)</f>
        <v>0</v>
      </c>
      <c r="AA9" s="3">
        <f>IF(B9="Cloaking Belt", 30, 0)</f>
        <v>0</v>
      </c>
      <c r="AB9" s="3">
        <f>IF(B9="Scrambler Belt", 20, 0)</f>
        <v>0</v>
      </c>
      <c r="AC9" s="3">
        <f>IF(B9="Repulsor Armor", 20, 0)</f>
        <v>0</v>
      </c>
      <c r="AD9" s="3">
        <f>IF(B9="SAAI Gloves", 20, 0)</f>
        <v>0</v>
      </c>
      <c r="AE9" s="3">
        <f>IF(B9="Repulsor Gloves", 20, 0)</f>
        <v>0</v>
      </c>
      <c r="AF9" s="3">
        <f>IF(B9="SAAI Boots", 20, 0)</f>
        <v>0</v>
      </c>
      <c r="AG9" s="3">
        <f>IF(B9="Booster Belt", 20, 0)</f>
        <v>0</v>
      </c>
      <c r="AH9" s="3">
        <f>IF(B9="Magnetic Gloves", 30, 0)</f>
        <v>0</v>
      </c>
      <c r="AI9" s="3">
        <f>IF(B9="Magnetic Boots", 20, 0)</f>
        <v>0</v>
      </c>
      <c r="AJ9" s="3">
        <f>IF(B9="Backfire Belt", 30, 0)</f>
        <v>0</v>
      </c>
      <c r="AK9" s="3">
        <f t="shared" si="10"/>
        <v>0</v>
      </c>
    </row>
    <row r="10" spans="1:42" x14ac:dyDescent="0.25">
      <c r="A10" t="s">
        <v>5</v>
      </c>
      <c r="D10" s="1" t="s">
        <v>42</v>
      </c>
      <c r="K10" s="3">
        <f t="shared" si="0"/>
        <v>30</v>
      </c>
      <c r="L10" s="3">
        <f t="shared" si="1"/>
        <v>0</v>
      </c>
      <c r="M10" s="3">
        <f t="shared" si="2"/>
        <v>0</v>
      </c>
      <c r="N10" s="3">
        <f t="shared" si="3"/>
        <v>30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0</v>
      </c>
      <c r="S10" s="3">
        <f t="shared" si="8"/>
        <v>0</v>
      </c>
      <c r="T10" s="3">
        <f t="shared" si="9"/>
        <v>0</v>
      </c>
      <c r="U10" s="3">
        <f>IF(B10="Heavy Armor", 30, 0)</f>
        <v>0</v>
      </c>
      <c r="V10" s="3">
        <f>IF(B10="Surge Armor", 20, 0)</f>
        <v>0</v>
      </c>
      <c r="W10" s="3">
        <f>IF(B10="Vortex Armor", 30, 0)</f>
        <v>0</v>
      </c>
      <c r="X10" s="3">
        <f>IF(B10="Surge Gloves", 30, 0)</f>
        <v>0</v>
      </c>
      <c r="Y10" s="3">
        <f>IF(B10="Insulated Boots", 30, 0)</f>
        <v>0</v>
      </c>
      <c r="Z10" s="3">
        <f>IF(B10="Medical Belt", 30, 0)</f>
        <v>0</v>
      </c>
      <c r="AA10" s="3">
        <f>IF(B10="Cloaking Belt", 30, 0)</f>
        <v>0</v>
      </c>
      <c r="AB10" s="3">
        <f>IF(B10="Scrambler Belt", 20, 0)</f>
        <v>0</v>
      </c>
      <c r="AC10" s="3">
        <f>IF(B10="Repulsor Armor", 20, 0)</f>
        <v>0</v>
      </c>
      <c r="AD10" s="3">
        <f>IF(B10="SAAI Gloves", 20, 0)</f>
        <v>0</v>
      </c>
      <c r="AE10" s="3">
        <f>IF(B10="Repulsor Gloves", 20, 0)</f>
        <v>0</v>
      </c>
      <c r="AF10" s="3">
        <f>IF(B10="SAAI Boots", 20, 0)</f>
        <v>0</v>
      </c>
      <c r="AG10" s="3">
        <f>IF(B10="Booster Belt", 20, 0)</f>
        <v>0</v>
      </c>
      <c r="AH10" s="3">
        <f>IF(B10="Magnetic Gloves", 30, 0)</f>
        <v>0</v>
      </c>
      <c r="AI10" s="3">
        <f>IF(B10="Magnetic Boots", 20, 0)</f>
        <v>0</v>
      </c>
      <c r="AJ10" s="3">
        <f>IF(B10="Backfire Belt", 30, 0)</f>
        <v>0</v>
      </c>
      <c r="AK10" s="3">
        <f t="shared" si="10"/>
        <v>0</v>
      </c>
    </row>
    <row r="11" spans="1:42" x14ac:dyDescent="0.25">
      <c r="A11" t="s">
        <v>26</v>
      </c>
      <c r="D11">
        <f>SUM(AL2:AL5)</f>
        <v>150</v>
      </c>
      <c r="K11" s="3">
        <f t="shared" si="0"/>
        <v>70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70</v>
      </c>
      <c r="S11" s="3">
        <f t="shared" si="8"/>
        <v>0</v>
      </c>
      <c r="T11" s="3">
        <f t="shared" si="9"/>
        <v>0</v>
      </c>
      <c r="U11" s="3">
        <f>IF(B11="Heavy Armor", 30, 0)</f>
        <v>0</v>
      </c>
      <c r="V11" s="3">
        <f>IF(B11="Surge Armor", 20, 0)</f>
        <v>0</v>
      </c>
      <c r="W11" s="3">
        <f>IF(B11="Vortex Armor", 30, 0)</f>
        <v>0</v>
      </c>
      <c r="X11" s="3">
        <f>IF(B11="Surge Gloves", 30, 0)</f>
        <v>0</v>
      </c>
      <c r="Y11" s="3">
        <f>IF(B11="Insulated Boots", 30, 0)</f>
        <v>0</v>
      </c>
      <c r="Z11" s="3">
        <f>IF(B11="Medical Belt", 30, 0)</f>
        <v>0</v>
      </c>
      <c r="AA11" s="3">
        <f>IF(B11="Cloaking Belt", 30, 0)</f>
        <v>0</v>
      </c>
      <c r="AB11" s="3">
        <f>IF(B11="Scrambler Belt", 20, 0)</f>
        <v>0</v>
      </c>
      <c r="AC11" s="3">
        <f>IF(B11="Repulsor Armor", 20, 0)</f>
        <v>0</v>
      </c>
      <c r="AD11" s="3">
        <f>IF(B11="SAAI Gloves", 20, 0)</f>
        <v>0</v>
      </c>
      <c r="AE11" s="3">
        <f>IF(B11="Repulsor Gloves", 20, 0)</f>
        <v>0</v>
      </c>
      <c r="AF11" s="3">
        <f>IF(B11="SAAI Boots", 20, 0)</f>
        <v>0</v>
      </c>
      <c r="AG11" s="3">
        <f>IF(B11="Booster Belt", 20, 0)</f>
        <v>0</v>
      </c>
      <c r="AH11" s="3">
        <f>IF(B11="Magnetic Gloves", 30, 0)</f>
        <v>0</v>
      </c>
      <c r="AI11" s="3">
        <f>IF(B11="Magnetic Boots", 20, 0)</f>
        <v>0</v>
      </c>
      <c r="AJ11" s="3">
        <f>IF(B11="Backfire Belt", 30, 0)</f>
        <v>0</v>
      </c>
      <c r="AK11" s="3">
        <f t="shared" si="10"/>
        <v>0</v>
      </c>
    </row>
    <row r="12" spans="1:42" x14ac:dyDescent="0.25">
      <c r="A12" t="s">
        <v>5</v>
      </c>
      <c r="K12" s="3">
        <f t="shared" si="0"/>
        <v>30</v>
      </c>
      <c r="L12" s="3">
        <f t="shared" si="1"/>
        <v>0</v>
      </c>
      <c r="M12" s="3">
        <f t="shared" si="2"/>
        <v>0</v>
      </c>
      <c r="N12" s="3">
        <f t="shared" si="3"/>
        <v>30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0</v>
      </c>
      <c r="U12" s="3">
        <f>IF(B12="Heavy Armor", 30, 0)</f>
        <v>0</v>
      </c>
      <c r="V12" s="3">
        <f>IF(B12="Surge Armor", 20, 0)</f>
        <v>0</v>
      </c>
      <c r="W12" s="3">
        <f>IF(B12="Vortex Armor", 30, 0)</f>
        <v>0</v>
      </c>
      <c r="X12" s="3">
        <f>IF(B12="Surge Gloves", 30, 0)</f>
        <v>0</v>
      </c>
      <c r="Y12" s="3">
        <f>IF(B12="Insulated Boots", 30, 0)</f>
        <v>0</v>
      </c>
      <c r="Z12" s="3">
        <f>IF(B12="Medical Belt", 30, 0)</f>
        <v>0</v>
      </c>
      <c r="AA12" s="3">
        <f>IF(B12="Cloaking Belt", 30, 0)</f>
        <v>0</v>
      </c>
      <c r="AB12" s="3">
        <f>IF(B12="Scrambler Belt", 20, 0)</f>
        <v>0</v>
      </c>
      <c r="AC12" s="3">
        <f>IF(B12="Repulsor Armor", 20, 0)</f>
        <v>0</v>
      </c>
      <c r="AD12" s="3">
        <f>IF(B12="SAAI Gloves", 20, 0)</f>
        <v>0</v>
      </c>
      <c r="AE12" s="3">
        <f>IF(B12="Repulsor Gloves", 20, 0)</f>
        <v>0</v>
      </c>
      <c r="AF12" s="3">
        <f>IF(B12="SAAI Boots", 20, 0)</f>
        <v>0</v>
      </c>
      <c r="AG12" s="3">
        <f>IF(B12="Booster Belt", 20, 0)</f>
        <v>0</v>
      </c>
      <c r="AH12" s="3">
        <f>IF(B12="Magnetic Gloves", 30, 0)</f>
        <v>0</v>
      </c>
      <c r="AI12" s="3">
        <f>IF(B12="Magnetic Boots", 20, 0)</f>
        <v>0</v>
      </c>
      <c r="AJ12" s="3">
        <f>IF(B12="Backfire Belt", 30, 0)</f>
        <v>0</v>
      </c>
      <c r="AK12" s="3">
        <f t="shared" si="10"/>
        <v>0</v>
      </c>
    </row>
    <row r="13" spans="1:42" x14ac:dyDescent="0.25">
      <c r="A13" t="s">
        <v>5</v>
      </c>
      <c r="K13" s="3">
        <f t="shared" si="0"/>
        <v>30</v>
      </c>
      <c r="L13" s="3">
        <f t="shared" si="1"/>
        <v>0</v>
      </c>
      <c r="M13" s="3">
        <f t="shared" si="2"/>
        <v>0</v>
      </c>
      <c r="N13" s="3">
        <f t="shared" si="3"/>
        <v>30</v>
      </c>
      <c r="O13" s="3">
        <f t="shared" si="4"/>
        <v>0</v>
      </c>
      <c r="P13" s="3">
        <f t="shared" si="5"/>
        <v>0</v>
      </c>
      <c r="Q13" s="3">
        <f t="shared" si="6"/>
        <v>0</v>
      </c>
      <c r="R13" s="3">
        <f t="shared" si="7"/>
        <v>0</v>
      </c>
      <c r="S13" s="3">
        <f t="shared" si="8"/>
        <v>0</v>
      </c>
      <c r="T13" s="3">
        <f t="shared" si="9"/>
        <v>0</v>
      </c>
      <c r="U13" s="3">
        <f>IF(B13="Heavy Armor", 30, 0)</f>
        <v>0</v>
      </c>
      <c r="V13" s="3">
        <f>IF(B13="Surge Armor", 20, 0)</f>
        <v>0</v>
      </c>
      <c r="W13" s="3">
        <f>IF(B13="Vortex Armor", 30, 0)</f>
        <v>0</v>
      </c>
      <c r="X13" s="3">
        <f>IF(B13="Surge Gloves", 30, 0)</f>
        <v>0</v>
      </c>
      <c r="Y13" s="3">
        <f>IF(B13="Insulated Boots", 30, 0)</f>
        <v>0</v>
      </c>
      <c r="Z13" s="3">
        <f>IF(B13="Medical Belt", 30, 0)</f>
        <v>0</v>
      </c>
      <c r="AA13" s="3">
        <f>IF(B13="Cloaking Belt", 30, 0)</f>
        <v>0</v>
      </c>
      <c r="AB13" s="3">
        <f>IF(B13="Scrambler Belt", 20, 0)</f>
        <v>0</v>
      </c>
      <c r="AC13" s="3">
        <f>IF(B13="Repulsor Armor", 20, 0)</f>
        <v>0</v>
      </c>
      <c r="AD13" s="3">
        <f>IF(B13="SAAI Gloves", 20, 0)</f>
        <v>0</v>
      </c>
      <c r="AE13" s="3">
        <f>IF(B13="Repulsor Gloves", 20, 0)</f>
        <v>0</v>
      </c>
      <c r="AF13" s="3">
        <f>IF(B13="SAAI Boots", 20, 0)</f>
        <v>0</v>
      </c>
      <c r="AG13" s="3">
        <f>IF(B13="Booster Belt", 20, 0)</f>
        <v>0</v>
      </c>
      <c r="AH13" s="3">
        <f>IF(B13="Magnetic Gloves", 30, 0)</f>
        <v>0</v>
      </c>
      <c r="AI13" s="3">
        <f>IF(B13="Magnetic Boots", 20, 0)</f>
        <v>0</v>
      </c>
      <c r="AJ13" s="3">
        <f>IF(B13="Backfire Belt", 30, 0)</f>
        <v>0</v>
      </c>
      <c r="AK13" s="3">
        <f t="shared" si="10"/>
        <v>0</v>
      </c>
    </row>
    <row r="14" spans="1:42" x14ac:dyDescent="0.25">
      <c r="A14" t="s">
        <v>5</v>
      </c>
      <c r="K14" s="3">
        <f t="shared" si="0"/>
        <v>30</v>
      </c>
      <c r="L14" s="3">
        <f t="shared" si="1"/>
        <v>0</v>
      </c>
      <c r="M14" s="3">
        <f t="shared" si="2"/>
        <v>0</v>
      </c>
      <c r="N14" s="3">
        <f t="shared" si="3"/>
        <v>30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0</v>
      </c>
      <c r="U14" s="3">
        <f>IF(B14="Heavy Armor", 30, 0)</f>
        <v>0</v>
      </c>
      <c r="V14" s="3">
        <f>IF(B14="Surge Armor", 20, 0)</f>
        <v>0</v>
      </c>
      <c r="W14" s="3">
        <f>IF(B14="Vortex Armor", 30, 0)</f>
        <v>0</v>
      </c>
      <c r="X14" s="3">
        <f>IF(B14="Surge Gloves", 30, 0)</f>
        <v>0</v>
      </c>
      <c r="Y14" s="3">
        <f>IF(B14="Insulated Boots", 30, 0)</f>
        <v>0</v>
      </c>
      <c r="Z14" s="3">
        <f>IF(B14="Medical Belt", 30, 0)</f>
        <v>0</v>
      </c>
      <c r="AA14" s="3">
        <f>IF(B14="Cloaking Belt", 30, 0)</f>
        <v>0</v>
      </c>
      <c r="AB14" s="3">
        <f>IF(B14="Scrambler Belt", 20, 0)</f>
        <v>0</v>
      </c>
      <c r="AC14" s="3">
        <f>IF(B14="Repulsor Armor", 20, 0)</f>
        <v>0</v>
      </c>
      <c r="AD14" s="3">
        <f>IF(B14="SAAI Gloves", 20, 0)</f>
        <v>0</v>
      </c>
      <c r="AE14" s="3">
        <f>IF(B14="Repulsor Gloves", 20, 0)</f>
        <v>0</v>
      </c>
      <c r="AF14" s="3">
        <f>IF(B14="SAAI Boots", 20, 0)</f>
        <v>0</v>
      </c>
      <c r="AG14" s="3">
        <f>IF(B14="Booster Belt", 20, 0)</f>
        <v>0</v>
      </c>
      <c r="AH14" s="3">
        <f>IF(B14="Magnetic Gloves", 30, 0)</f>
        <v>0</v>
      </c>
      <c r="AI14" s="3">
        <f>IF(B14="Magnetic Boots", 20, 0)</f>
        <v>0</v>
      </c>
      <c r="AJ14" s="3">
        <f>IF(B14="Backfire Belt", 30, 0)</f>
        <v>0</v>
      </c>
      <c r="AK14" s="3">
        <f t="shared" si="10"/>
        <v>0</v>
      </c>
    </row>
    <row r="15" spans="1:42" x14ac:dyDescent="0.25">
      <c r="K15" s="3">
        <f t="shared" si="0"/>
        <v>0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f t="shared" si="9"/>
        <v>0</v>
      </c>
      <c r="U15" s="3">
        <f>IF(B15="Heavy Armor", 30, 0)</f>
        <v>0</v>
      </c>
      <c r="V15" s="3">
        <f>IF(B15="Surge Armor", 20, 0)</f>
        <v>0</v>
      </c>
      <c r="W15" s="3">
        <f>IF(B15="Vortex Armor", 30, 0)</f>
        <v>0</v>
      </c>
      <c r="X15" s="3">
        <f>IF(B15="Surge Gloves", 30, 0)</f>
        <v>0</v>
      </c>
      <c r="Y15" s="3">
        <f>IF(B15="Insulated Boots", 30, 0)</f>
        <v>0</v>
      </c>
      <c r="Z15" s="3">
        <f>IF(B15="Medical Belt", 30, 0)</f>
        <v>0</v>
      </c>
      <c r="AA15" s="3">
        <f>IF(B15="Cloaking Belt", 30, 0)</f>
        <v>0</v>
      </c>
      <c r="AB15" s="3">
        <f>IF(B15="Scrambler Belt", 20, 0)</f>
        <v>0</v>
      </c>
      <c r="AC15" s="3">
        <f>IF(B15="Repulsor Armor", 20, 0)</f>
        <v>0</v>
      </c>
      <c r="AD15" s="3">
        <f>IF(B15="SAAI Gloves", 20, 0)</f>
        <v>0</v>
      </c>
      <c r="AE15" s="3">
        <f>IF(B15="Repulsor Gloves", 20, 0)</f>
        <v>0</v>
      </c>
      <c r="AF15" s="3">
        <f>IF(B15="SAAI Boots", 20, 0)</f>
        <v>0</v>
      </c>
      <c r="AG15" s="3">
        <f>IF(B15="Booster Belt", 20, 0)</f>
        <v>0</v>
      </c>
      <c r="AH15" s="3">
        <f>IF(B15="Magnetic Gloves", 30, 0)</f>
        <v>0</v>
      </c>
      <c r="AI15" s="3">
        <f>IF(B15="Magnetic Boots", 20, 0)</f>
        <v>0</v>
      </c>
      <c r="AJ15" s="3">
        <f>IF(B15="Backfire Belt", 30, 0)</f>
        <v>0</v>
      </c>
      <c r="AK15" s="3">
        <f t="shared" si="10"/>
        <v>0</v>
      </c>
    </row>
    <row r="16" spans="1:42" x14ac:dyDescent="0.25">
      <c r="K16" s="3">
        <f t="shared" si="0"/>
        <v>0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0</v>
      </c>
      <c r="U16" s="3">
        <f>IF(B16="Heavy Armor", 30, 0)</f>
        <v>0</v>
      </c>
      <c r="V16" s="3">
        <f>IF(B16="Surge Armor", 20, 0)</f>
        <v>0</v>
      </c>
      <c r="W16" s="3">
        <f>IF(B16="Vortex Armor", 30, 0)</f>
        <v>0</v>
      </c>
      <c r="X16" s="3">
        <f>IF(B16="Surge Gloves", 30, 0)</f>
        <v>0</v>
      </c>
      <c r="Y16" s="3">
        <f>IF(B16="Insulated Boots", 30, 0)</f>
        <v>0</v>
      </c>
      <c r="Z16" s="3">
        <f>IF(B16="Medical Belt", 30, 0)</f>
        <v>0</v>
      </c>
      <c r="AA16" s="3">
        <f>IF(B16="Cloaking Belt", 30, 0)</f>
        <v>0</v>
      </c>
      <c r="AB16" s="3">
        <f>IF(B16="Scrambler Belt", 20, 0)</f>
        <v>0</v>
      </c>
      <c r="AC16" s="3">
        <f>IF(B16="Repulsor Armor", 20, 0)</f>
        <v>0</v>
      </c>
      <c r="AD16" s="3">
        <f>IF(B16="SAAI Gloves", 20, 0)</f>
        <v>0</v>
      </c>
      <c r="AE16" s="3">
        <f>IF(B16="Repulsor Gloves", 20, 0)</f>
        <v>0</v>
      </c>
      <c r="AF16" s="3">
        <f>IF(B16="SAAI Boots", 20, 0)</f>
        <v>0</v>
      </c>
      <c r="AG16" s="3">
        <f>IF(B16="Booster Belt", 20, 0)</f>
        <v>0</v>
      </c>
      <c r="AH16" s="3">
        <f>IF(B16="Magnetic Gloves", 30, 0)</f>
        <v>0</v>
      </c>
      <c r="AI16" s="3">
        <f>IF(B16="Magnetic Boots", 20, 0)</f>
        <v>0</v>
      </c>
      <c r="AJ16" s="3">
        <f>IF(B16="Backfire Belt", 30, 0)</f>
        <v>0</v>
      </c>
      <c r="AK16" s="3">
        <f t="shared" si="10"/>
        <v>0</v>
      </c>
    </row>
    <row r="17" spans="11:37" x14ac:dyDescent="0.25">
      <c r="K17" s="3">
        <f t="shared" si="0"/>
        <v>0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f t="shared" si="9"/>
        <v>0</v>
      </c>
      <c r="U17" s="3">
        <f>IF(B17="Heavy Armor", 30, 0)</f>
        <v>0</v>
      </c>
      <c r="V17" s="3">
        <f>IF(B17="Surge Armor", 20, 0)</f>
        <v>0</v>
      </c>
      <c r="W17" s="3">
        <f>IF(B17="Vortex Armor", 30, 0)</f>
        <v>0</v>
      </c>
      <c r="X17" s="3">
        <f>IF(B17="Surge Gloves", 30, 0)</f>
        <v>0</v>
      </c>
      <c r="Y17" s="3">
        <f>IF(B17="Insulated Boots", 30, 0)</f>
        <v>0</v>
      </c>
      <c r="Z17" s="3">
        <f>IF(B17="Medical Belt", 30, 0)</f>
        <v>0</v>
      </c>
      <c r="AA17" s="3">
        <f>IF(B17="Cloaking Belt", 30, 0)</f>
        <v>0</v>
      </c>
      <c r="AB17" s="3">
        <f>IF(B17="Scrambler Belt", 20, 0)</f>
        <v>0</v>
      </c>
      <c r="AC17" s="3">
        <f>IF(B17="Repulsor Armor", 20, 0)</f>
        <v>0</v>
      </c>
      <c r="AD17" s="3">
        <f>IF(B17="SAAI Gloves", 20, 0)</f>
        <v>0</v>
      </c>
      <c r="AE17" s="3">
        <f>IF(B17="Repulsor Gloves", 20, 0)</f>
        <v>0</v>
      </c>
      <c r="AF17" s="3">
        <f>IF(B17="SAAI Boots", 20, 0)</f>
        <v>0</v>
      </c>
      <c r="AG17" s="3">
        <f>IF(B17="Booster Belt", 20, 0)</f>
        <v>0</v>
      </c>
      <c r="AH17" s="3">
        <f>IF(B17="Magnetic Gloves", 30, 0)</f>
        <v>0</v>
      </c>
      <c r="AI17" s="3">
        <f>IF(B17="Magnetic Boots", 20, 0)</f>
        <v>0</v>
      </c>
      <c r="AJ17" s="3">
        <f>IF(B17="Backfire Belt", 30, 0)</f>
        <v>0</v>
      </c>
      <c r="AK17" s="3">
        <f t="shared" si="10"/>
        <v>0</v>
      </c>
    </row>
    <row r="18" spans="11:37" x14ac:dyDescent="0.25">
      <c r="K18" s="3">
        <f t="shared" si="0"/>
        <v>0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f t="shared" si="9"/>
        <v>0</v>
      </c>
      <c r="U18" s="3">
        <f>IF(B18="Heavy Armor", 30, 0)</f>
        <v>0</v>
      </c>
      <c r="V18" s="3">
        <f>IF(B18="Surge Armor", 20, 0)</f>
        <v>0</v>
      </c>
      <c r="W18" s="3">
        <f>IF(B18="Vortex Armor", 30, 0)</f>
        <v>0</v>
      </c>
      <c r="X18" s="3">
        <f>IF(B18="Surge Gloves", 30, 0)</f>
        <v>0</v>
      </c>
      <c r="Y18" s="3">
        <f>IF(B18="Insulated Boots", 30, 0)</f>
        <v>0</v>
      </c>
      <c r="Z18" s="3">
        <f>IF(B18="Medical Belt", 30, 0)</f>
        <v>0</v>
      </c>
      <c r="AA18" s="3">
        <f>IF(B18="Cloaking Belt", 30, 0)</f>
        <v>0</v>
      </c>
      <c r="AB18" s="3">
        <f>IF(B18="Scrambler Belt", 20, 0)</f>
        <v>0</v>
      </c>
      <c r="AC18" s="3">
        <f>IF(B18="Repulsor Armor", 20, 0)</f>
        <v>0</v>
      </c>
      <c r="AD18" s="3">
        <f>IF(B18="SAAI Gloves", 20, 0)</f>
        <v>0</v>
      </c>
      <c r="AE18" s="3">
        <f>IF(B18="Repulsor Gloves", 20, 0)</f>
        <v>0</v>
      </c>
      <c r="AF18" s="3">
        <f>IF(B18="SAAI Boots", 20, 0)</f>
        <v>0</v>
      </c>
      <c r="AG18" s="3">
        <f>IF(B18="Booster Belt", 20, 0)</f>
        <v>0</v>
      </c>
      <c r="AH18" s="3">
        <f>IF(B18="Magnetic Gloves", 30, 0)</f>
        <v>0</v>
      </c>
      <c r="AI18" s="3">
        <f>IF(B18="Magnetic Boots", 20, 0)</f>
        <v>0</v>
      </c>
      <c r="AJ18" s="3">
        <f>IF(B18="Backfire Belt", 30, 0)</f>
        <v>0</v>
      </c>
      <c r="AK18" s="3">
        <f t="shared" si="10"/>
        <v>0</v>
      </c>
    </row>
    <row r="19" spans="11:37" x14ac:dyDescent="0.25">
      <c r="K19" s="3">
        <f t="shared" si="0"/>
        <v>0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0</v>
      </c>
      <c r="U19" s="3">
        <f>IF(B19="Heavy Armor", 30, 0)</f>
        <v>0</v>
      </c>
      <c r="V19" s="3">
        <f>IF(B19="Surge Armor", 20, 0)</f>
        <v>0</v>
      </c>
      <c r="W19" s="3">
        <f>IF(B19="Vortex Armor", 30, 0)</f>
        <v>0</v>
      </c>
      <c r="X19" s="3">
        <f>IF(B19="Surge Gloves", 30, 0)</f>
        <v>0</v>
      </c>
      <c r="Y19" s="3">
        <f>IF(B19="Insulated Boots", 30, 0)</f>
        <v>0</v>
      </c>
      <c r="Z19" s="3">
        <f>IF(B19="Medical Belt", 30, 0)</f>
        <v>0</v>
      </c>
      <c r="AA19" s="3">
        <f>IF(B19="Cloaking Belt", 30, 0)</f>
        <v>0</v>
      </c>
      <c r="AB19" s="3">
        <f>IF(B19="Scrambler Belt", 20, 0)</f>
        <v>0</v>
      </c>
      <c r="AC19" s="3">
        <f>IF(B19="Repulsor Armor", 20, 0)</f>
        <v>0</v>
      </c>
      <c r="AD19" s="3">
        <f>IF(B19="SAAI Gloves", 20, 0)</f>
        <v>0</v>
      </c>
      <c r="AE19" s="3">
        <f>IF(B19="Repulsor Gloves", 20, 0)</f>
        <v>0</v>
      </c>
      <c r="AF19" s="3">
        <f>IF(B19="SAAI Boots", 20, 0)</f>
        <v>0</v>
      </c>
      <c r="AG19" s="3">
        <f>IF(B19="Booster Belt", 20, 0)</f>
        <v>0</v>
      </c>
      <c r="AH19" s="3">
        <f>IF(B19="Magnetic Gloves", 30, 0)</f>
        <v>0</v>
      </c>
      <c r="AI19" s="3">
        <f>IF(B19="Magnetic Boots", 20, 0)</f>
        <v>0</v>
      </c>
      <c r="AJ19" s="3">
        <f>IF(B19="Backfire Belt", 30, 0)</f>
        <v>0</v>
      </c>
      <c r="AK19" s="3">
        <f t="shared" si="10"/>
        <v>0</v>
      </c>
    </row>
    <row r="20" spans="11:37" x14ac:dyDescent="0.25">
      <c r="K20" s="3">
        <f t="shared" si="0"/>
        <v>0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>IF(B20="Heavy Armor", 30, 0)</f>
        <v>0</v>
      </c>
      <c r="V20" s="3">
        <f>IF(B20="Surge Armor", 20, 0)</f>
        <v>0</v>
      </c>
      <c r="W20" s="3">
        <f>IF(B20="Vortex Armor", 30, 0)</f>
        <v>0</v>
      </c>
      <c r="X20" s="3">
        <f>IF(B20="Surge Gloves", 30, 0)</f>
        <v>0</v>
      </c>
      <c r="Y20" s="3">
        <f>IF(B20="Insulated Boots", 30, 0)</f>
        <v>0</v>
      </c>
      <c r="Z20" s="3">
        <f>IF(B20="Medical Belt", 30, 0)</f>
        <v>0</v>
      </c>
      <c r="AA20" s="3">
        <f>IF(B20="Cloaking Belt", 30, 0)</f>
        <v>0</v>
      </c>
      <c r="AB20" s="3">
        <f>IF(B20="Scrambler Belt", 20, 0)</f>
        <v>0</v>
      </c>
      <c r="AC20" s="3">
        <f>IF(B20="Repulsor Armor", 20, 0)</f>
        <v>0</v>
      </c>
      <c r="AD20" s="3">
        <f>IF(B20="SAAI Gloves", 20, 0)</f>
        <v>0</v>
      </c>
      <c r="AE20" s="3">
        <f>IF(B20="Repulsor Gloves", 20, 0)</f>
        <v>0</v>
      </c>
      <c r="AF20" s="3">
        <f>IF(B20="SAAI Boots", 20, 0)</f>
        <v>0</v>
      </c>
      <c r="AG20" s="3">
        <f>IF(B20="Booster Belt", 20, 0)</f>
        <v>0</v>
      </c>
      <c r="AH20" s="3">
        <f>IF(B20="Magnetic Gloves", 30, 0)</f>
        <v>0</v>
      </c>
      <c r="AI20" s="3">
        <f>IF(B20="Magnetic Boots", 20, 0)</f>
        <v>0</v>
      </c>
      <c r="AJ20" s="3">
        <f>IF(B20="Backfire Belt", 30, 0)</f>
        <v>0</v>
      </c>
      <c r="AK20" s="3">
        <f t="shared" si="10"/>
        <v>0</v>
      </c>
    </row>
    <row r="21" spans="11:37" x14ac:dyDescent="0.25">
      <c r="K21" s="3">
        <f t="shared" si="0"/>
        <v>0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>IF(B21="Heavy Armor", 30, 0)</f>
        <v>0</v>
      </c>
      <c r="V21" s="3">
        <f>IF(B21="Surge Armor", 20, 0)</f>
        <v>0</v>
      </c>
      <c r="W21" s="3">
        <f>IF(B21="Vortex Armor", 30, 0)</f>
        <v>0</v>
      </c>
      <c r="X21" s="3">
        <f>IF(B21="Surge Gloves", 30, 0)</f>
        <v>0</v>
      </c>
      <c r="Y21" s="3">
        <f>IF(B21="Insulated Boots", 30, 0)</f>
        <v>0</v>
      </c>
      <c r="Z21" s="3">
        <f>IF(B21="Medical Belt", 30, 0)</f>
        <v>0</v>
      </c>
      <c r="AA21" s="3">
        <f>IF(B21="Cloaking Belt", 30, 0)</f>
        <v>0</v>
      </c>
      <c r="AB21" s="3">
        <f>IF(B21="Scrambler Belt", 20, 0)</f>
        <v>0</v>
      </c>
      <c r="AC21" s="3">
        <f>IF(B21="Repulsor Armor", 20, 0)</f>
        <v>0</v>
      </c>
      <c r="AD21" s="3">
        <f>IF(B21="SAAI Gloves", 20, 0)</f>
        <v>0</v>
      </c>
      <c r="AE21" s="3">
        <f>IF(B21="Repulsor Gloves", 20, 0)</f>
        <v>0</v>
      </c>
      <c r="AF21" s="3">
        <f>IF(B21="SAAI Boots", 20, 0)</f>
        <v>0</v>
      </c>
      <c r="AG21" s="3">
        <f>IF(B21="Booster Belt", 20, 0)</f>
        <v>0</v>
      </c>
      <c r="AH21" s="3">
        <f>IF(B21="Magnetic Gloves", 30, 0)</f>
        <v>0</v>
      </c>
      <c r="AI21" s="3">
        <f>IF(B21="Magnetic Boots", 20, 0)</f>
        <v>0</v>
      </c>
      <c r="AJ21" s="3">
        <f>IF(B21="Backfire Belt", 30, 0)</f>
        <v>0</v>
      </c>
      <c r="AK21" s="3">
        <f t="shared" si="10"/>
        <v>0</v>
      </c>
    </row>
    <row r="22" spans="11:37" x14ac:dyDescent="0.25">
      <c r="K22" s="3">
        <f t="shared" si="0"/>
        <v>0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0</v>
      </c>
      <c r="U22" s="3">
        <f>IF(B22="Heavy Armor", 30, 0)</f>
        <v>0</v>
      </c>
      <c r="V22" s="3">
        <f>IF(B22="Surge Armor", 20, 0)</f>
        <v>0</v>
      </c>
      <c r="W22" s="3">
        <f>IF(B22="Vortex Armor", 30, 0)</f>
        <v>0</v>
      </c>
      <c r="X22" s="3">
        <f>IF(B22="Surge Gloves", 30, 0)</f>
        <v>0</v>
      </c>
      <c r="Y22" s="3">
        <f>IF(B22="Insulated Boots", 30, 0)</f>
        <v>0</v>
      </c>
      <c r="Z22" s="3">
        <f>IF(B22="Medical Belt", 30, 0)</f>
        <v>0</v>
      </c>
      <c r="AA22" s="3">
        <f>IF(B22="Cloaking Belt", 30, 0)</f>
        <v>0</v>
      </c>
      <c r="AB22" s="3">
        <f>IF(B22="Scrambler Belt", 20, 0)</f>
        <v>0</v>
      </c>
      <c r="AC22" s="3">
        <f>IF(B22="Repulsor Armor", 20, 0)</f>
        <v>0</v>
      </c>
      <c r="AD22" s="3">
        <f>IF(B22="SAAI Gloves", 20, 0)</f>
        <v>0</v>
      </c>
      <c r="AE22" s="3">
        <f>IF(B22="Repulsor Gloves", 20, 0)</f>
        <v>0</v>
      </c>
      <c r="AF22" s="3">
        <f>IF(B22="SAAI Boots", 20, 0)</f>
        <v>0</v>
      </c>
      <c r="AG22" s="3">
        <f>IF(B22="Booster Belt", 20, 0)</f>
        <v>0</v>
      </c>
      <c r="AH22" s="3">
        <f>IF(B22="Magnetic Gloves", 30, 0)</f>
        <v>0</v>
      </c>
      <c r="AI22" s="3">
        <f>IF(B22="Magnetic Boots", 20, 0)</f>
        <v>0</v>
      </c>
      <c r="AJ22" s="3">
        <f>IF(B22="Backfire Belt", 30, 0)</f>
        <v>0</v>
      </c>
      <c r="AK22" s="3">
        <f t="shared" si="10"/>
        <v>0</v>
      </c>
    </row>
    <row r="23" spans="11:37" x14ac:dyDescent="0.25">
      <c r="K23" s="3">
        <f t="shared" si="0"/>
        <v>0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f t="shared" si="9"/>
        <v>0</v>
      </c>
      <c r="U23" s="3">
        <f>IF(B23="Heavy Armor", 30, 0)</f>
        <v>0</v>
      </c>
      <c r="V23" s="3">
        <f>IF(B23="Surge Armor", 20, 0)</f>
        <v>0</v>
      </c>
      <c r="W23" s="3">
        <f>IF(B23="Vortex Armor", 30, 0)</f>
        <v>0</v>
      </c>
      <c r="X23" s="3">
        <f>IF(B23="Surge Gloves", 30, 0)</f>
        <v>0</v>
      </c>
      <c r="Y23" s="3">
        <f>IF(B23="Insulated Boots", 30, 0)</f>
        <v>0</v>
      </c>
      <c r="Z23" s="3">
        <f>IF(B23="Medical Belt", 30, 0)</f>
        <v>0</v>
      </c>
      <c r="AA23" s="3">
        <f>IF(B23="Cloaking Belt", 30, 0)</f>
        <v>0</v>
      </c>
      <c r="AB23" s="3">
        <f>IF(B23="Scrambler Belt", 20, 0)</f>
        <v>0</v>
      </c>
      <c r="AC23" s="3">
        <f>IF(B23="Repulsor Armor", 20, 0)</f>
        <v>0</v>
      </c>
      <c r="AD23" s="3">
        <f>IF(B23="SAAI Gloves", 20, 0)</f>
        <v>0</v>
      </c>
      <c r="AE23" s="3">
        <f>IF(B23="Repulsor Gloves", 20, 0)</f>
        <v>0</v>
      </c>
      <c r="AF23" s="3">
        <f>IF(B23="SAAI Boots", 20, 0)</f>
        <v>0</v>
      </c>
      <c r="AG23" s="3">
        <f>IF(B23="Booster Belt", 20, 0)</f>
        <v>0</v>
      </c>
      <c r="AH23" s="3">
        <f>IF(B23="Magnetic Gloves", 30, 0)</f>
        <v>0</v>
      </c>
      <c r="AI23" s="3">
        <f>IF(B23="Magnetic Boots", 20, 0)</f>
        <v>0</v>
      </c>
      <c r="AJ23" s="3">
        <f>IF(B23="Backfire Belt", 30, 0)</f>
        <v>0</v>
      </c>
      <c r="AK23" s="3">
        <f t="shared" si="10"/>
        <v>0</v>
      </c>
    </row>
    <row r="24" spans="11:37" x14ac:dyDescent="0.25">
      <c r="K24" s="3">
        <f t="shared" si="0"/>
        <v>0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f t="shared" si="9"/>
        <v>0</v>
      </c>
      <c r="U24" s="3">
        <f>IF(B24="Heavy Armor", 30, 0)</f>
        <v>0</v>
      </c>
      <c r="V24" s="3">
        <f>IF(B24="Surge Armor", 20, 0)</f>
        <v>0</v>
      </c>
      <c r="W24" s="3">
        <f>IF(B24="Vortex Armor", 30, 0)</f>
        <v>0</v>
      </c>
      <c r="X24" s="3">
        <f>IF(B24="Surge Gloves", 30, 0)</f>
        <v>0</v>
      </c>
      <c r="Y24" s="3">
        <f>IF(B24="Insulated Boots", 30, 0)</f>
        <v>0</v>
      </c>
      <c r="Z24" s="3">
        <f>IF(B24="Medical Belt", 30, 0)</f>
        <v>0</v>
      </c>
      <c r="AA24" s="3">
        <f>IF(B24="Cloaking Belt", 30, 0)</f>
        <v>0</v>
      </c>
      <c r="AB24" s="3">
        <f>IF(B24="Scrambler Belt", 20, 0)</f>
        <v>0</v>
      </c>
      <c r="AC24" s="3">
        <f>IF(B24="Repulsor Armor", 20, 0)</f>
        <v>0</v>
      </c>
      <c r="AD24" s="3">
        <f>IF(B24="SAAI Gloves", 20, 0)</f>
        <v>0</v>
      </c>
      <c r="AE24" s="3">
        <f>IF(B24="Repulsor Gloves", 20, 0)</f>
        <v>0</v>
      </c>
      <c r="AF24" s="3">
        <f>IF(B24="SAAI Boots", 20, 0)</f>
        <v>0</v>
      </c>
      <c r="AG24" s="3">
        <f>IF(B24="Booster Belt", 20, 0)</f>
        <v>0</v>
      </c>
      <c r="AH24" s="3">
        <f>IF(B24="Magnetic Gloves", 30, 0)</f>
        <v>0</v>
      </c>
      <c r="AI24" s="3">
        <f>IF(B24="Magnetic Boots", 20, 0)</f>
        <v>0</v>
      </c>
      <c r="AJ24" s="3">
        <f>IF(B24="Backfire Belt", 30, 0)</f>
        <v>0</v>
      </c>
      <c r="AK24" s="3">
        <f t="shared" si="10"/>
        <v>0</v>
      </c>
    </row>
    <row r="25" spans="11:37" x14ac:dyDescent="0.25">
      <c r="K25" s="3">
        <f t="shared" si="0"/>
        <v>0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f t="shared" si="9"/>
        <v>0</v>
      </c>
      <c r="U25" s="3">
        <f>IF(B25="Heavy Armor", 30, 0)</f>
        <v>0</v>
      </c>
      <c r="V25" s="3">
        <f>IF(B25="Surge Armor", 20, 0)</f>
        <v>0</v>
      </c>
      <c r="W25" s="3">
        <f>IF(B25="Vortex Armor", 30, 0)</f>
        <v>0</v>
      </c>
      <c r="X25" s="3">
        <f>IF(B25="Surge Gloves", 30, 0)</f>
        <v>0</v>
      </c>
      <c r="Y25" s="3">
        <f>IF(B25="Insulated Boots", 30, 0)</f>
        <v>0</v>
      </c>
      <c r="Z25" s="3">
        <f>IF(B25="Medical Belt", 30, 0)</f>
        <v>0</v>
      </c>
      <c r="AA25" s="3">
        <f>IF(B25="Cloaking Belt", 30, 0)</f>
        <v>0</v>
      </c>
      <c r="AB25" s="3">
        <f>IF(B25="Scrambler Belt", 20, 0)</f>
        <v>0</v>
      </c>
      <c r="AC25" s="3">
        <f>IF(B25="Repulsor Armor", 20, 0)</f>
        <v>0</v>
      </c>
      <c r="AD25" s="3">
        <f>IF(B25="SAAI Gloves", 20, 0)</f>
        <v>0</v>
      </c>
      <c r="AE25" s="3">
        <f>IF(B25="Repulsor Gloves", 20, 0)</f>
        <v>0</v>
      </c>
      <c r="AF25" s="3">
        <f>IF(B25="SAAI Boots", 20, 0)</f>
        <v>0</v>
      </c>
      <c r="AG25" s="3">
        <f>IF(B25="Booster Belt", 20, 0)</f>
        <v>0</v>
      </c>
      <c r="AH25" s="3">
        <f>IF(B25="Magnetic Gloves", 30, 0)</f>
        <v>0</v>
      </c>
      <c r="AI25" s="3">
        <f>IF(B25="Magnetic Boots", 20, 0)</f>
        <v>0</v>
      </c>
      <c r="AJ25" s="3">
        <f>IF(B25="Backfire Belt", 30, 0)</f>
        <v>0</v>
      </c>
      <c r="AK25" s="3">
        <f t="shared" si="10"/>
        <v>0</v>
      </c>
    </row>
    <row r="26" spans="11:37" x14ac:dyDescent="0.25">
      <c r="K26" s="3">
        <f t="shared" si="0"/>
        <v>0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>
        <f t="shared" si="9"/>
        <v>0</v>
      </c>
      <c r="U26" s="3">
        <f>IF(B26="Heavy Armor", 30, 0)</f>
        <v>0</v>
      </c>
      <c r="V26" s="3">
        <f>IF(B26="Surge Armor", 20, 0)</f>
        <v>0</v>
      </c>
      <c r="W26" s="3">
        <f>IF(B26="Vortex Armor", 30, 0)</f>
        <v>0</v>
      </c>
      <c r="X26" s="3">
        <f>IF(B26="Surge Gloves", 30, 0)</f>
        <v>0</v>
      </c>
      <c r="Y26" s="3">
        <f>IF(B26="Insulated Boots", 30, 0)</f>
        <v>0</v>
      </c>
      <c r="Z26" s="3">
        <f>IF(B26="Medical Belt", 30, 0)</f>
        <v>0</v>
      </c>
      <c r="AA26" s="3">
        <f>IF(B26="Cloaking Belt", 30, 0)</f>
        <v>0</v>
      </c>
      <c r="AB26" s="3">
        <f>IF(B26="Scrambler Belt", 20, 0)</f>
        <v>0</v>
      </c>
      <c r="AC26" s="3">
        <f>IF(B26="Repulsor Armor", 20, 0)</f>
        <v>0</v>
      </c>
      <c r="AD26" s="3">
        <f>IF(B26="SAAI Gloves", 20, 0)</f>
        <v>0</v>
      </c>
      <c r="AE26" s="3">
        <f>IF(B26="Repulsor Gloves", 20, 0)</f>
        <v>0</v>
      </c>
      <c r="AF26" s="3">
        <f>IF(B26="SAAI Boots", 20, 0)</f>
        <v>0</v>
      </c>
      <c r="AG26" s="3">
        <f>IF(B26="Booster Belt", 20, 0)</f>
        <v>0</v>
      </c>
      <c r="AH26" s="3">
        <f>IF(B26="Magnetic Gloves", 30, 0)</f>
        <v>0</v>
      </c>
      <c r="AI26" s="3">
        <f>IF(B26="Magnetic Boots", 20, 0)</f>
        <v>0</v>
      </c>
      <c r="AJ26" s="3">
        <f>IF(B26="Backfire Belt", 30, 0)</f>
        <v>0</v>
      </c>
      <c r="AK26" s="3">
        <f t="shared" si="10"/>
        <v>0</v>
      </c>
    </row>
    <row r="27" spans="11:37" x14ac:dyDescent="0.25">
      <c r="K27" s="3">
        <f t="shared" si="0"/>
        <v>0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>
        <f t="shared" si="9"/>
        <v>0</v>
      </c>
      <c r="U27" s="3">
        <f>IF(B27="Heavy Armor", 30, 0)</f>
        <v>0</v>
      </c>
      <c r="V27" s="3">
        <f>IF(B27="Surge Armor", 20, 0)</f>
        <v>0</v>
      </c>
      <c r="W27" s="3">
        <f>IF(B27="Vortex Armor", 30, 0)</f>
        <v>0</v>
      </c>
      <c r="X27" s="3">
        <f>IF(B27="Surge Gloves", 30, 0)</f>
        <v>0</v>
      </c>
      <c r="Y27" s="3">
        <f>IF(B27="Insulated Boots", 30, 0)</f>
        <v>0</v>
      </c>
      <c r="Z27" s="3">
        <f>IF(B27="Medical Belt", 30, 0)</f>
        <v>0</v>
      </c>
      <c r="AA27" s="3">
        <f>IF(B27="Cloaking Belt", 30, 0)</f>
        <v>0</v>
      </c>
      <c r="AB27" s="3">
        <f>IF(B27="Scrambler Belt", 20, 0)</f>
        <v>0</v>
      </c>
      <c r="AC27" s="3">
        <f>IF(B27="Repulsor Armor", 20, 0)</f>
        <v>0</v>
      </c>
      <c r="AD27" s="3">
        <f>IF(B27="SAAI Gloves", 20, 0)</f>
        <v>0</v>
      </c>
      <c r="AE27" s="3">
        <f>IF(B27="Repulsor Gloves", 20, 0)</f>
        <v>0</v>
      </c>
      <c r="AF27" s="3">
        <f>IF(B27="SAAI Boots", 20, 0)</f>
        <v>0</v>
      </c>
      <c r="AG27" s="3">
        <f>IF(B27="Booster Belt", 20, 0)</f>
        <v>0</v>
      </c>
      <c r="AH27" s="3">
        <f>IF(B27="Magnetic Gloves", 30, 0)</f>
        <v>0</v>
      </c>
      <c r="AI27" s="3">
        <f>IF(B27="Magnetic Boots", 20, 0)</f>
        <v>0</v>
      </c>
      <c r="AJ27" s="3">
        <f>IF(B27="Backfire Belt", 30, 0)</f>
        <v>0</v>
      </c>
      <c r="AK27" s="3">
        <f t="shared" si="10"/>
        <v>0</v>
      </c>
    </row>
    <row r="28" spans="11:37" x14ac:dyDescent="0.25">
      <c r="K28" s="3">
        <f t="shared" si="0"/>
        <v>0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>
        <f t="shared" si="9"/>
        <v>0</v>
      </c>
      <c r="U28" s="3">
        <f>IF(B28="Heavy Armor", 30, 0)</f>
        <v>0</v>
      </c>
      <c r="V28" s="3">
        <f>IF(B28="Surge Armor", 20, 0)</f>
        <v>0</v>
      </c>
      <c r="W28" s="3">
        <f>IF(B28="Vortex Armor", 30, 0)</f>
        <v>0</v>
      </c>
      <c r="X28" s="3">
        <f>IF(B28="Surge Gloves", 30, 0)</f>
        <v>0</v>
      </c>
      <c r="Y28" s="3">
        <f>IF(B28="Insulated Boots", 30, 0)</f>
        <v>0</v>
      </c>
      <c r="Z28" s="3">
        <f>IF(B28="Medical Belt", 30, 0)</f>
        <v>0</v>
      </c>
      <c r="AA28" s="3">
        <f>IF(B28="Cloaking Belt", 30, 0)</f>
        <v>0</v>
      </c>
      <c r="AB28" s="3">
        <f>IF(B28="Scrambler Belt", 20, 0)</f>
        <v>0</v>
      </c>
      <c r="AC28" s="3">
        <f>IF(B28="Repulsor Armor", 20, 0)</f>
        <v>0</v>
      </c>
      <c r="AD28" s="3">
        <f>IF(B28="SAAI Gloves", 20, 0)</f>
        <v>0</v>
      </c>
      <c r="AE28" s="3">
        <f>IF(B28="Repulsor Gloves", 20, 0)</f>
        <v>0</v>
      </c>
      <c r="AF28" s="3">
        <f>IF(B28="SAAI Boots", 20, 0)</f>
        <v>0</v>
      </c>
      <c r="AG28" s="3">
        <f>IF(B28="Booster Belt", 20, 0)</f>
        <v>0</v>
      </c>
      <c r="AH28" s="3">
        <f>IF(B28="Magnetic Gloves", 30, 0)</f>
        <v>0</v>
      </c>
      <c r="AI28" s="3">
        <f>IF(B28="Magnetic Boots", 20, 0)</f>
        <v>0</v>
      </c>
      <c r="AJ28" s="3">
        <f>IF(B28="Backfire Belt", 30, 0)</f>
        <v>0</v>
      </c>
      <c r="AK28" s="3">
        <f t="shared" si="10"/>
        <v>0</v>
      </c>
    </row>
    <row r="29" spans="11:37" x14ac:dyDescent="0.25">
      <c r="K29" s="3">
        <f t="shared" si="0"/>
        <v>0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>
        <f t="shared" si="9"/>
        <v>0</v>
      </c>
      <c r="U29" s="3">
        <f>IF(B29="Heavy Armor", 30, 0)</f>
        <v>0</v>
      </c>
      <c r="V29" s="3">
        <f>IF(B29="Surge Armor", 20, 0)</f>
        <v>0</v>
      </c>
      <c r="W29" s="3">
        <f>IF(B29="Vortex Armor", 30, 0)</f>
        <v>0</v>
      </c>
      <c r="X29" s="3">
        <f>IF(B29="Surge Gloves", 30, 0)</f>
        <v>0</v>
      </c>
      <c r="Y29" s="3">
        <f>IF(B29="Insulated Boots", 30, 0)</f>
        <v>0</v>
      </c>
      <c r="Z29" s="3">
        <f>IF(B29="Medical Belt", 30, 0)</f>
        <v>0</v>
      </c>
      <c r="AA29" s="3">
        <f>IF(B29="Cloaking Belt", 30, 0)</f>
        <v>0</v>
      </c>
      <c r="AB29" s="3">
        <f>IF(B29="Scrambler Belt", 20, 0)</f>
        <v>0</v>
      </c>
      <c r="AC29" s="3">
        <f>IF(B29="Repulsor Armor", 20, 0)</f>
        <v>0</v>
      </c>
      <c r="AD29" s="3">
        <f>IF(B29="SAAI Gloves", 20, 0)</f>
        <v>0</v>
      </c>
      <c r="AE29" s="3">
        <f>IF(B29="Repulsor Gloves", 20, 0)</f>
        <v>0</v>
      </c>
      <c r="AF29" s="3">
        <f>IF(B29="SAAI Boots", 20, 0)</f>
        <v>0</v>
      </c>
      <c r="AG29" s="3">
        <f>IF(B29="Booster Belt", 20, 0)</f>
        <v>0</v>
      </c>
      <c r="AH29" s="3">
        <f>IF(B29="Magnetic Gloves", 30, 0)</f>
        <v>0</v>
      </c>
      <c r="AI29" s="3">
        <f>IF(B29="Magnetic Boots", 20, 0)</f>
        <v>0</v>
      </c>
      <c r="AJ29" s="3">
        <f>IF(B29="Backfire Belt", 30, 0)</f>
        <v>0</v>
      </c>
      <c r="AK29" s="3">
        <f t="shared" si="10"/>
        <v>0</v>
      </c>
    </row>
    <row r="30" spans="11:37" x14ac:dyDescent="0.25">
      <c r="K30" s="3">
        <f t="shared" si="0"/>
        <v>0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>
        <f t="shared" si="9"/>
        <v>0</v>
      </c>
      <c r="U30" s="3">
        <f>IF(B30="Heavy Armor", 30, 0)</f>
        <v>0</v>
      </c>
      <c r="V30" s="3">
        <f>IF(B30="Surge Armor", 20, 0)</f>
        <v>0</v>
      </c>
      <c r="W30" s="3">
        <f>IF(B30="Vortex Armor", 30, 0)</f>
        <v>0</v>
      </c>
      <c r="X30" s="3">
        <f>IF(B30="Surge Gloves", 30, 0)</f>
        <v>0</v>
      </c>
      <c r="Y30" s="3">
        <f>IF(B30="Insulated Boots", 30, 0)</f>
        <v>0</v>
      </c>
      <c r="Z30" s="3">
        <f>IF(B30="Medical Belt", 30, 0)</f>
        <v>0</v>
      </c>
      <c r="AA30" s="3">
        <f>IF(B30="Cloaking Belt", 30, 0)</f>
        <v>0</v>
      </c>
      <c r="AB30" s="3">
        <f>IF(B30="Scrambler Belt", 20, 0)</f>
        <v>0</v>
      </c>
      <c r="AC30" s="3">
        <f>IF(B30="Repulsor Armor", 20, 0)</f>
        <v>0</v>
      </c>
      <c r="AD30" s="3">
        <f>IF(B30="SAAI Gloves", 20, 0)</f>
        <v>0</v>
      </c>
      <c r="AE30" s="3">
        <f>IF(B30="Repulsor Gloves", 20, 0)</f>
        <v>0</v>
      </c>
      <c r="AF30" s="3">
        <f>IF(B30="SAAI Boots", 20, 0)</f>
        <v>0</v>
      </c>
      <c r="AG30" s="3">
        <f>IF(B30="Booster Belt", 20, 0)</f>
        <v>0</v>
      </c>
      <c r="AH30" s="3">
        <f>IF(B30="Magnetic Gloves", 30, 0)</f>
        <v>0</v>
      </c>
      <c r="AI30" s="3">
        <f>IF(B30="Magnetic Boots", 20, 0)</f>
        <v>0</v>
      </c>
      <c r="AJ30" s="3">
        <f>IF(B30="Backfire Belt", 30, 0)</f>
        <v>0</v>
      </c>
      <c r="AK30" s="3">
        <f t="shared" si="10"/>
        <v>0</v>
      </c>
    </row>
    <row r="31" spans="11:37" x14ac:dyDescent="0.25">
      <c r="K31" s="3">
        <f t="shared" si="0"/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>
        <f t="shared" si="9"/>
        <v>0</v>
      </c>
      <c r="U31" s="3">
        <f>IF(B31="Heavy Armor", 30, 0)</f>
        <v>0</v>
      </c>
      <c r="V31" s="3">
        <f>IF(B31="Surge Armor", 20, 0)</f>
        <v>0</v>
      </c>
      <c r="W31" s="3">
        <f>IF(B31="Vortex Armor", 30, 0)</f>
        <v>0</v>
      </c>
      <c r="X31" s="3">
        <f>IF(B31="Surge Gloves", 30, 0)</f>
        <v>0</v>
      </c>
      <c r="Y31" s="3">
        <f>IF(B31="Insulated Boots", 30, 0)</f>
        <v>0</v>
      </c>
      <c r="Z31" s="3">
        <f>IF(B31="Medical Belt", 30, 0)</f>
        <v>0</v>
      </c>
      <c r="AA31" s="3">
        <f>IF(B31="Cloaking Belt", 30, 0)</f>
        <v>0</v>
      </c>
      <c r="AB31" s="3">
        <f>IF(B31="Scrambler Belt", 20, 0)</f>
        <v>0</v>
      </c>
      <c r="AC31" s="3">
        <f>IF(B31="Repulsor Armor", 20, 0)</f>
        <v>0</v>
      </c>
      <c r="AD31" s="3">
        <f>IF(B31="SAAI Gloves", 20, 0)</f>
        <v>0</v>
      </c>
      <c r="AE31" s="3">
        <f>IF(B31="Repulsor Gloves", 20, 0)</f>
        <v>0</v>
      </c>
      <c r="AF31" s="3">
        <f>IF(B31="SAAI Boots", 20, 0)</f>
        <v>0</v>
      </c>
      <c r="AG31" s="3">
        <f>IF(B31="Booster Belt", 20, 0)</f>
        <v>0</v>
      </c>
      <c r="AH31" s="3">
        <f>IF(B31="Magnetic Gloves", 30, 0)</f>
        <v>0</v>
      </c>
      <c r="AI31" s="3">
        <f>IF(B31="Magnetic Boots", 20, 0)</f>
        <v>0</v>
      </c>
      <c r="AJ31" s="3">
        <f>IF(B31="Backfire Belt", 30, 0)</f>
        <v>0</v>
      </c>
      <c r="AK31" s="3">
        <f t="shared" si="10"/>
        <v>0</v>
      </c>
    </row>
    <row r="32" spans="11:37" x14ac:dyDescent="0.25">
      <c r="K32" s="3">
        <f t="shared" si="0"/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>
        <f t="shared" si="9"/>
        <v>0</v>
      </c>
      <c r="U32" s="3">
        <f>IF(B32="Heavy Armor", 30, 0)</f>
        <v>0</v>
      </c>
      <c r="V32" s="3">
        <f>IF(B32="Surge Armor", 20, 0)</f>
        <v>0</v>
      </c>
      <c r="W32" s="3">
        <f>IF(B32="Vortex Armor", 30, 0)</f>
        <v>0</v>
      </c>
      <c r="X32" s="3">
        <f>IF(B32="Surge Gloves", 30, 0)</f>
        <v>0</v>
      </c>
      <c r="Y32" s="3">
        <f>IF(B32="Insulated Boots", 30, 0)</f>
        <v>0</v>
      </c>
      <c r="Z32" s="3">
        <f>IF(B32="Medical Belt", 30, 0)</f>
        <v>0</v>
      </c>
      <c r="AA32" s="3">
        <f>IF(B32="Cloaking Belt", 30, 0)</f>
        <v>0</v>
      </c>
      <c r="AB32" s="3">
        <f>IF(B32="Scrambler Belt", 20, 0)</f>
        <v>0</v>
      </c>
      <c r="AC32" s="3">
        <f>IF(B32="Repulsor Armor", 20, 0)</f>
        <v>0</v>
      </c>
      <c r="AD32" s="3">
        <f>IF(B32="SAAI Gloves", 20, 0)</f>
        <v>0</v>
      </c>
      <c r="AE32" s="3">
        <f>IF(B32="Repulsor Gloves", 20, 0)</f>
        <v>0</v>
      </c>
      <c r="AF32" s="3">
        <f>IF(B32="SAAI Boots", 20, 0)</f>
        <v>0</v>
      </c>
      <c r="AG32" s="3">
        <f>IF(B32="Booster Belt", 20, 0)</f>
        <v>0</v>
      </c>
      <c r="AH32" s="3">
        <f>IF(B32="Magnetic Gloves", 30, 0)</f>
        <v>0</v>
      </c>
      <c r="AI32" s="3">
        <f>IF(B32="Magnetic Boots", 20, 0)</f>
        <v>0</v>
      </c>
      <c r="AJ32" s="3">
        <f>IF(B32="Backfire Belt", 30, 0)</f>
        <v>0</v>
      </c>
      <c r="AK32" s="3">
        <f t="shared" si="10"/>
        <v>0</v>
      </c>
    </row>
    <row r="33" spans="11:37" x14ac:dyDescent="0.25">
      <c r="K33" s="3">
        <f t="shared" si="0"/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f t="shared" si="9"/>
        <v>0</v>
      </c>
      <c r="U33" s="3">
        <f>IF(B33="Heavy Armor", 30, 0)</f>
        <v>0</v>
      </c>
      <c r="V33" s="3">
        <f>IF(B33="Surge Armor", 20, 0)</f>
        <v>0</v>
      </c>
      <c r="W33" s="3">
        <f>IF(B33="Vortex Armor", 30, 0)</f>
        <v>0</v>
      </c>
      <c r="X33" s="3">
        <f>IF(B33="Surge Gloves", 30, 0)</f>
        <v>0</v>
      </c>
      <c r="Y33" s="3">
        <f>IF(B33="Insulated Boots", 30, 0)</f>
        <v>0</v>
      </c>
      <c r="Z33" s="3">
        <f>IF(B33="Medical Belt", 30, 0)</f>
        <v>0</v>
      </c>
      <c r="AA33" s="3">
        <f>IF(B33="Cloaking Belt", 30, 0)</f>
        <v>0</v>
      </c>
      <c r="AB33" s="3">
        <f>IF(B33="Scrambler Belt", 20, 0)</f>
        <v>0</v>
      </c>
      <c r="AC33" s="3">
        <f>IF(B33="Repulsor Armor", 20, 0)</f>
        <v>0</v>
      </c>
      <c r="AD33" s="3">
        <f>IF(B33="SAAI Gloves", 20, 0)</f>
        <v>0</v>
      </c>
      <c r="AE33" s="3">
        <f>IF(B33="Repulsor Gloves", 20, 0)</f>
        <v>0</v>
      </c>
      <c r="AF33" s="3">
        <f>IF(B33="SAAI Boots", 20, 0)</f>
        <v>0</v>
      </c>
      <c r="AG33" s="3">
        <f>IF(B33="Booster Belt", 20, 0)</f>
        <v>0</v>
      </c>
      <c r="AH33" s="3">
        <f>IF(B33="Magnetic Gloves", 30, 0)</f>
        <v>0</v>
      </c>
      <c r="AI33" s="3">
        <f>IF(B33="Magnetic Boots", 20, 0)</f>
        <v>0</v>
      </c>
      <c r="AJ33" s="3">
        <f>IF(B33="Backfire Belt", 30, 0)</f>
        <v>0</v>
      </c>
      <c r="AK33" s="3">
        <f t="shared" si="10"/>
        <v>0</v>
      </c>
    </row>
    <row r="34" spans="11:37" x14ac:dyDescent="0.25">
      <c r="K34" s="3">
        <f t="shared" si="0"/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>
        <f t="shared" si="9"/>
        <v>0</v>
      </c>
      <c r="U34" s="3">
        <f>IF(B34="Heavy Armor", 30, 0)</f>
        <v>0</v>
      </c>
      <c r="V34" s="3">
        <f>IF(B34="Surge Armor", 20, 0)</f>
        <v>0</v>
      </c>
      <c r="W34" s="3">
        <f>IF(B34="Vortex Armor", 30, 0)</f>
        <v>0</v>
      </c>
      <c r="X34" s="3">
        <f>IF(B34="Surge Gloves", 30, 0)</f>
        <v>0</v>
      </c>
      <c r="Y34" s="3">
        <f>IF(B34="Insulated Boots", 30, 0)</f>
        <v>0</v>
      </c>
      <c r="Z34" s="3">
        <f>IF(B34="Medical Belt", 30, 0)</f>
        <v>0</v>
      </c>
      <c r="AA34" s="3">
        <f>IF(B34="Cloaking Belt", 30, 0)</f>
        <v>0</v>
      </c>
      <c r="AB34" s="3">
        <f>IF(B34="Scrambler Belt", 20, 0)</f>
        <v>0</v>
      </c>
      <c r="AC34" s="3">
        <f>IF(B34="Repulsor Armor", 20, 0)</f>
        <v>0</v>
      </c>
      <c r="AD34" s="3">
        <f>IF(B34="SAAI Gloves", 20, 0)</f>
        <v>0</v>
      </c>
      <c r="AE34" s="3">
        <f>IF(B34="Repulsor Gloves", 20, 0)</f>
        <v>0</v>
      </c>
      <c r="AF34" s="3">
        <f>IF(B34="SAAI Boots", 20, 0)</f>
        <v>0</v>
      </c>
      <c r="AG34" s="3">
        <f>IF(B34="Booster Belt", 20, 0)</f>
        <v>0</v>
      </c>
      <c r="AH34" s="3">
        <f>IF(B34="Magnetic Gloves", 30, 0)</f>
        <v>0</v>
      </c>
      <c r="AI34" s="3">
        <f>IF(B34="Magnetic Boots", 20, 0)</f>
        <v>0</v>
      </c>
      <c r="AJ34" s="3">
        <f>IF(B34="Backfire Belt", 30, 0)</f>
        <v>0</v>
      </c>
      <c r="AK34" s="3">
        <f t="shared" si="10"/>
        <v>0</v>
      </c>
    </row>
    <row r="35" spans="11:37" x14ac:dyDescent="0.25">
      <c r="K35" s="3">
        <f t="shared" si="0"/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>
        <f t="shared" si="9"/>
        <v>0</v>
      </c>
      <c r="U35" s="3">
        <f>IF(B35="Heavy Armor", 30, 0)</f>
        <v>0</v>
      </c>
      <c r="V35" s="3">
        <f>IF(B35="Surge Armor", 20, 0)</f>
        <v>0</v>
      </c>
      <c r="W35" s="3">
        <f>IF(B35="Vortex Armor", 30, 0)</f>
        <v>0</v>
      </c>
      <c r="X35" s="3">
        <f>IF(B35="Surge Gloves", 30, 0)</f>
        <v>0</v>
      </c>
      <c r="Y35" s="3">
        <f>IF(B35="Insulated Boots", 30, 0)</f>
        <v>0</v>
      </c>
      <c r="Z35" s="3">
        <f>IF(B35="Medical Belt", 30, 0)</f>
        <v>0</v>
      </c>
      <c r="AA35" s="3">
        <f>IF(B35="Cloaking Belt", 30, 0)</f>
        <v>0</v>
      </c>
      <c r="AB35" s="3">
        <f>IF(B35="Scrambler Belt", 20, 0)</f>
        <v>0</v>
      </c>
      <c r="AC35" s="3">
        <f>IF(B35="Repulsor Armor", 20, 0)</f>
        <v>0</v>
      </c>
      <c r="AD35" s="3">
        <f>IF(B35="SAAI Gloves", 20, 0)</f>
        <v>0</v>
      </c>
      <c r="AE35" s="3">
        <f>IF(B35="Repulsor Gloves", 20, 0)</f>
        <v>0</v>
      </c>
      <c r="AF35" s="3">
        <f>IF(B35="SAAI Boots", 20, 0)</f>
        <v>0</v>
      </c>
      <c r="AG35" s="3">
        <f>IF(B35="Booster Belt", 20, 0)</f>
        <v>0</v>
      </c>
      <c r="AH35" s="3">
        <f>IF(B35="Magnetic Gloves", 30, 0)</f>
        <v>0</v>
      </c>
      <c r="AI35" s="3">
        <f>IF(B35="Magnetic Boots", 20, 0)</f>
        <v>0</v>
      </c>
      <c r="AJ35" s="3">
        <f>IF(B35="Backfire Belt", 30, 0)</f>
        <v>0</v>
      </c>
      <c r="AK35" s="3">
        <f t="shared" si="10"/>
        <v>0</v>
      </c>
    </row>
    <row r="36" spans="11:37" x14ac:dyDescent="0.25">
      <c r="K36" s="3">
        <f t="shared" si="0"/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>
        <f t="shared" si="9"/>
        <v>0</v>
      </c>
      <c r="U36" s="3">
        <f>IF(B36="Heavy Armor", 30, 0)</f>
        <v>0</v>
      </c>
      <c r="V36" s="3">
        <f>IF(B36="Surge Armor", 20, 0)</f>
        <v>0</v>
      </c>
      <c r="W36" s="3">
        <f>IF(B36="Vortex Armor", 30, 0)</f>
        <v>0</v>
      </c>
      <c r="X36" s="3">
        <f>IF(B36="Surge Gloves", 30, 0)</f>
        <v>0</v>
      </c>
      <c r="Y36" s="3">
        <f>IF(B36="Insulated Boots", 30, 0)</f>
        <v>0</v>
      </c>
      <c r="Z36" s="3">
        <f>IF(B36="Medical Belt", 30, 0)</f>
        <v>0</v>
      </c>
      <c r="AA36" s="3">
        <f>IF(B36="Cloaking Belt", 30, 0)</f>
        <v>0</v>
      </c>
      <c r="AB36" s="3">
        <f>IF(B36="Scrambler Belt", 20, 0)</f>
        <v>0</v>
      </c>
      <c r="AC36" s="3">
        <f>IF(B36="Repulsor Armor", 20, 0)</f>
        <v>0</v>
      </c>
      <c r="AD36" s="3">
        <f>IF(B36="SAAI Gloves", 20, 0)</f>
        <v>0</v>
      </c>
      <c r="AE36" s="3">
        <f>IF(B36="Repulsor Gloves", 20, 0)</f>
        <v>0</v>
      </c>
      <c r="AF36" s="3">
        <f>IF(B36="SAAI Boots", 20, 0)</f>
        <v>0</v>
      </c>
      <c r="AG36" s="3">
        <f>IF(B36="Booster Belt", 20, 0)</f>
        <v>0</v>
      </c>
      <c r="AH36" s="3">
        <f>IF(B36="Magnetic Gloves", 30, 0)</f>
        <v>0</v>
      </c>
      <c r="AI36" s="3">
        <f>IF(B36="Magnetic Boots", 20, 0)</f>
        <v>0</v>
      </c>
      <c r="AJ36" s="3">
        <f>IF(B36="Backfire Belt", 30, 0)</f>
        <v>0</v>
      </c>
      <c r="AK36" s="3">
        <f t="shared" si="1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abSelected="1" workbookViewId="0">
      <selection activeCell="D14" sqref="D14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7.7109375" bestFit="1" customWidth="1"/>
    <col min="11" max="11" width="10.85546875" bestFit="1" customWidth="1"/>
    <col min="12" max="12" width="8.140625" hidden="1" customWidth="1"/>
    <col min="13" max="13" width="12.7109375" hidden="1" customWidth="1"/>
    <col min="14" max="14" width="10.85546875" hidden="1" customWidth="1"/>
    <col min="15" max="15" width="11.5703125" hidden="1" customWidth="1"/>
    <col min="16" max="16" width="13.85546875" hidden="1" customWidth="1"/>
    <col min="17" max="17" width="9.28515625" hidden="1" customWidth="1"/>
    <col min="18" max="18" width="11.42578125" hidden="1" customWidth="1"/>
    <col min="19" max="19" width="10.5703125" hidden="1" customWidth="1"/>
    <col min="20" max="20" width="15.140625" bestFit="1" customWidth="1"/>
    <col min="21" max="21" width="16.85546875" style="3" hidden="1" customWidth="1"/>
    <col min="22" max="22" width="16.42578125" style="3" hidden="1" customWidth="1"/>
    <col min="23" max="23" width="17.5703125" style="3" hidden="1" customWidth="1"/>
    <col min="24" max="24" width="17" style="3" hidden="1" customWidth="1"/>
    <col min="25" max="25" width="19.28515625" style="3" hidden="1" customWidth="1"/>
    <col min="26" max="26" width="16.5703125" style="3" hidden="1" customWidth="1"/>
    <col min="27" max="27" width="17" style="3" hidden="1" customWidth="1"/>
    <col min="28" max="28" width="18.42578125" style="3" hidden="1" customWidth="1"/>
    <col min="29" max="29" width="19.42578125" style="3" hidden="1" customWidth="1"/>
    <col min="30" max="30" width="11.7109375" style="3" hidden="1" customWidth="1"/>
    <col min="31" max="31" width="15.5703125" style="3" hidden="1" customWidth="1"/>
    <col min="32" max="32" width="10.5703125" style="3" hidden="1" customWidth="1"/>
    <col min="33" max="33" width="11.85546875" style="3" hidden="1" customWidth="1"/>
    <col min="34" max="34" width="16" style="3" hidden="1" customWidth="1"/>
    <col min="35" max="35" width="14.85546875" style="3" hidden="1" customWidth="1"/>
    <col min="36" max="36" width="12.140625" style="3" hidden="1" customWidth="1"/>
    <col min="37" max="37" width="20.85546875" style="3" hidden="1" customWidth="1"/>
    <col min="38" max="38" width="11.5703125" bestFit="1" customWidth="1"/>
    <col min="39" max="39" width="15.140625" hidden="1" customWidth="1"/>
    <col min="40" max="40" width="12" hidden="1" customWidth="1"/>
    <col min="41" max="41" width="13.5703125" hidden="1" customWidth="1"/>
    <col min="42" max="42" width="12.42578125" hidden="1" customWidth="1"/>
  </cols>
  <sheetData>
    <row r="1" spans="1:42" x14ac:dyDescent="0.25">
      <c r="A1" s="2" t="s">
        <v>8</v>
      </c>
      <c r="B1" s="2" t="s">
        <v>9</v>
      </c>
      <c r="C1" s="1" t="s">
        <v>17</v>
      </c>
      <c r="D1" s="2" t="s">
        <v>10</v>
      </c>
      <c r="F1" s="2" t="s">
        <v>28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15</v>
      </c>
      <c r="AH1" s="3" t="s">
        <v>56</v>
      </c>
      <c r="AI1" s="3" t="s">
        <v>12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</row>
    <row r="2" spans="1:42" x14ac:dyDescent="0.25">
      <c r="A2" t="s">
        <v>0</v>
      </c>
      <c r="B2" t="s">
        <v>64</v>
      </c>
      <c r="C2" t="s">
        <v>18</v>
      </c>
      <c r="D2">
        <f>D5+D8+D11</f>
        <v>900</v>
      </c>
      <c r="K2" s="3">
        <f>SUM(L2:S2)</f>
        <v>50</v>
      </c>
      <c r="L2" s="3">
        <f>IF(A2="XJS9000",10,0)</f>
        <v>0</v>
      </c>
      <c r="M2" s="3">
        <f>IF(A2="Curmian",20,0)</f>
        <v>0</v>
      </c>
      <c r="N2" s="3">
        <f>IF(A2="Nynax",30,0)</f>
        <v>0</v>
      </c>
      <c r="O2" s="3">
        <f>IF(A2="Human",40,0)</f>
        <v>0</v>
      </c>
      <c r="P2" s="3">
        <f>IF(A2="Dragoran",50,0)</f>
        <v>50</v>
      </c>
      <c r="Q2" s="3">
        <f>IF(A2="Slith",60,0)</f>
        <v>0</v>
      </c>
      <c r="R2" s="3">
        <f>IF(A2="Kurgan",70,0)</f>
        <v>0</v>
      </c>
      <c r="S2" s="3">
        <f>IF(A2="Gronk",80,0)</f>
        <v>0</v>
      </c>
      <c r="T2" s="3">
        <f>SUM(U2:AK2)</f>
        <v>10</v>
      </c>
      <c r="U2" s="3">
        <f>IF(B2="Heavy Armor", 30, 0)</f>
        <v>0</v>
      </c>
      <c r="V2" s="3">
        <f>IF(B2="Surge Armor", 20, 0)</f>
        <v>0</v>
      </c>
      <c r="W2" s="3">
        <f>IF(B2="Vortex Armor", 30, 0)</f>
        <v>0</v>
      </c>
      <c r="X2" s="3">
        <f>IF(B2="Surge Gloves", 30, 0)</f>
        <v>0</v>
      </c>
      <c r="Y2" s="3">
        <f>IF(B2="Insulated Boots", 30, 0)</f>
        <v>0</v>
      </c>
      <c r="Z2" s="3">
        <f>IF(B2="Medical Belt", 30, 0)</f>
        <v>0</v>
      </c>
      <c r="AA2" s="3">
        <f>IF(B2="Cloaking Belt", 30, 0)</f>
        <v>0</v>
      </c>
      <c r="AB2" s="3">
        <f>IF(B2="Scrambler Belt", 20, 0)</f>
        <v>0</v>
      </c>
      <c r="AC2" s="3">
        <f>IF(B2="Repulsor Armor", 20, 0)</f>
        <v>0</v>
      </c>
      <c r="AD2" s="3">
        <f>IF(B2="SAAI Gloves", 20, 0)</f>
        <v>0</v>
      </c>
      <c r="AE2" s="3">
        <f>IF(B2="Repulsor Gloves", 20, 0)</f>
        <v>0</v>
      </c>
      <c r="AF2" s="3">
        <f>IF(B2="SAAI Boots", 20, 0)</f>
        <v>0</v>
      </c>
      <c r="AG2" s="3">
        <f>IF(B2="Booster Belt", 20, 0)</f>
        <v>0</v>
      </c>
      <c r="AH2" s="3">
        <f>IF(B2="Magnetic Gloves", 30, 0)</f>
        <v>0</v>
      </c>
      <c r="AI2" s="3">
        <f>IF(B2="Magnetic Boots", 20, 0)</f>
        <v>0</v>
      </c>
      <c r="AJ2" s="3">
        <f>IF(B2="Backfire Belt", 30, 0)</f>
        <v>0</v>
      </c>
      <c r="AK2" s="3">
        <f>IF(AND(NOT(ISBLANK(B2)),SUM(U2:AJ2)=0), 10, 0)</f>
        <v>10</v>
      </c>
      <c r="AL2" s="3">
        <f>SUM(AM2:AP2)</f>
        <v>50</v>
      </c>
      <c r="AM2" s="3">
        <f>IF(C2="Emergency",50,0)</f>
        <v>50</v>
      </c>
      <c r="AN2" s="3">
        <f>IF(C2="Surgery",40,0)</f>
        <v>0</v>
      </c>
      <c r="AO2" s="3">
        <f>IF(C2="Recovery",30,0)</f>
        <v>0</v>
      </c>
      <c r="AP2" s="3">
        <f>IF(C2="Therapy",30,0)</f>
        <v>0</v>
      </c>
    </row>
    <row r="3" spans="1:42" x14ac:dyDescent="0.25">
      <c r="A3" t="s">
        <v>4</v>
      </c>
      <c r="B3" t="s">
        <v>16</v>
      </c>
      <c r="C3" t="s">
        <v>20</v>
      </c>
      <c r="K3" s="3">
        <f t="shared" ref="K3:K36" si="0">SUM(L3:S3)</f>
        <v>80</v>
      </c>
      <c r="L3" s="3">
        <f t="shared" ref="L3:L36" si="1">IF(A3="XJS9000",10,0)</f>
        <v>0</v>
      </c>
      <c r="M3" s="3">
        <f t="shared" ref="M3:M36" si="2">IF(A3="Curmian",20,0)</f>
        <v>0</v>
      </c>
      <c r="N3" s="3">
        <f t="shared" ref="N3:N36" si="3">IF(A3="Nynax",30,0)</f>
        <v>0</v>
      </c>
      <c r="O3" s="3">
        <f t="shared" ref="O3:O36" si="4">IF(A3="Human",40,0)</f>
        <v>0</v>
      </c>
      <c r="P3" s="3">
        <f t="shared" ref="P3:P36" si="5">IF(A3="Dragoran",50,0)</f>
        <v>0</v>
      </c>
      <c r="Q3" s="3">
        <f t="shared" ref="Q3:Q36" si="6">IF(A3="Slith",60,0)</f>
        <v>0</v>
      </c>
      <c r="R3" s="3">
        <f t="shared" ref="R3:R36" si="7">IF(A3="Kurgan",70,0)</f>
        <v>0</v>
      </c>
      <c r="S3" s="3">
        <f t="shared" ref="S3:S36" si="8">IF(A3="Gronk",80,0)</f>
        <v>80</v>
      </c>
      <c r="T3" s="3">
        <f t="shared" ref="T3:T36" si="9">SUM(U3:AK3)</f>
        <v>30</v>
      </c>
      <c r="U3" s="3">
        <f>IF(B3="Heavy Armor", 30, 0)</f>
        <v>0</v>
      </c>
      <c r="V3" s="3">
        <f>IF(B3="Surge Armor", 20, 0)</f>
        <v>0</v>
      </c>
      <c r="W3" s="3">
        <f>IF(B3="Vortex Armor", 30, 0)</f>
        <v>0</v>
      </c>
      <c r="X3" s="3">
        <f>IF(B3="Surge Gloves", 30, 0)</f>
        <v>0</v>
      </c>
      <c r="Y3" s="3">
        <f>IF(B3="Insulated Boots", 30, 0)</f>
        <v>30</v>
      </c>
      <c r="Z3" s="3">
        <f>IF(B3="Medical Belt", 30, 0)</f>
        <v>0</v>
      </c>
      <c r="AA3" s="3">
        <f>IF(B3="Cloaking Belt", 30, 0)</f>
        <v>0</v>
      </c>
      <c r="AB3" s="3">
        <f>IF(B3="Scrambler Belt", 20, 0)</f>
        <v>0</v>
      </c>
      <c r="AC3" s="3">
        <f>IF(B3="Repulsor Armor", 20, 0)</f>
        <v>0</v>
      </c>
      <c r="AD3" s="3">
        <f>IF(B3="SAAI Gloves", 20, 0)</f>
        <v>0</v>
      </c>
      <c r="AE3" s="3">
        <f>IF(B3="Repulsor Gloves", 20, 0)</f>
        <v>0</v>
      </c>
      <c r="AF3" s="3">
        <f>IF(B3="SAAI Boots", 20, 0)</f>
        <v>0</v>
      </c>
      <c r="AG3" s="3">
        <f>IF(B3="Booster Belt", 20, 0)</f>
        <v>0</v>
      </c>
      <c r="AH3" s="3">
        <f>IF(B3="Magnetic Gloves", 30, 0)</f>
        <v>0</v>
      </c>
      <c r="AI3" s="3">
        <f>IF(B3="Magnetic Boots", 20, 0)</f>
        <v>0</v>
      </c>
      <c r="AJ3" s="3">
        <f>IF(B3="Backfire Belt", 30, 0)</f>
        <v>0</v>
      </c>
      <c r="AK3" s="3">
        <f>IF(AND(NOT(ISBLANK(B3)),SUM(U3:AJ3)=0), 10, 0)</f>
        <v>0</v>
      </c>
      <c r="AL3" s="3">
        <f t="shared" ref="AL3:AL5" si="10">SUM(AM3:AP3)</f>
        <v>40</v>
      </c>
      <c r="AM3" s="3">
        <f t="shared" ref="AM3:AM5" si="11">IF(C3="Emergency",50,0)</f>
        <v>0</v>
      </c>
      <c r="AN3" s="3">
        <f t="shared" ref="AN3:AN5" si="12">IF(C3="Surgery",40,0)</f>
        <v>40</v>
      </c>
      <c r="AO3" s="3">
        <f t="shared" ref="AO3:AO5" si="13">IF(C3="Recovery",30,0)</f>
        <v>0</v>
      </c>
      <c r="AP3" s="3">
        <f t="shared" ref="AP3:AP5" si="14">IF(C3="Therapy",30,0)</f>
        <v>0</v>
      </c>
    </row>
    <row r="4" spans="1:42" x14ac:dyDescent="0.25">
      <c r="A4" t="s">
        <v>4</v>
      </c>
      <c r="B4" t="s">
        <v>6</v>
      </c>
      <c r="C4" t="s">
        <v>21</v>
      </c>
      <c r="D4" s="1" t="s">
        <v>40</v>
      </c>
      <c r="K4" s="3">
        <f t="shared" si="0"/>
        <v>80</v>
      </c>
      <c r="L4" s="3">
        <f t="shared" si="1"/>
        <v>0</v>
      </c>
      <c r="M4" s="3">
        <f t="shared" si="2"/>
        <v>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0</v>
      </c>
      <c r="R4" s="3">
        <f t="shared" si="7"/>
        <v>0</v>
      </c>
      <c r="S4" s="3">
        <f t="shared" si="8"/>
        <v>80</v>
      </c>
      <c r="T4" s="3">
        <f t="shared" si="9"/>
        <v>10</v>
      </c>
      <c r="U4" s="3">
        <f>IF(B4="Heavy Armor", 30, 0)</f>
        <v>0</v>
      </c>
      <c r="V4" s="3">
        <f>IF(B4="Surge Armor", 20, 0)</f>
        <v>0</v>
      </c>
      <c r="W4" s="3">
        <f>IF(B4="Vortex Armor", 30, 0)</f>
        <v>0</v>
      </c>
      <c r="X4" s="3">
        <f>IF(B4="Surge Gloves", 30, 0)</f>
        <v>0</v>
      </c>
      <c r="Y4" s="3">
        <f>IF(B4="Insulated Boots", 30, 0)</f>
        <v>0</v>
      </c>
      <c r="Z4" s="3">
        <f>IF(B4="Medical Belt", 30, 0)</f>
        <v>0</v>
      </c>
      <c r="AA4" s="3">
        <f>IF(B4="Cloaking Belt", 30, 0)</f>
        <v>0</v>
      </c>
      <c r="AB4" s="3">
        <f>IF(B4="Scrambler Belt", 20, 0)</f>
        <v>0</v>
      </c>
      <c r="AC4" s="3">
        <f>IF(B4="Repulsor Armor", 20, 0)</f>
        <v>0</v>
      </c>
      <c r="AD4" s="3">
        <f>IF(B4="SAAI Gloves", 20, 0)</f>
        <v>0</v>
      </c>
      <c r="AE4" s="3">
        <f>IF(B4="Repulsor Gloves", 20, 0)</f>
        <v>0</v>
      </c>
      <c r="AF4" s="3">
        <f>IF(B4="SAAI Boots", 20, 0)</f>
        <v>0</v>
      </c>
      <c r="AG4" s="3">
        <f>IF(B4="Booster Belt", 20, 0)</f>
        <v>0</v>
      </c>
      <c r="AH4" s="3">
        <f>IF(B4="Magnetic Gloves", 30, 0)</f>
        <v>0</v>
      </c>
      <c r="AI4" s="3">
        <f>IF(B4="Magnetic Boots", 20, 0)</f>
        <v>0</v>
      </c>
      <c r="AJ4" s="3">
        <f>IF(B4="Backfire Belt", 30, 0)</f>
        <v>0</v>
      </c>
      <c r="AK4" s="3">
        <f>IF(AND(NOT(ISBLANK(B4)),SUM(U4:AJ4)=0), 10, 0)</f>
        <v>10</v>
      </c>
      <c r="AL4" s="3">
        <f t="shared" si="10"/>
        <v>30</v>
      </c>
      <c r="AM4" s="3">
        <f t="shared" si="11"/>
        <v>0</v>
      </c>
      <c r="AN4" s="3">
        <f t="shared" si="12"/>
        <v>0</v>
      </c>
      <c r="AO4" s="3">
        <f t="shared" si="13"/>
        <v>30</v>
      </c>
      <c r="AP4" s="3">
        <f t="shared" si="14"/>
        <v>0</v>
      </c>
    </row>
    <row r="5" spans="1:42" x14ac:dyDescent="0.25">
      <c r="A5" t="s">
        <v>26</v>
      </c>
      <c r="B5" t="s">
        <v>54</v>
      </c>
      <c r="D5">
        <f>SUM(K2:K36)</f>
        <v>570</v>
      </c>
      <c r="K5" s="3">
        <f t="shared" si="0"/>
        <v>70</v>
      </c>
      <c r="L5" s="3">
        <f t="shared" si="1"/>
        <v>0</v>
      </c>
      <c r="M5" s="3">
        <f t="shared" si="2"/>
        <v>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70</v>
      </c>
      <c r="S5" s="3">
        <f t="shared" si="8"/>
        <v>0</v>
      </c>
      <c r="T5" s="3">
        <f t="shared" si="9"/>
        <v>20</v>
      </c>
      <c r="U5" s="3">
        <f>IF(B5="Heavy Armor", 30, 0)</f>
        <v>0</v>
      </c>
      <c r="V5" s="3">
        <f>IF(B5="Surge Armor", 20, 0)</f>
        <v>0</v>
      </c>
      <c r="W5" s="3">
        <f>IF(B5="Vortex Armor", 30, 0)</f>
        <v>0</v>
      </c>
      <c r="X5" s="3">
        <f>IF(B5="Surge Gloves", 30, 0)</f>
        <v>0</v>
      </c>
      <c r="Y5" s="3">
        <f>IF(B5="Insulated Boots", 30, 0)</f>
        <v>0</v>
      </c>
      <c r="Z5" s="3">
        <f>IF(B5="Medical Belt", 30, 0)</f>
        <v>0</v>
      </c>
      <c r="AA5" s="3">
        <f>IF(B5="Cloaking Belt", 30, 0)</f>
        <v>0</v>
      </c>
      <c r="AB5" s="3">
        <f>IF(B5="Scrambler Belt", 20, 0)</f>
        <v>0</v>
      </c>
      <c r="AC5" s="3">
        <f>IF(B5="Repulsor Armor", 20, 0)</f>
        <v>0</v>
      </c>
      <c r="AD5" s="3">
        <f>IF(B5="SAAI Gloves", 20, 0)</f>
        <v>0</v>
      </c>
      <c r="AE5" s="3">
        <f>IF(B5="Repulsor Gloves", 20, 0)</f>
        <v>20</v>
      </c>
      <c r="AF5" s="3">
        <f>IF(B5="SAAI Boots", 20, 0)</f>
        <v>0</v>
      </c>
      <c r="AG5" s="3">
        <f>IF(B5="Booster Belt", 20, 0)</f>
        <v>0</v>
      </c>
      <c r="AH5" s="3">
        <f>IF(B5="Magnetic Gloves", 30, 0)</f>
        <v>0</v>
      </c>
      <c r="AI5" s="3">
        <f>IF(B5="Magnetic Boots", 20, 0)</f>
        <v>0</v>
      </c>
      <c r="AJ5" s="3">
        <f>IF(B5="Backfire Belt", 30, 0)</f>
        <v>0</v>
      </c>
      <c r="AK5" s="3">
        <f t="shared" ref="AK5:AK36" si="15">IF(AND(NOT(ISBLANK(B5)),SUM(U5:AJ5)=0), 10, 0)</f>
        <v>0</v>
      </c>
      <c r="AL5" s="3">
        <f t="shared" si="10"/>
        <v>0</v>
      </c>
      <c r="AM5" s="3">
        <f t="shared" si="11"/>
        <v>0</v>
      </c>
      <c r="AN5" s="3">
        <f t="shared" si="12"/>
        <v>0</v>
      </c>
      <c r="AO5" s="3">
        <f t="shared" si="13"/>
        <v>0</v>
      </c>
      <c r="AP5" s="3">
        <f t="shared" si="14"/>
        <v>0</v>
      </c>
    </row>
    <row r="6" spans="1:42" x14ac:dyDescent="0.25">
      <c r="A6" t="s">
        <v>26</v>
      </c>
      <c r="B6" t="s">
        <v>54</v>
      </c>
      <c r="K6" s="3">
        <f t="shared" si="0"/>
        <v>70</v>
      </c>
      <c r="L6" s="3">
        <f t="shared" si="1"/>
        <v>0</v>
      </c>
      <c r="M6" s="3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70</v>
      </c>
      <c r="S6" s="3">
        <f t="shared" si="8"/>
        <v>0</v>
      </c>
      <c r="T6" s="3">
        <f t="shared" si="9"/>
        <v>20</v>
      </c>
      <c r="U6" s="3">
        <f>IF(B6="Heavy Armor", 30, 0)</f>
        <v>0</v>
      </c>
      <c r="V6" s="3">
        <f>IF(B6="Surge Armor", 20, 0)</f>
        <v>0</v>
      </c>
      <c r="W6" s="3">
        <f>IF(B6="Vortex Armor", 30, 0)</f>
        <v>0</v>
      </c>
      <c r="X6" s="3">
        <f>IF(B6="Surge Gloves", 30, 0)</f>
        <v>0</v>
      </c>
      <c r="Y6" s="3">
        <f>IF(B6="Insulated Boots", 30, 0)</f>
        <v>0</v>
      </c>
      <c r="Z6" s="3">
        <f>IF(B6="Medical Belt", 30, 0)</f>
        <v>0</v>
      </c>
      <c r="AA6" s="3">
        <f>IF(B6="Cloaking Belt", 30, 0)</f>
        <v>0</v>
      </c>
      <c r="AB6" s="3">
        <f>IF(B6="Scrambler Belt", 20, 0)</f>
        <v>0</v>
      </c>
      <c r="AC6" s="3">
        <f>IF(B6="Repulsor Armor", 20, 0)</f>
        <v>0</v>
      </c>
      <c r="AD6" s="3">
        <f>IF(B6="SAAI Gloves", 20, 0)</f>
        <v>0</v>
      </c>
      <c r="AE6" s="3">
        <f>IF(B6="Repulsor Gloves", 20, 0)</f>
        <v>20</v>
      </c>
      <c r="AF6" s="3">
        <f>IF(B6="SAAI Boots", 20, 0)</f>
        <v>0</v>
      </c>
      <c r="AG6" s="3">
        <f>IF(B6="Booster Belt", 20, 0)</f>
        <v>0</v>
      </c>
      <c r="AH6" s="3">
        <f>IF(B6="Magnetic Gloves", 30, 0)</f>
        <v>0</v>
      </c>
      <c r="AI6" s="3">
        <f>IF(B6="Magnetic Boots", 20, 0)</f>
        <v>0</v>
      </c>
      <c r="AJ6" s="3">
        <f>IF(B6="Backfire Belt", 30, 0)</f>
        <v>0</v>
      </c>
      <c r="AK6" s="3">
        <f t="shared" si="15"/>
        <v>0</v>
      </c>
    </row>
    <row r="7" spans="1:42" x14ac:dyDescent="0.25">
      <c r="A7" t="s">
        <v>1</v>
      </c>
      <c r="B7" t="s">
        <v>65</v>
      </c>
      <c r="D7" s="1" t="s">
        <v>41</v>
      </c>
      <c r="K7" s="3">
        <f t="shared" si="0"/>
        <v>60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3">
        <f t="shared" si="5"/>
        <v>0</v>
      </c>
      <c r="Q7" s="3">
        <f t="shared" si="6"/>
        <v>60</v>
      </c>
      <c r="R7" s="3">
        <f t="shared" si="7"/>
        <v>0</v>
      </c>
      <c r="S7" s="3">
        <f t="shared" si="8"/>
        <v>0</v>
      </c>
      <c r="T7" s="3">
        <f t="shared" si="9"/>
        <v>10</v>
      </c>
      <c r="U7" s="3">
        <f>IF(B7="Heavy Armor", 30, 0)</f>
        <v>0</v>
      </c>
      <c r="V7" s="3">
        <f>IF(B7="Surge Armor", 20, 0)</f>
        <v>0</v>
      </c>
      <c r="W7" s="3">
        <f>IF(B7="Vortex Armor", 30, 0)</f>
        <v>0</v>
      </c>
      <c r="X7" s="3">
        <f>IF(B7="Surge Gloves", 30, 0)</f>
        <v>0</v>
      </c>
      <c r="Y7" s="3">
        <f>IF(B7="Insulated Boots", 30, 0)</f>
        <v>0</v>
      </c>
      <c r="Z7" s="3">
        <f>IF(B7="Medical Belt", 30, 0)</f>
        <v>0</v>
      </c>
      <c r="AA7" s="3">
        <f>IF(B7="Cloaking Belt", 30, 0)</f>
        <v>0</v>
      </c>
      <c r="AB7" s="3">
        <f>IF(B7="Scrambler Belt", 20, 0)</f>
        <v>0</v>
      </c>
      <c r="AC7" s="3">
        <f>IF(B7="Repulsor Armor", 20, 0)</f>
        <v>0</v>
      </c>
      <c r="AD7" s="3">
        <f>IF(B7="SAAI Gloves", 20, 0)</f>
        <v>0</v>
      </c>
      <c r="AE7" s="3">
        <f>IF(B7="Repulsor Gloves", 20, 0)</f>
        <v>0</v>
      </c>
      <c r="AF7" s="3">
        <f>IF(B7="SAAI Boots", 20, 0)</f>
        <v>0</v>
      </c>
      <c r="AG7" s="3">
        <f>IF(B7="Booster Belt", 20, 0)</f>
        <v>0</v>
      </c>
      <c r="AH7" s="3">
        <f>IF(B7="Magnetic Gloves", 30, 0)</f>
        <v>0</v>
      </c>
      <c r="AI7" s="3">
        <f>IF(B7="Magnetic Boots", 20, 0)</f>
        <v>0</v>
      </c>
      <c r="AJ7" s="3">
        <f>IF(B7="Backfire Belt", 30, 0)</f>
        <v>0</v>
      </c>
      <c r="AK7" s="3">
        <f t="shared" si="15"/>
        <v>10</v>
      </c>
    </row>
    <row r="8" spans="1:42" x14ac:dyDescent="0.25">
      <c r="A8" t="s">
        <v>1</v>
      </c>
      <c r="B8" t="s">
        <v>65</v>
      </c>
      <c r="D8">
        <f>SUM(T2:T36)</f>
        <v>210</v>
      </c>
      <c r="K8" s="3">
        <f t="shared" si="0"/>
        <v>60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60</v>
      </c>
      <c r="R8" s="3">
        <f t="shared" si="7"/>
        <v>0</v>
      </c>
      <c r="S8" s="3">
        <f t="shared" si="8"/>
        <v>0</v>
      </c>
      <c r="T8" s="3">
        <f t="shared" si="9"/>
        <v>10</v>
      </c>
      <c r="U8" s="3">
        <f>IF(B8="Heavy Armor", 30, 0)</f>
        <v>0</v>
      </c>
      <c r="V8" s="3">
        <f>IF(B8="Surge Armor", 20, 0)</f>
        <v>0</v>
      </c>
      <c r="W8" s="3">
        <f>IF(B8="Vortex Armor", 30, 0)</f>
        <v>0</v>
      </c>
      <c r="X8" s="3">
        <f>IF(B8="Surge Gloves", 30, 0)</f>
        <v>0</v>
      </c>
      <c r="Y8" s="3">
        <f>IF(B8="Insulated Boots", 30, 0)</f>
        <v>0</v>
      </c>
      <c r="Z8" s="3">
        <f>IF(B8="Medical Belt", 30, 0)</f>
        <v>0</v>
      </c>
      <c r="AA8" s="3">
        <f>IF(B8="Cloaking Belt", 30, 0)</f>
        <v>0</v>
      </c>
      <c r="AB8" s="3">
        <f>IF(B8="Scrambler Belt", 20, 0)</f>
        <v>0</v>
      </c>
      <c r="AC8" s="3">
        <f>IF(B8="Repulsor Armor", 20, 0)</f>
        <v>0</v>
      </c>
      <c r="AD8" s="3">
        <f>IF(B8="SAAI Gloves", 20, 0)</f>
        <v>0</v>
      </c>
      <c r="AE8" s="3">
        <f>IF(B8="Repulsor Gloves", 20, 0)</f>
        <v>0</v>
      </c>
      <c r="AF8" s="3">
        <f>IF(B8="SAAI Boots", 20, 0)</f>
        <v>0</v>
      </c>
      <c r="AG8" s="3">
        <f>IF(B8="Booster Belt", 20, 0)</f>
        <v>0</v>
      </c>
      <c r="AH8" s="3">
        <f>IF(B8="Magnetic Gloves", 30, 0)</f>
        <v>0</v>
      </c>
      <c r="AI8" s="3">
        <f>IF(B8="Magnetic Boots", 20, 0)</f>
        <v>0</v>
      </c>
      <c r="AJ8" s="3">
        <f>IF(B8="Backfire Belt", 30, 0)</f>
        <v>0</v>
      </c>
      <c r="AK8" s="3">
        <f t="shared" si="15"/>
        <v>10</v>
      </c>
    </row>
    <row r="9" spans="1:42" x14ac:dyDescent="0.25">
      <c r="A9" t="s">
        <v>2</v>
      </c>
      <c r="B9" t="s">
        <v>66</v>
      </c>
      <c r="K9" s="3">
        <f t="shared" si="0"/>
        <v>40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40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10</v>
      </c>
      <c r="U9" s="3">
        <f>IF(B9="Heavy Armor", 30, 0)</f>
        <v>0</v>
      </c>
      <c r="V9" s="3">
        <f>IF(B9="Surge Armor", 20, 0)</f>
        <v>0</v>
      </c>
      <c r="W9" s="3">
        <f>IF(B9="Vortex Armor", 30, 0)</f>
        <v>0</v>
      </c>
      <c r="X9" s="3">
        <f>IF(B9="Surge Gloves", 30, 0)</f>
        <v>0</v>
      </c>
      <c r="Y9" s="3">
        <f>IF(B9="Insulated Boots", 30, 0)</f>
        <v>0</v>
      </c>
      <c r="Z9" s="3">
        <f>IF(B9="Medical Belt", 30, 0)</f>
        <v>0</v>
      </c>
      <c r="AA9" s="3">
        <f>IF(B9="Cloaking Belt", 30, 0)</f>
        <v>0</v>
      </c>
      <c r="AB9" s="3">
        <f>IF(B9="Scrambler Belt", 20, 0)</f>
        <v>0</v>
      </c>
      <c r="AC9" s="3">
        <f>IF(B9="Repulsor Armor", 20, 0)</f>
        <v>0</v>
      </c>
      <c r="AD9" s="3">
        <f>IF(B9="SAAI Gloves", 20, 0)</f>
        <v>0</v>
      </c>
      <c r="AE9" s="3">
        <f>IF(B9="Repulsor Gloves", 20, 0)</f>
        <v>0</v>
      </c>
      <c r="AF9" s="3">
        <f>IF(B9="SAAI Boots", 20, 0)</f>
        <v>0</v>
      </c>
      <c r="AG9" s="3">
        <f>IF(B9="Booster Belt", 20, 0)</f>
        <v>0</v>
      </c>
      <c r="AH9" s="3">
        <f>IF(B9="Magnetic Gloves", 30, 0)</f>
        <v>0</v>
      </c>
      <c r="AI9" s="3">
        <f>IF(B9="Magnetic Boots", 20, 0)</f>
        <v>0</v>
      </c>
      <c r="AJ9" s="3">
        <f>IF(B9="Backfire Belt", 30, 0)</f>
        <v>0</v>
      </c>
      <c r="AK9" s="3">
        <f t="shared" si="15"/>
        <v>10</v>
      </c>
    </row>
    <row r="10" spans="1:42" x14ac:dyDescent="0.25">
      <c r="A10" t="s">
        <v>2</v>
      </c>
      <c r="B10" t="s">
        <v>66</v>
      </c>
      <c r="D10" s="1" t="s">
        <v>42</v>
      </c>
      <c r="K10" s="3">
        <f t="shared" si="0"/>
        <v>40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40</v>
      </c>
      <c r="P10" s="3">
        <f t="shared" si="5"/>
        <v>0</v>
      </c>
      <c r="Q10" s="3">
        <f t="shared" si="6"/>
        <v>0</v>
      </c>
      <c r="R10" s="3">
        <f t="shared" si="7"/>
        <v>0</v>
      </c>
      <c r="S10" s="3">
        <f t="shared" si="8"/>
        <v>0</v>
      </c>
      <c r="T10" s="3">
        <f t="shared" si="9"/>
        <v>10</v>
      </c>
      <c r="U10" s="3">
        <f>IF(B10="Heavy Armor", 30, 0)</f>
        <v>0</v>
      </c>
      <c r="V10" s="3">
        <f>IF(B10="Surge Armor", 20, 0)</f>
        <v>0</v>
      </c>
      <c r="W10" s="3">
        <f>IF(B10="Vortex Armor", 30, 0)</f>
        <v>0</v>
      </c>
      <c r="X10" s="3">
        <f>IF(B10="Surge Gloves", 30, 0)</f>
        <v>0</v>
      </c>
      <c r="Y10" s="3">
        <f>IF(B10="Insulated Boots", 30, 0)</f>
        <v>0</v>
      </c>
      <c r="Z10" s="3">
        <f>IF(B10="Medical Belt", 30, 0)</f>
        <v>0</v>
      </c>
      <c r="AA10" s="3">
        <f>IF(B10="Cloaking Belt", 30, 0)</f>
        <v>0</v>
      </c>
      <c r="AB10" s="3">
        <f>IF(B10="Scrambler Belt", 20, 0)</f>
        <v>0</v>
      </c>
      <c r="AC10" s="3">
        <f>IF(B10="Repulsor Armor", 20, 0)</f>
        <v>0</v>
      </c>
      <c r="AD10" s="3">
        <f>IF(B10="SAAI Gloves", 20, 0)</f>
        <v>0</v>
      </c>
      <c r="AE10" s="3">
        <f>IF(B10="Repulsor Gloves", 20, 0)</f>
        <v>0</v>
      </c>
      <c r="AF10" s="3">
        <f>IF(B10="SAAI Boots", 20, 0)</f>
        <v>0</v>
      </c>
      <c r="AG10" s="3">
        <f>IF(B10="Booster Belt", 20, 0)</f>
        <v>0</v>
      </c>
      <c r="AH10" s="3">
        <f>IF(B10="Magnetic Gloves", 30, 0)</f>
        <v>0</v>
      </c>
      <c r="AI10" s="3">
        <f>IF(B10="Magnetic Boots", 20, 0)</f>
        <v>0</v>
      </c>
      <c r="AJ10" s="3">
        <f>IF(B10="Backfire Belt", 30, 0)</f>
        <v>0</v>
      </c>
      <c r="AK10" s="3">
        <f t="shared" si="15"/>
        <v>10</v>
      </c>
    </row>
    <row r="11" spans="1:42" x14ac:dyDescent="0.25">
      <c r="A11" t="s">
        <v>30</v>
      </c>
      <c r="B11" t="s">
        <v>67</v>
      </c>
      <c r="D11">
        <f>SUM(AL2:AL5)</f>
        <v>120</v>
      </c>
      <c r="K11" s="3">
        <f t="shared" si="0"/>
        <v>20</v>
      </c>
      <c r="L11" s="3">
        <f t="shared" si="1"/>
        <v>0</v>
      </c>
      <c r="M11" s="3">
        <f t="shared" si="2"/>
        <v>20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10</v>
      </c>
      <c r="U11" s="3">
        <f>IF(B11="Heavy Armor", 30, 0)</f>
        <v>0</v>
      </c>
      <c r="V11" s="3">
        <f>IF(B11="Surge Armor", 20, 0)</f>
        <v>0</v>
      </c>
      <c r="W11" s="3">
        <f>IF(B11="Vortex Armor", 30, 0)</f>
        <v>0</v>
      </c>
      <c r="X11" s="3">
        <f>IF(B11="Surge Gloves", 30, 0)</f>
        <v>0</v>
      </c>
      <c r="Y11" s="3">
        <f>IF(B11="Insulated Boots", 30, 0)</f>
        <v>0</v>
      </c>
      <c r="Z11" s="3">
        <f>IF(B11="Medical Belt", 30, 0)</f>
        <v>0</v>
      </c>
      <c r="AA11" s="3">
        <f>IF(B11="Cloaking Belt", 30, 0)</f>
        <v>0</v>
      </c>
      <c r="AB11" s="3">
        <f>IF(B11="Scrambler Belt", 20, 0)</f>
        <v>0</v>
      </c>
      <c r="AC11" s="3">
        <f>IF(B11="Repulsor Armor", 20, 0)</f>
        <v>0</v>
      </c>
      <c r="AD11" s="3">
        <f>IF(B11="SAAI Gloves", 20, 0)</f>
        <v>0</v>
      </c>
      <c r="AE11" s="3">
        <f>IF(B11="Repulsor Gloves", 20, 0)</f>
        <v>0</v>
      </c>
      <c r="AF11" s="3">
        <f>IF(B11="SAAI Boots", 20, 0)</f>
        <v>0</v>
      </c>
      <c r="AG11" s="3">
        <f>IF(B11="Booster Belt", 20, 0)</f>
        <v>0</v>
      </c>
      <c r="AH11" s="3">
        <f>IF(B11="Magnetic Gloves", 30, 0)</f>
        <v>0</v>
      </c>
      <c r="AI11" s="3">
        <f>IF(B11="Magnetic Boots", 20, 0)</f>
        <v>0</v>
      </c>
      <c r="AJ11" s="3">
        <f>IF(B11="Backfire Belt", 30, 0)</f>
        <v>0</v>
      </c>
      <c r="AK11" s="3">
        <f t="shared" si="15"/>
        <v>10</v>
      </c>
    </row>
    <row r="12" spans="1:42" x14ac:dyDescent="0.25">
      <c r="B12" t="s">
        <v>67</v>
      </c>
      <c r="K12" s="3">
        <f t="shared" si="0"/>
        <v>0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10</v>
      </c>
      <c r="U12" s="3">
        <f>IF(B12="Heavy Armor", 30, 0)</f>
        <v>0</v>
      </c>
      <c r="V12" s="3">
        <f>IF(B12="Surge Armor", 20, 0)</f>
        <v>0</v>
      </c>
      <c r="W12" s="3">
        <f>IF(B12="Vortex Armor", 30, 0)</f>
        <v>0</v>
      </c>
      <c r="X12" s="3">
        <f>IF(B12="Surge Gloves", 30, 0)</f>
        <v>0</v>
      </c>
      <c r="Y12" s="3">
        <f>IF(B12="Insulated Boots", 30, 0)</f>
        <v>0</v>
      </c>
      <c r="Z12" s="3">
        <f>IF(B12="Medical Belt", 30, 0)</f>
        <v>0</v>
      </c>
      <c r="AA12" s="3">
        <f>IF(B12="Cloaking Belt", 30, 0)</f>
        <v>0</v>
      </c>
      <c r="AB12" s="3">
        <f>IF(B12="Scrambler Belt", 20, 0)</f>
        <v>0</v>
      </c>
      <c r="AC12" s="3">
        <f>IF(B12="Repulsor Armor", 20, 0)</f>
        <v>0</v>
      </c>
      <c r="AD12" s="3">
        <f>IF(B12="SAAI Gloves", 20, 0)</f>
        <v>0</v>
      </c>
      <c r="AE12" s="3">
        <f>IF(B12="Repulsor Gloves", 20, 0)</f>
        <v>0</v>
      </c>
      <c r="AF12" s="3">
        <f>IF(B12="SAAI Boots", 20, 0)</f>
        <v>0</v>
      </c>
      <c r="AG12" s="3">
        <f>IF(B12="Booster Belt", 20, 0)</f>
        <v>0</v>
      </c>
      <c r="AH12" s="3">
        <f>IF(B12="Magnetic Gloves", 30, 0)</f>
        <v>0</v>
      </c>
      <c r="AI12" s="3">
        <f>IF(B12="Magnetic Boots", 20, 0)</f>
        <v>0</v>
      </c>
      <c r="AJ12" s="3">
        <f>IF(B12="Backfire Belt", 30, 0)</f>
        <v>0</v>
      </c>
      <c r="AK12" s="3">
        <f t="shared" si="15"/>
        <v>10</v>
      </c>
    </row>
    <row r="13" spans="1:42" x14ac:dyDescent="0.25">
      <c r="B13" t="s">
        <v>68</v>
      </c>
      <c r="K13" s="3">
        <f t="shared" si="0"/>
        <v>0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3">
        <f t="shared" si="5"/>
        <v>0</v>
      </c>
      <c r="Q13" s="3">
        <f t="shared" si="6"/>
        <v>0</v>
      </c>
      <c r="R13" s="3">
        <f t="shared" si="7"/>
        <v>0</v>
      </c>
      <c r="S13" s="3">
        <f t="shared" si="8"/>
        <v>0</v>
      </c>
      <c r="T13" s="3">
        <f t="shared" si="9"/>
        <v>30</v>
      </c>
      <c r="U13" s="3">
        <f>IF(B13="Heavy Armor", 30, 0)</f>
        <v>30</v>
      </c>
      <c r="V13" s="3">
        <f>IF(B13="Surge Armor", 20, 0)</f>
        <v>0</v>
      </c>
      <c r="W13" s="3">
        <f>IF(B13="Vortex Armor", 30, 0)</f>
        <v>0</v>
      </c>
      <c r="X13" s="3">
        <f>IF(B13="Surge Gloves", 30, 0)</f>
        <v>0</v>
      </c>
      <c r="Y13" s="3">
        <f>IF(B13="Insulated Boots", 30, 0)</f>
        <v>0</v>
      </c>
      <c r="Z13" s="3">
        <f>IF(B13="Medical Belt", 30, 0)</f>
        <v>0</v>
      </c>
      <c r="AA13" s="3">
        <f>IF(B13="Cloaking Belt", 30, 0)</f>
        <v>0</v>
      </c>
      <c r="AB13" s="3">
        <f>IF(B13="Scrambler Belt", 20, 0)</f>
        <v>0</v>
      </c>
      <c r="AC13" s="3">
        <f>IF(B13="Repulsor Armor", 20, 0)</f>
        <v>0</v>
      </c>
      <c r="AD13" s="3">
        <f>IF(B13="SAAI Gloves", 20, 0)</f>
        <v>0</v>
      </c>
      <c r="AE13" s="3">
        <f>IF(B13="Repulsor Gloves", 20, 0)</f>
        <v>0</v>
      </c>
      <c r="AF13" s="3">
        <f>IF(B13="SAAI Boots", 20, 0)</f>
        <v>0</v>
      </c>
      <c r="AG13" s="3">
        <f>IF(B13="Booster Belt", 20, 0)</f>
        <v>0</v>
      </c>
      <c r="AH13" s="3">
        <f>IF(B13="Magnetic Gloves", 30, 0)</f>
        <v>0</v>
      </c>
      <c r="AI13" s="3">
        <f>IF(B13="Magnetic Boots", 20, 0)</f>
        <v>0</v>
      </c>
      <c r="AJ13" s="3">
        <f>IF(B13="Backfire Belt", 30, 0)</f>
        <v>0</v>
      </c>
      <c r="AK13" s="3">
        <f t="shared" si="15"/>
        <v>0</v>
      </c>
    </row>
    <row r="14" spans="1:42" x14ac:dyDescent="0.25">
      <c r="B14" t="s">
        <v>68</v>
      </c>
      <c r="K14" s="3">
        <f t="shared" si="0"/>
        <v>0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30</v>
      </c>
      <c r="U14" s="3">
        <f>IF(B14="Heavy Armor", 30, 0)</f>
        <v>30</v>
      </c>
      <c r="V14" s="3">
        <f>IF(B14="Surge Armor", 20, 0)</f>
        <v>0</v>
      </c>
      <c r="W14" s="3">
        <f>IF(B14="Vortex Armor", 30, 0)</f>
        <v>0</v>
      </c>
      <c r="X14" s="3">
        <f>IF(B14="Surge Gloves", 30, 0)</f>
        <v>0</v>
      </c>
      <c r="Y14" s="3">
        <f>IF(B14="Insulated Boots", 30, 0)</f>
        <v>0</v>
      </c>
      <c r="Z14" s="3">
        <f>IF(B14="Medical Belt", 30, 0)</f>
        <v>0</v>
      </c>
      <c r="AA14" s="3">
        <f>IF(B14="Cloaking Belt", 30, 0)</f>
        <v>0</v>
      </c>
      <c r="AB14" s="3">
        <f>IF(B14="Scrambler Belt", 20, 0)</f>
        <v>0</v>
      </c>
      <c r="AC14" s="3">
        <f>IF(B14="Repulsor Armor", 20, 0)</f>
        <v>0</v>
      </c>
      <c r="AD14" s="3">
        <f>IF(B14="SAAI Gloves", 20, 0)</f>
        <v>0</v>
      </c>
      <c r="AE14" s="3">
        <f>IF(B14="Repulsor Gloves", 20, 0)</f>
        <v>0</v>
      </c>
      <c r="AF14" s="3">
        <f>IF(B14="SAAI Boots", 20, 0)</f>
        <v>0</v>
      </c>
      <c r="AG14" s="3">
        <f>IF(B14="Booster Belt", 20, 0)</f>
        <v>0</v>
      </c>
      <c r="AH14" s="3">
        <f>IF(B14="Magnetic Gloves", 30, 0)</f>
        <v>0</v>
      </c>
      <c r="AI14" s="3">
        <f>IF(B14="Magnetic Boots", 20, 0)</f>
        <v>0</v>
      </c>
      <c r="AJ14" s="3">
        <f>IF(B14="Backfire Belt", 30, 0)</f>
        <v>0</v>
      </c>
      <c r="AK14" s="3">
        <f t="shared" si="15"/>
        <v>0</v>
      </c>
    </row>
    <row r="15" spans="1:42" x14ac:dyDescent="0.25">
      <c r="K15" s="3">
        <f t="shared" si="0"/>
        <v>0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f t="shared" si="9"/>
        <v>0</v>
      </c>
      <c r="U15" s="3">
        <f>IF(B15="Heavy Armor", 30, 0)</f>
        <v>0</v>
      </c>
      <c r="V15" s="3">
        <f>IF(B15="Surge Armor", 20, 0)</f>
        <v>0</v>
      </c>
      <c r="W15" s="3">
        <f>IF(B15="Vortex Armor", 30, 0)</f>
        <v>0</v>
      </c>
      <c r="X15" s="3">
        <f>IF(B15="Surge Gloves", 30, 0)</f>
        <v>0</v>
      </c>
      <c r="Y15" s="3">
        <f>IF(B15="Insulated Boots", 30, 0)</f>
        <v>0</v>
      </c>
      <c r="Z15" s="3">
        <f>IF(B15="Medical Belt", 30, 0)</f>
        <v>0</v>
      </c>
      <c r="AA15" s="3">
        <f>IF(B15="Cloaking Belt", 30, 0)</f>
        <v>0</v>
      </c>
      <c r="AB15" s="3">
        <f>IF(B15="Scrambler Belt", 20, 0)</f>
        <v>0</v>
      </c>
      <c r="AC15" s="3">
        <f>IF(B15="Repulsor Armor", 20, 0)</f>
        <v>0</v>
      </c>
      <c r="AD15" s="3">
        <f>IF(B15="SAAI Gloves", 20, 0)</f>
        <v>0</v>
      </c>
      <c r="AE15" s="3">
        <f>IF(B15="Repulsor Gloves", 20, 0)</f>
        <v>0</v>
      </c>
      <c r="AF15" s="3">
        <f>IF(B15="SAAI Boots", 20, 0)</f>
        <v>0</v>
      </c>
      <c r="AG15" s="3">
        <f>IF(B15="Booster Belt", 20, 0)</f>
        <v>0</v>
      </c>
      <c r="AH15" s="3">
        <f>IF(B15="Magnetic Gloves", 30, 0)</f>
        <v>0</v>
      </c>
      <c r="AI15" s="3">
        <f>IF(B15="Magnetic Boots", 20, 0)</f>
        <v>0</v>
      </c>
      <c r="AJ15" s="3">
        <f>IF(B15="Backfire Belt", 30, 0)</f>
        <v>0</v>
      </c>
      <c r="AK15" s="3">
        <f t="shared" si="15"/>
        <v>0</v>
      </c>
    </row>
    <row r="16" spans="1:42" x14ac:dyDescent="0.25">
      <c r="K16" s="3">
        <f t="shared" si="0"/>
        <v>0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0</v>
      </c>
      <c r="U16" s="3">
        <f>IF(B16="Heavy Armor", 30, 0)</f>
        <v>0</v>
      </c>
      <c r="V16" s="3">
        <f>IF(B16="Surge Armor", 20, 0)</f>
        <v>0</v>
      </c>
      <c r="W16" s="3">
        <f>IF(B16="Vortex Armor", 30, 0)</f>
        <v>0</v>
      </c>
      <c r="X16" s="3">
        <f>IF(B16="Surge Gloves", 30, 0)</f>
        <v>0</v>
      </c>
      <c r="Y16" s="3">
        <f>IF(B16="Insulated Boots", 30, 0)</f>
        <v>0</v>
      </c>
      <c r="Z16" s="3">
        <f>IF(B16="Medical Belt", 30, 0)</f>
        <v>0</v>
      </c>
      <c r="AA16" s="3">
        <f>IF(B16="Cloaking Belt", 30, 0)</f>
        <v>0</v>
      </c>
      <c r="AB16" s="3">
        <f>IF(B16="Scrambler Belt", 20, 0)</f>
        <v>0</v>
      </c>
      <c r="AC16" s="3">
        <f>IF(B16="Repulsor Armor", 20, 0)</f>
        <v>0</v>
      </c>
      <c r="AD16" s="3">
        <f>IF(B16="SAAI Gloves", 20, 0)</f>
        <v>0</v>
      </c>
      <c r="AE16" s="3">
        <f>IF(B16="Repulsor Gloves", 20, 0)</f>
        <v>0</v>
      </c>
      <c r="AF16" s="3">
        <f>IF(B16="SAAI Boots", 20, 0)</f>
        <v>0</v>
      </c>
      <c r="AG16" s="3">
        <f>IF(B16="Booster Belt", 20, 0)</f>
        <v>0</v>
      </c>
      <c r="AH16" s="3">
        <f>IF(B16="Magnetic Gloves", 30, 0)</f>
        <v>0</v>
      </c>
      <c r="AI16" s="3">
        <f>IF(B16="Magnetic Boots", 20, 0)</f>
        <v>0</v>
      </c>
      <c r="AJ16" s="3">
        <f>IF(B16="Backfire Belt", 30, 0)</f>
        <v>0</v>
      </c>
      <c r="AK16" s="3">
        <f t="shared" si="15"/>
        <v>0</v>
      </c>
    </row>
    <row r="17" spans="11:37" x14ac:dyDescent="0.25">
      <c r="K17" s="3">
        <f t="shared" si="0"/>
        <v>0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f t="shared" si="9"/>
        <v>0</v>
      </c>
      <c r="U17" s="3">
        <f>IF(B17="Heavy Armor", 30, 0)</f>
        <v>0</v>
      </c>
      <c r="V17" s="3">
        <f>IF(B17="Surge Armor", 20, 0)</f>
        <v>0</v>
      </c>
      <c r="W17" s="3">
        <f>IF(B17="Vortex Armor", 30, 0)</f>
        <v>0</v>
      </c>
      <c r="X17" s="3">
        <f>IF(B17="Surge Gloves", 30, 0)</f>
        <v>0</v>
      </c>
      <c r="Y17" s="3">
        <f>IF(B17="Insulated Boots", 30, 0)</f>
        <v>0</v>
      </c>
      <c r="Z17" s="3">
        <f>IF(B17="Medical Belt", 30, 0)</f>
        <v>0</v>
      </c>
      <c r="AA17" s="3">
        <f>IF(B17="Cloaking Belt", 30, 0)</f>
        <v>0</v>
      </c>
      <c r="AB17" s="3">
        <f>IF(B17="Scrambler Belt", 20, 0)</f>
        <v>0</v>
      </c>
      <c r="AC17" s="3">
        <f>IF(B17="Repulsor Armor", 20, 0)</f>
        <v>0</v>
      </c>
      <c r="AD17" s="3">
        <f>IF(B17="SAAI Gloves", 20, 0)</f>
        <v>0</v>
      </c>
      <c r="AE17" s="3">
        <f>IF(B17="Repulsor Gloves", 20, 0)</f>
        <v>0</v>
      </c>
      <c r="AF17" s="3">
        <f>IF(B17="SAAI Boots", 20, 0)</f>
        <v>0</v>
      </c>
      <c r="AG17" s="3">
        <f>IF(B17="Booster Belt", 20, 0)</f>
        <v>0</v>
      </c>
      <c r="AH17" s="3">
        <f>IF(B17="Magnetic Gloves", 30, 0)</f>
        <v>0</v>
      </c>
      <c r="AI17" s="3">
        <f>IF(B17="Magnetic Boots", 20, 0)</f>
        <v>0</v>
      </c>
      <c r="AJ17" s="3">
        <f>IF(B17="Backfire Belt", 30, 0)</f>
        <v>0</v>
      </c>
      <c r="AK17" s="3">
        <f t="shared" si="15"/>
        <v>0</v>
      </c>
    </row>
    <row r="18" spans="11:37" x14ac:dyDescent="0.25">
      <c r="K18" s="3">
        <f t="shared" si="0"/>
        <v>0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f t="shared" si="9"/>
        <v>0</v>
      </c>
      <c r="U18" s="3">
        <f>IF(B18="Heavy Armor", 30, 0)</f>
        <v>0</v>
      </c>
      <c r="V18" s="3">
        <f>IF(B18="Surge Armor", 20, 0)</f>
        <v>0</v>
      </c>
      <c r="W18" s="3">
        <f>IF(B18="Vortex Armor", 30, 0)</f>
        <v>0</v>
      </c>
      <c r="X18" s="3">
        <f>IF(B18="Surge Gloves", 30, 0)</f>
        <v>0</v>
      </c>
      <c r="Y18" s="3">
        <f>IF(B18="Insulated Boots", 30, 0)</f>
        <v>0</v>
      </c>
      <c r="Z18" s="3">
        <f>IF(B18="Medical Belt", 30, 0)</f>
        <v>0</v>
      </c>
      <c r="AA18" s="3">
        <f>IF(B18="Cloaking Belt", 30, 0)</f>
        <v>0</v>
      </c>
      <c r="AB18" s="3">
        <f>IF(B18="Scrambler Belt", 20, 0)</f>
        <v>0</v>
      </c>
      <c r="AC18" s="3">
        <f>IF(B18="Repulsor Armor", 20, 0)</f>
        <v>0</v>
      </c>
      <c r="AD18" s="3">
        <f>IF(B18="SAAI Gloves", 20, 0)</f>
        <v>0</v>
      </c>
      <c r="AE18" s="3">
        <f>IF(B18="Repulsor Gloves", 20, 0)</f>
        <v>0</v>
      </c>
      <c r="AF18" s="3">
        <f>IF(B18="SAAI Boots", 20, 0)</f>
        <v>0</v>
      </c>
      <c r="AG18" s="3">
        <f>IF(B18="Booster Belt", 20, 0)</f>
        <v>0</v>
      </c>
      <c r="AH18" s="3">
        <f>IF(B18="Magnetic Gloves", 30, 0)</f>
        <v>0</v>
      </c>
      <c r="AI18" s="3">
        <f>IF(B18="Magnetic Boots", 20, 0)</f>
        <v>0</v>
      </c>
      <c r="AJ18" s="3">
        <f>IF(B18="Backfire Belt", 30, 0)</f>
        <v>0</v>
      </c>
      <c r="AK18" s="3">
        <f t="shared" si="15"/>
        <v>0</v>
      </c>
    </row>
    <row r="19" spans="11:37" x14ac:dyDescent="0.25">
      <c r="K19" s="3">
        <f t="shared" si="0"/>
        <v>0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0</v>
      </c>
      <c r="U19" s="3">
        <f>IF(B19="Heavy Armor", 30, 0)</f>
        <v>0</v>
      </c>
      <c r="V19" s="3">
        <f>IF(B19="Surge Armor", 20, 0)</f>
        <v>0</v>
      </c>
      <c r="W19" s="3">
        <f>IF(B19="Vortex Armor", 30, 0)</f>
        <v>0</v>
      </c>
      <c r="X19" s="3">
        <f>IF(B19="Surge Gloves", 30, 0)</f>
        <v>0</v>
      </c>
      <c r="Y19" s="3">
        <f>IF(B19="Insulated Boots", 30, 0)</f>
        <v>0</v>
      </c>
      <c r="Z19" s="3">
        <f>IF(B19="Medical Belt", 30, 0)</f>
        <v>0</v>
      </c>
      <c r="AA19" s="3">
        <f>IF(B19="Cloaking Belt", 30, 0)</f>
        <v>0</v>
      </c>
      <c r="AB19" s="3">
        <f>IF(B19="Scrambler Belt", 20, 0)</f>
        <v>0</v>
      </c>
      <c r="AC19" s="3">
        <f>IF(B19="Repulsor Armor", 20, 0)</f>
        <v>0</v>
      </c>
      <c r="AD19" s="3">
        <f>IF(B19="SAAI Gloves", 20, 0)</f>
        <v>0</v>
      </c>
      <c r="AE19" s="3">
        <f>IF(B19="Repulsor Gloves", 20, 0)</f>
        <v>0</v>
      </c>
      <c r="AF19" s="3">
        <f>IF(B19="SAAI Boots", 20, 0)</f>
        <v>0</v>
      </c>
      <c r="AG19" s="3">
        <f>IF(B19="Booster Belt", 20, 0)</f>
        <v>0</v>
      </c>
      <c r="AH19" s="3">
        <f>IF(B19="Magnetic Gloves", 30, 0)</f>
        <v>0</v>
      </c>
      <c r="AI19" s="3">
        <f>IF(B19="Magnetic Boots", 20, 0)</f>
        <v>0</v>
      </c>
      <c r="AJ19" s="3">
        <f>IF(B19="Backfire Belt", 30, 0)</f>
        <v>0</v>
      </c>
      <c r="AK19" s="3">
        <f t="shared" si="15"/>
        <v>0</v>
      </c>
    </row>
    <row r="20" spans="11:37" x14ac:dyDescent="0.25">
      <c r="K20" s="3">
        <f t="shared" si="0"/>
        <v>0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>IF(B20="Heavy Armor", 30, 0)</f>
        <v>0</v>
      </c>
      <c r="V20" s="3">
        <f>IF(B20="Surge Armor", 20, 0)</f>
        <v>0</v>
      </c>
      <c r="W20" s="3">
        <f>IF(B20="Vortex Armor", 30, 0)</f>
        <v>0</v>
      </c>
      <c r="X20" s="3">
        <f>IF(B20="Surge Gloves", 30, 0)</f>
        <v>0</v>
      </c>
      <c r="Y20" s="3">
        <f>IF(B20="Insulated Boots", 30, 0)</f>
        <v>0</v>
      </c>
      <c r="Z20" s="3">
        <f>IF(B20="Medical Belt", 30, 0)</f>
        <v>0</v>
      </c>
      <c r="AA20" s="3">
        <f>IF(B20="Cloaking Belt", 30, 0)</f>
        <v>0</v>
      </c>
      <c r="AB20" s="3">
        <f>IF(B20="Scrambler Belt", 20, 0)</f>
        <v>0</v>
      </c>
      <c r="AC20" s="3">
        <f>IF(B20="Repulsor Armor", 20, 0)</f>
        <v>0</v>
      </c>
      <c r="AD20" s="3">
        <f>IF(B20="SAAI Gloves", 20, 0)</f>
        <v>0</v>
      </c>
      <c r="AE20" s="3">
        <f>IF(B20="Repulsor Gloves", 20, 0)</f>
        <v>0</v>
      </c>
      <c r="AF20" s="3">
        <f>IF(B20="SAAI Boots", 20, 0)</f>
        <v>0</v>
      </c>
      <c r="AG20" s="3">
        <f>IF(B20="Booster Belt", 20, 0)</f>
        <v>0</v>
      </c>
      <c r="AH20" s="3">
        <f>IF(B20="Magnetic Gloves", 30, 0)</f>
        <v>0</v>
      </c>
      <c r="AI20" s="3">
        <f>IF(B20="Magnetic Boots", 20, 0)</f>
        <v>0</v>
      </c>
      <c r="AJ20" s="3">
        <f>IF(B20="Backfire Belt", 30, 0)</f>
        <v>0</v>
      </c>
      <c r="AK20" s="3">
        <f t="shared" si="15"/>
        <v>0</v>
      </c>
    </row>
    <row r="21" spans="11:37" x14ac:dyDescent="0.25">
      <c r="K21" s="3">
        <f t="shared" si="0"/>
        <v>0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>IF(B21="Heavy Armor", 30, 0)</f>
        <v>0</v>
      </c>
      <c r="V21" s="3">
        <f>IF(B21="Surge Armor", 20, 0)</f>
        <v>0</v>
      </c>
      <c r="W21" s="3">
        <f>IF(B21="Vortex Armor", 30, 0)</f>
        <v>0</v>
      </c>
      <c r="X21" s="3">
        <f>IF(B21="Surge Gloves", 30, 0)</f>
        <v>0</v>
      </c>
      <c r="Y21" s="3">
        <f>IF(B21="Insulated Boots", 30, 0)</f>
        <v>0</v>
      </c>
      <c r="Z21" s="3">
        <f>IF(B21="Medical Belt", 30, 0)</f>
        <v>0</v>
      </c>
      <c r="AA21" s="3">
        <f>IF(B21="Cloaking Belt", 30, 0)</f>
        <v>0</v>
      </c>
      <c r="AB21" s="3">
        <f>IF(B21="Scrambler Belt", 20, 0)</f>
        <v>0</v>
      </c>
      <c r="AC21" s="3">
        <f>IF(B21="Repulsor Armor", 20, 0)</f>
        <v>0</v>
      </c>
      <c r="AD21" s="3">
        <f>IF(B21="SAAI Gloves", 20, 0)</f>
        <v>0</v>
      </c>
      <c r="AE21" s="3">
        <f>IF(B21="Repulsor Gloves", 20, 0)</f>
        <v>0</v>
      </c>
      <c r="AF21" s="3">
        <f>IF(B21="SAAI Boots", 20, 0)</f>
        <v>0</v>
      </c>
      <c r="AG21" s="3">
        <f>IF(B21="Booster Belt", 20, 0)</f>
        <v>0</v>
      </c>
      <c r="AH21" s="3">
        <f>IF(B21="Magnetic Gloves", 30, 0)</f>
        <v>0</v>
      </c>
      <c r="AI21" s="3">
        <f>IF(B21="Magnetic Boots", 20, 0)</f>
        <v>0</v>
      </c>
      <c r="AJ21" s="3">
        <f>IF(B21="Backfire Belt", 30, 0)</f>
        <v>0</v>
      </c>
      <c r="AK21" s="3">
        <f t="shared" si="15"/>
        <v>0</v>
      </c>
    </row>
    <row r="22" spans="11:37" x14ac:dyDescent="0.25">
      <c r="K22" s="3">
        <f t="shared" si="0"/>
        <v>0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0</v>
      </c>
      <c r="U22" s="3">
        <f>IF(B22="Heavy Armor", 30, 0)</f>
        <v>0</v>
      </c>
      <c r="V22" s="3">
        <f>IF(B22="Surge Armor", 20, 0)</f>
        <v>0</v>
      </c>
      <c r="W22" s="3">
        <f>IF(B22="Vortex Armor", 30, 0)</f>
        <v>0</v>
      </c>
      <c r="X22" s="3">
        <f>IF(B22="Surge Gloves", 30, 0)</f>
        <v>0</v>
      </c>
      <c r="Y22" s="3">
        <f>IF(B22="Insulated Boots", 30, 0)</f>
        <v>0</v>
      </c>
      <c r="Z22" s="3">
        <f>IF(B22="Medical Belt", 30, 0)</f>
        <v>0</v>
      </c>
      <c r="AA22" s="3">
        <f>IF(B22="Cloaking Belt", 30, 0)</f>
        <v>0</v>
      </c>
      <c r="AB22" s="3">
        <f>IF(B22="Scrambler Belt", 20, 0)</f>
        <v>0</v>
      </c>
      <c r="AC22" s="3">
        <f>IF(B22="Repulsor Armor", 20, 0)</f>
        <v>0</v>
      </c>
      <c r="AD22" s="3">
        <f>IF(B22="SAAI Gloves", 20, 0)</f>
        <v>0</v>
      </c>
      <c r="AE22" s="3">
        <f>IF(B22="Repulsor Gloves", 20, 0)</f>
        <v>0</v>
      </c>
      <c r="AF22" s="3">
        <f>IF(B22="SAAI Boots", 20, 0)</f>
        <v>0</v>
      </c>
      <c r="AG22" s="3">
        <f>IF(B22="Booster Belt", 20, 0)</f>
        <v>0</v>
      </c>
      <c r="AH22" s="3">
        <f>IF(B22="Magnetic Gloves", 30, 0)</f>
        <v>0</v>
      </c>
      <c r="AI22" s="3">
        <f>IF(B22="Magnetic Boots", 20, 0)</f>
        <v>0</v>
      </c>
      <c r="AJ22" s="3">
        <f>IF(B22="Backfire Belt", 30, 0)</f>
        <v>0</v>
      </c>
      <c r="AK22" s="3">
        <f t="shared" si="15"/>
        <v>0</v>
      </c>
    </row>
    <row r="23" spans="11:37" x14ac:dyDescent="0.25">
      <c r="K23" s="3">
        <f t="shared" si="0"/>
        <v>0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f t="shared" si="9"/>
        <v>0</v>
      </c>
      <c r="U23" s="3">
        <f>IF(B23="Heavy Armor", 30, 0)</f>
        <v>0</v>
      </c>
      <c r="V23" s="3">
        <f>IF(B23="Surge Armor", 20, 0)</f>
        <v>0</v>
      </c>
      <c r="W23" s="3">
        <f>IF(B23="Vortex Armor", 30, 0)</f>
        <v>0</v>
      </c>
      <c r="X23" s="3">
        <f>IF(B23="Surge Gloves", 30, 0)</f>
        <v>0</v>
      </c>
      <c r="Y23" s="3">
        <f>IF(B23="Insulated Boots", 30, 0)</f>
        <v>0</v>
      </c>
      <c r="Z23" s="3">
        <f>IF(B23="Medical Belt", 30, 0)</f>
        <v>0</v>
      </c>
      <c r="AA23" s="3">
        <f>IF(B23="Cloaking Belt", 30, 0)</f>
        <v>0</v>
      </c>
      <c r="AB23" s="3">
        <f>IF(B23="Scrambler Belt", 20, 0)</f>
        <v>0</v>
      </c>
      <c r="AC23" s="3">
        <f>IF(B23="Repulsor Armor", 20, 0)</f>
        <v>0</v>
      </c>
      <c r="AD23" s="3">
        <f>IF(B23="SAAI Gloves", 20, 0)</f>
        <v>0</v>
      </c>
      <c r="AE23" s="3">
        <f>IF(B23="Repulsor Gloves", 20, 0)</f>
        <v>0</v>
      </c>
      <c r="AF23" s="3">
        <f>IF(B23="SAAI Boots", 20, 0)</f>
        <v>0</v>
      </c>
      <c r="AG23" s="3">
        <f>IF(B23="Booster Belt", 20, 0)</f>
        <v>0</v>
      </c>
      <c r="AH23" s="3">
        <f>IF(B23="Magnetic Gloves", 30, 0)</f>
        <v>0</v>
      </c>
      <c r="AI23" s="3">
        <f>IF(B23="Magnetic Boots", 20, 0)</f>
        <v>0</v>
      </c>
      <c r="AJ23" s="3">
        <f>IF(B23="Backfire Belt", 30, 0)</f>
        <v>0</v>
      </c>
      <c r="AK23" s="3">
        <f t="shared" si="15"/>
        <v>0</v>
      </c>
    </row>
    <row r="24" spans="11:37" x14ac:dyDescent="0.25">
      <c r="K24" s="3">
        <f t="shared" si="0"/>
        <v>0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f t="shared" si="9"/>
        <v>0</v>
      </c>
      <c r="U24" s="3">
        <f>IF(B24="Heavy Armor", 30, 0)</f>
        <v>0</v>
      </c>
      <c r="V24" s="3">
        <f>IF(B24="Surge Armor", 20, 0)</f>
        <v>0</v>
      </c>
      <c r="W24" s="3">
        <f>IF(B24="Vortex Armor", 30, 0)</f>
        <v>0</v>
      </c>
      <c r="X24" s="3">
        <f>IF(B24="Surge Gloves", 30, 0)</f>
        <v>0</v>
      </c>
      <c r="Y24" s="3">
        <f>IF(B24="Insulated Boots", 30, 0)</f>
        <v>0</v>
      </c>
      <c r="Z24" s="3">
        <f>IF(B24="Medical Belt", 30, 0)</f>
        <v>0</v>
      </c>
      <c r="AA24" s="3">
        <f>IF(B24="Cloaking Belt", 30, 0)</f>
        <v>0</v>
      </c>
      <c r="AB24" s="3">
        <f>IF(B24="Scrambler Belt", 20, 0)</f>
        <v>0</v>
      </c>
      <c r="AC24" s="3">
        <f>IF(B24="Repulsor Armor", 20, 0)</f>
        <v>0</v>
      </c>
      <c r="AD24" s="3">
        <f>IF(B24="SAAI Gloves", 20, 0)</f>
        <v>0</v>
      </c>
      <c r="AE24" s="3">
        <f>IF(B24="Repulsor Gloves", 20, 0)</f>
        <v>0</v>
      </c>
      <c r="AF24" s="3">
        <f>IF(B24="SAAI Boots", 20, 0)</f>
        <v>0</v>
      </c>
      <c r="AG24" s="3">
        <f>IF(B24="Booster Belt", 20, 0)</f>
        <v>0</v>
      </c>
      <c r="AH24" s="3">
        <f>IF(B24="Magnetic Gloves", 30, 0)</f>
        <v>0</v>
      </c>
      <c r="AI24" s="3">
        <f>IF(B24="Magnetic Boots", 20, 0)</f>
        <v>0</v>
      </c>
      <c r="AJ24" s="3">
        <f>IF(B24="Backfire Belt", 30, 0)</f>
        <v>0</v>
      </c>
      <c r="AK24" s="3">
        <f t="shared" si="15"/>
        <v>0</v>
      </c>
    </row>
    <row r="25" spans="11:37" x14ac:dyDescent="0.25">
      <c r="K25" s="3">
        <f t="shared" si="0"/>
        <v>0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f t="shared" si="9"/>
        <v>0</v>
      </c>
      <c r="U25" s="3">
        <f>IF(B25="Heavy Armor", 30, 0)</f>
        <v>0</v>
      </c>
      <c r="V25" s="3">
        <f>IF(B25="Surge Armor", 20, 0)</f>
        <v>0</v>
      </c>
      <c r="W25" s="3">
        <f>IF(B25="Vortex Armor", 30, 0)</f>
        <v>0</v>
      </c>
      <c r="X25" s="3">
        <f>IF(B25="Surge Gloves", 30, 0)</f>
        <v>0</v>
      </c>
      <c r="Y25" s="3">
        <f>IF(B25="Insulated Boots", 30, 0)</f>
        <v>0</v>
      </c>
      <c r="Z25" s="3">
        <f>IF(B25="Medical Belt", 30, 0)</f>
        <v>0</v>
      </c>
      <c r="AA25" s="3">
        <f>IF(B25="Cloaking Belt", 30, 0)</f>
        <v>0</v>
      </c>
      <c r="AB25" s="3">
        <f>IF(B25="Scrambler Belt", 20, 0)</f>
        <v>0</v>
      </c>
      <c r="AC25" s="3">
        <f>IF(B25="Repulsor Armor", 20, 0)</f>
        <v>0</v>
      </c>
      <c r="AD25" s="3">
        <f>IF(B25="SAAI Gloves", 20, 0)</f>
        <v>0</v>
      </c>
      <c r="AE25" s="3">
        <f>IF(B25="Repulsor Gloves", 20, 0)</f>
        <v>0</v>
      </c>
      <c r="AF25" s="3">
        <f>IF(B25="SAAI Boots", 20, 0)</f>
        <v>0</v>
      </c>
      <c r="AG25" s="3">
        <f>IF(B25="Booster Belt", 20, 0)</f>
        <v>0</v>
      </c>
      <c r="AH25" s="3">
        <f>IF(B25="Magnetic Gloves", 30, 0)</f>
        <v>0</v>
      </c>
      <c r="AI25" s="3">
        <f>IF(B25="Magnetic Boots", 20, 0)</f>
        <v>0</v>
      </c>
      <c r="AJ25" s="3">
        <f>IF(B25="Backfire Belt", 30, 0)</f>
        <v>0</v>
      </c>
      <c r="AK25" s="3">
        <f t="shared" si="15"/>
        <v>0</v>
      </c>
    </row>
    <row r="26" spans="11:37" x14ac:dyDescent="0.25">
      <c r="K26" s="3">
        <f t="shared" si="0"/>
        <v>0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>
        <f t="shared" si="9"/>
        <v>0</v>
      </c>
      <c r="U26" s="3">
        <f>IF(B26="Heavy Armor", 30, 0)</f>
        <v>0</v>
      </c>
      <c r="V26" s="3">
        <f>IF(B26="Surge Armor", 20, 0)</f>
        <v>0</v>
      </c>
      <c r="W26" s="3">
        <f>IF(B26="Vortex Armor", 30, 0)</f>
        <v>0</v>
      </c>
      <c r="X26" s="3">
        <f>IF(B26="Surge Gloves", 30, 0)</f>
        <v>0</v>
      </c>
      <c r="Y26" s="3">
        <f>IF(B26="Insulated Boots", 30, 0)</f>
        <v>0</v>
      </c>
      <c r="Z26" s="3">
        <f>IF(B26="Medical Belt", 30, 0)</f>
        <v>0</v>
      </c>
      <c r="AA26" s="3">
        <f>IF(B26="Cloaking Belt", 30, 0)</f>
        <v>0</v>
      </c>
      <c r="AB26" s="3">
        <f>IF(B26="Scrambler Belt", 20, 0)</f>
        <v>0</v>
      </c>
      <c r="AC26" s="3">
        <f>IF(B26="Repulsor Armor", 20, 0)</f>
        <v>0</v>
      </c>
      <c r="AD26" s="3">
        <f>IF(B26="SAAI Gloves", 20, 0)</f>
        <v>0</v>
      </c>
      <c r="AE26" s="3">
        <f>IF(B26="Repulsor Gloves", 20, 0)</f>
        <v>0</v>
      </c>
      <c r="AF26" s="3">
        <f>IF(B26="SAAI Boots", 20, 0)</f>
        <v>0</v>
      </c>
      <c r="AG26" s="3">
        <f>IF(B26="Booster Belt", 20, 0)</f>
        <v>0</v>
      </c>
      <c r="AH26" s="3">
        <f>IF(B26="Magnetic Gloves", 30, 0)</f>
        <v>0</v>
      </c>
      <c r="AI26" s="3">
        <f>IF(B26="Magnetic Boots", 20, 0)</f>
        <v>0</v>
      </c>
      <c r="AJ26" s="3">
        <f>IF(B26="Backfire Belt", 30, 0)</f>
        <v>0</v>
      </c>
      <c r="AK26" s="3">
        <f t="shared" si="15"/>
        <v>0</v>
      </c>
    </row>
    <row r="27" spans="11:37" x14ac:dyDescent="0.25">
      <c r="K27" s="3">
        <f t="shared" si="0"/>
        <v>0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>
        <f t="shared" si="9"/>
        <v>0</v>
      </c>
      <c r="U27" s="3">
        <f>IF(B27="Heavy Armor", 30, 0)</f>
        <v>0</v>
      </c>
      <c r="V27" s="3">
        <f>IF(B27="Surge Armor", 20, 0)</f>
        <v>0</v>
      </c>
      <c r="W27" s="3">
        <f>IF(B27="Vortex Armor", 30, 0)</f>
        <v>0</v>
      </c>
      <c r="X27" s="3">
        <f>IF(B27="Surge Gloves", 30, 0)</f>
        <v>0</v>
      </c>
      <c r="Y27" s="3">
        <f>IF(B27="Insulated Boots", 30, 0)</f>
        <v>0</v>
      </c>
      <c r="Z27" s="3">
        <f>IF(B27="Medical Belt", 30, 0)</f>
        <v>0</v>
      </c>
      <c r="AA27" s="3">
        <f>IF(B27="Cloaking Belt", 30, 0)</f>
        <v>0</v>
      </c>
      <c r="AB27" s="3">
        <f>IF(B27="Scrambler Belt", 20, 0)</f>
        <v>0</v>
      </c>
      <c r="AC27" s="3">
        <f>IF(B27="Repulsor Armor", 20, 0)</f>
        <v>0</v>
      </c>
      <c r="AD27" s="3">
        <f>IF(B27="SAAI Gloves", 20, 0)</f>
        <v>0</v>
      </c>
      <c r="AE27" s="3">
        <f>IF(B27="Repulsor Gloves", 20, 0)</f>
        <v>0</v>
      </c>
      <c r="AF27" s="3">
        <f>IF(B27="SAAI Boots", 20, 0)</f>
        <v>0</v>
      </c>
      <c r="AG27" s="3">
        <f>IF(B27="Booster Belt", 20, 0)</f>
        <v>0</v>
      </c>
      <c r="AH27" s="3">
        <f>IF(B27="Magnetic Gloves", 30, 0)</f>
        <v>0</v>
      </c>
      <c r="AI27" s="3">
        <f>IF(B27="Magnetic Boots", 20, 0)</f>
        <v>0</v>
      </c>
      <c r="AJ27" s="3">
        <f>IF(B27="Backfire Belt", 30, 0)</f>
        <v>0</v>
      </c>
      <c r="AK27" s="3">
        <f t="shared" si="15"/>
        <v>0</v>
      </c>
    </row>
    <row r="28" spans="11:37" x14ac:dyDescent="0.25">
      <c r="K28" s="3">
        <f t="shared" si="0"/>
        <v>0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>
        <f t="shared" si="9"/>
        <v>0</v>
      </c>
      <c r="U28" s="3">
        <f>IF(B28="Heavy Armor", 30, 0)</f>
        <v>0</v>
      </c>
      <c r="V28" s="3">
        <f>IF(B28="Surge Armor", 20, 0)</f>
        <v>0</v>
      </c>
      <c r="W28" s="3">
        <f>IF(B28="Vortex Armor", 30, 0)</f>
        <v>0</v>
      </c>
      <c r="X28" s="3">
        <f>IF(B28="Surge Gloves", 30, 0)</f>
        <v>0</v>
      </c>
      <c r="Y28" s="3">
        <f>IF(B28="Insulated Boots", 30, 0)</f>
        <v>0</v>
      </c>
      <c r="Z28" s="3">
        <f>IF(B28="Medical Belt", 30, 0)</f>
        <v>0</v>
      </c>
      <c r="AA28" s="3">
        <f>IF(B28="Cloaking Belt", 30, 0)</f>
        <v>0</v>
      </c>
      <c r="AB28" s="3">
        <f>IF(B28="Scrambler Belt", 20, 0)</f>
        <v>0</v>
      </c>
      <c r="AC28" s="3">
        <f>IF(B28="Repulsor Armor", 20, 0)</f>
        <v>0</v>
      </c>
      <c r="AD28" s="3">
        <f>IF(B28="SAAI Gloves", 20, 0)</f>
        <v>0</v>
      </c>
      <c r="AE28" s="3">
        <f>IF(B28="Repulsor Gloves", 20, 0)</f>
        <v>0</v>
      </c>
      <c r="AF28" s="3">
        <f>IF(B28="SAAI Boots", 20, 0)</f>
        <v>0</v>
      </c>
      <c r="AG28" s="3">
        <f>IF(B28="Booster Belt", 20, 0)</f>
        <v>0</v>
      </c>
      <c r="AH28" s="3">
        <f>IF(B28="Magnetic Gloves", 30, 0)</f>
        <v>0</v>
      </c>
      <c r="AI28" s="3">
        <f>IF(B28="Magnetic Boots", 20, 0)</f>
        <v>0</v>
      </c>
      <c r="AJ28" s="3">
        <f>IF(B28="Backfire Belt", 30, 0)</f>
        <v>0</v>
      </c>
      <c r="AK28" s="3">
        <f t="shared" si="15"/>
        <v>0</v>
      </c>
    </row>
    <row r="29" spans="11:37" x14ac:dyDescent="0.25">
      <c r="K29" s="3">
        <f t="shared" si="0"/>
        <v>0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>
        <f t="shared" si="9"/>
        <v>0</v>
      </c>
      <c r="U29" s="3">
        <f>IF(B29="Heavy Armor", 30, 0)</f>
        <v>0</v>
      </c>
      <c r="V29" s="3">
        <f>IF(B29="Surge Armor", 20, 0)</f>
        <v>0</v>
      </c>
      <c r="W29" s="3">
        <f>IF(B29="Vortex Armor", 30, 0)</f>
        <v>0</v>
      </c>
      <c r="X29" s="3">
        <f>IF(B29="Surge Gloves", 30, 0)</f>
        <v>0</v>
      </c>
      <c r="Y29" s="3">
        <f>IF(B29="Insulated Boots", 30, 0)</f>
        <v>0</v>
      </c>
      <c r="Z29" s="3">
        <f>IF(B29="Medical Belt", 30, 0)</f>
        <v>0</v>
      </c>
      <c r="AA29" s="3">
        <f>IF(B29="Cloaking Belt", 30, 0)</f>
        <v>0</v>
      </c>
      <c r="AB29" s="3">
        <f>IF(B29="Scrambler Belt", 20, 0)</f>
        <v>0</v>
      </c>
      <c r="AC29" s="3">
        <f>IF(B29="Repulsor Armor", 20, 0)</f>
        <v>0</v>
      </c>
      <c r="AD29" s="3">
        <f>IF(B29="SAAI Gloves", 20, 0)</f>
        <v>0</v>
      </c>
      <c r="AE29" s="3">
        <f>IF(B29="Repulsor Gloves", 20, 0)</f>
        <v>0</v>
      </c>
      <c r="AF29" s="3">
        <f>IF(B29="SAAI Boots", 20, 0)</f>
        <v>0</v>
      </c>
      <c r="AG29" s="3">
        <f>IF(B29="Booster Belt", 20, 0)</f>
        <v>0</v>
      </c>
      <c r="AH29" s="3">
        <f>IF(B29="Magnetic Gloves", 30, 0)</f>
        <v>0</v>
      </c>
      <c r="AI29" s="3">
        <f>IF(B29="Magnetic Boots", 20, 0)</f>
        <v>0</v>
      </c>
      <c r="AJ29" s="3">
        <f>IF(B29="Backfire Belt", 30, 0)</f>
        <v>0</v>
      </c>
      <c r="AK29" s="3">
        <f t="shared" si="15"/>
        <v>0</v>
      </c>
    </row>
    <row r="30" spans="11:37" x14ac:dyDescent="0.25">
      <c r="K30" s="3">
        <f t="shared" si="0"/>
        <v>0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>
        <f t="shared" si="9"/>
        <v>0</v>
      </c>
      <c r="U30" s="3">
        <f>IF(B30="Heavy Armor", 30, 0)</f>
        <v>0</v>
      </c>
      <c r="V30" s="3">
        <f>IF(B30="Surge Armor", 20, 0)</f>
        <v>0</v>
      </c>
      <c r="W30" s="3">
        <f>IF(B30="Vortex Armor", 30, 0)</f>
        <v>0</v>
      </c>
      <c r="X30" s="3">
        <f>IF(B30="Surge Gloves", 30, 0)</f>
        <v>0</v>
      </c>
      <c r="Y30" s="3">
        <f>IF(B30="Insulated Boots", 30, 0)</f>
        <v>0</v>
      </c>
      <c r="Z30" s="3">
        <f>IF(B30="Medical Belt", 30, 0)</f>
        <v>0</v>
      </c>
      <c r="AA30" s="3">
        <f>IF(B30="Cloaking Belt", 30, 0)</f>
        <v>0</v>
      </c>
      <c r="AB30" s="3">
        <f>IF(B30="Scrambler Belt", 20, 0)</f>
        <v>0</v>
      </c>
      <c r="AC30" s="3">
        <f>IF(B30="Repulsor Armor", 20, 0)</f>
        <v>0</v>
      </c>
      <c r="AD30" s="3">
        <f>IF(B30="SAAI Gloves", 20, 0)</f>
        <v>0</v>
      </c>
      <c r="AE30" s="3">
        <f>IF(B30="Repulsor Gloves", 20, 0)</f>
        <v>0</v>
      </c>
      <c r="AF30" s="3">
        <f>IF(B30="SAAI Boots", 20, 0)</f>
        <v>0</v>
      </c>
      <c r="AG30" s="3">
        <f>IF(B30="Booster Belt", 20, 0)</f>
        <v>0</v>
      </c>
      <c r="AH30" s="3">
        <f>IF(B30="Magnetic Gloves", 30, 0)</f>
        <v>0</v>
      </c>
      <c r="AI30" s="3">
        <f>IF(B30="Magnetic Boots", 20, 0)</f>
        <v>0</v>
      </c>
      <c r="AJ30" s="3">
        <f>IF(B30="Backfire Belt", 30, 0)</f>
        <v>0</v>
      </c>
      <c r="AK30" s="3">
        <f t="shared" si="15"/>
        <v>0</v>
      </c>
    </row>
    <row r="31" spans="11:37" x14ac:dyDescent="0.25">
      <c r="K31" s="3">
        <f t="shared" si="0"/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>
        <f t="shared" si="9"/>
        <v>0</v>
      </c>
      <c r="U31" s="3">
        <f>IF(B31="Heavy Armor", 30, 0)</f>
        <v>0</v>
      </c>
      <c r="V31" s="3">
        <f>IF(B31="Surge Armor", 20, 0)</f>
        <v>0</v>
      </c>
      <c r="W31" s="3">
        <f>IF(B31="Vortex Armor", 30, 0)</f>
        <v>0</v>
      </c>
      <c r="X31" s="3">
        <f>IF(B31="Surge Gloves", 30, 0)</f>
        <v>0</v>
      </c>
      <c r="Y31" s="3">
        <f>IF(B31="Insulated Boots", 30, 0)</f>
        <v>0</v>
      </c>
      <c r="Z31" s="3">
        <f>IF(B31="Medical Belt", 30, 0)</f>
        <v>0</v>
      </c>
      <c r="AA31" s="3">
        <f>IF(B31="Cloaking Belt", 30, 0)</f>
        <v>0</v>
      </c>
      <c r="AB31" s="3">
        <f>IF(B31="Scrambler Belt", 20, 0)</f>
        <v>0</v>
      </c>
      <c r="AC31" s="3">
        <f>IF(B31="Repulsor Armor", 20, 0)</f>
        <v>0</v>
      </c>
      <c r="AD31" s="3">
        <f>IF(B31="SAAI Gloves", 20, 0)</f>
        <v>0</v>
      </c>
      <c r="AE31" s="3">
        <f>IF(B31="Repulsor Gloves", 20, 0)</f>
        <v>0</v>
      </c>
      <c r="AF31" s="3">
        <f>IF(B31="SAAI Boots", 20, 0)</f>
        <v>0</v>
      </c>
      <c r="AG31" s="3">
        <f>IF(B31="Booster Belt", 20, 0)</f>
        <v>0</v>
      </c>
      <c r="AH31" s="3">
        <f>IF(B31="Magnetic Gloves", 30, 0)</f>
        <v>0</v>
      </c>
      <c r="AI31" s="3">
        <f>IF(B31="Magnetic Boots", 20, 0)</f>
        <v>0</v>
      </c>
      <c r="AJ31" s="3">
        <f>IF(B31="Backfire Belt", 30, 0)</f>
        <v>0</v>
      </c>
      <c r="AK31" s="3">
        <f t="shared" si="15"/>
        <v>0</v>
      </c>
    </row>
    <row r="32" spans="11:37" x14ac:dyDescent="0.25">
      <c r="K32" s="3">
        <f t="shared" si="0"/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>
        <f t="shared" si="9"/>
        <v>0</v>
      </c>
      <c r="U32" s="3">
        <f>IF(B32="Heavy Armor", 30, 0)</f>
        <v>0</v>
      </c>
      <c r="V32" s="3">
        <f>IF(B32="Surge Armor", 20, 0)</f>
        <v>0</v>
      </c>
      <c r="W32" s="3">
        <f>IF(B32="Vortex Armor", 30, 0)</f>
        <v>0</v>
      </c>
      <c r="X32" s="3">
        <f>IF(B32="Surge Gloves", 30, 0)</f>
        <v>0</v>
      </c>
      <c r="Y32" s="3">
        <f>IF(B32="Insulated Boots", 30, 0)</f>
        <v>0</v>
      </c>
      <c r="Z32" s="3">
        <f>IF(B32="Medical Belt", 30, 0)</f>
        <v>0</v>
      </c>
      <c r="AA32" s="3">
        <f>IF(B32="Cloaking Belt", 30, 0)</f>
        <v>0</v>
      </c>
      <c r="AB32" s="3">
        <f>IF(B32="Scrambler Belt", 20, 0)</f>
        <v>0</v>
      </c>
      <c r="AC32" s="3">
        <f>IF(B32="Repulsor Armor", 20, 0)</f>
        <v>0</v>
      </c>
      <c r="AD32" s="3">
        <f>IF(B32="SAAI Gloves", 20, 0)</f>
        <v>0</v>
      </c>
      <c r="AE32" s="3">
        <f>IF(B32="Repulsor Gloves", 20, 0)</f>
        <v>0</v>
      </c>
      <c r="AF32" s="3">
        <f>IF(B32="SAAI Boots", 20, 0)</f>
        <v>0</v>
      </c>
      <c r="AG32" s="3">
        <f>IF(B32="Booster Belt", 20, 0)</f>
        <v>0</v>
      </c>
      <c r="AH32" s="3">
        <f>IF(B32="Magnetic Gloves", 30, 0)</f>
        <v>0</v>
      </c>
      <c r="AI32" s="3">
        <f>IF(B32="Magnetic Boots", 20, 0)</f>
        <v>0</v>
      </c>
      <c r="AJ32" s="3">
        <f>IF(B32="Backfire Belt", 30, 0)</f>
        <v>0</v>
      </c>
      <c r="AK32" s="3">
        <f t="shared" si="15"/>
        <v>0</v>
      </c>
    </row>
    <row r="33" spans="11:37" x14ac:dyDescent="0.25">
      <c r="K33" s="3">
        <f t="shared" si="0"/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f t="shared" si="9"/>
        <v>0</v>
      </c>
      <c r="U33" s="3">
        <f>IF(B33="Heavy Armor", 30, 0)</f>
        <v>0</v>
      </c>
      <c r="V33" s="3">
        <f>IF(B33="Surge Armor", 20, 0)</f>
        <v>0</v>
      </c>
      <c r="W33" s="3">
        <f>IF(B33="Vortex Armor", 30, 0)</f>
        <v>0</v>
      </c>
      <c r="X33" s="3">
        <f>IF(B33="Surge Gloves", 30, 0)</f>
        <v>0</v>
      </c>
      <c r="Y33" s="3">
        <f>IF(B33="Insulated Boots", 30, 0)</f>
        <v>0</v>
      </c>
      <c r="Z33" s="3">
        <f>IF(B33="Medical Belt", 30, 0)</f>
        <v>0</v>
      </c>
      <c r="AA33" s="3">
        <f>IF(B33="Cloaking Belt", 30, 0)</f>
        <v>0</v>
      </c>
      <c r="AB33" s="3">
        <f>IF(B33="Scrambler Belt", 20, 0)</f>
        <v>0</v>
      </c>
      <c r="AC33" s="3">
        <f>IF(B33="Repulsor Armor", 20, 0)</f>
        <v>0</v>
      </c>
      <c r="AD33" s="3">
        <f>IF(B33="SAAI Gloves", 20, 0)</f>
        <v>0</v>
      </c>
      <c r="AE33" s="3">
        <f>IF(B33="Repulsor Gloves", 20, 0)</f>
        <v>0</v>
      </c>
      <c r="AF33" s="3">
        <f>IF(B33="SAAI Boots", 20, 0)</f>
        <v>0</v>
      </c>
      <c r="AG33" s="3">
        <f>IF(B33="Booster Belt", 20, 0)</f>
        <v>0</v>
      </c>
      <c r="AH33" s="3">
        <f>IF(B33="Magnetic Gloves", 30, 0)</f>
        <v>0</v>
      </c>
      <c r="AI33" s="3">
        <f>IF(B33="Magnetic Boots", 20, 0)</f>
        <v>0</v>
      </c>
      <c r="AJ33" s="3">
        <f>IF(B33="Backfire Belt", 30, 0)</f>
        <v>0</v>
      </c>
      <c r="AK33" s="3">
        <f t="shared" si="15"/>
        <v>0</v>
      </c>
    </row>
    <row r="34" spans="11:37" x14ac:dyDescent="0.25">
      <c r="K34" s="3">
        <f t="shared" si="0"/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>
        <f t="shared" si="9"/>
        <v>0</v>
      </c>
      <c r="U34" s="3">
        <f>IF(B34="Heavy Armor", 30, 0)</f>
        <v>0</v>
      </c>
      <c r="V34" s="3">
        <f>IF(B34="Surge Armor", 20, 0)</f>
        <v>0</v>
      </c>
      <c r="W34" s="3">
        <f>IF(B34="Vortex Armor", 30, 0)</f>
        <v>0</v>
      </c>
      <c r="X34" s="3">
        <f>IF(B34="Surge Gloves", 30, 0)</f>
        <v>0</v>
      </c>
      <c r="Y34" s="3">
        <f>IF(B34="Insulated Boots", 30, 0)</f>
        <v>0</v>
      </c>
      <c r="Z34" s="3">
        <f>IF(B34="Medical Belt", 30, 0)</f>
        <v>0</v>
      </c>
      <c r="AA34" s="3">
        <f>IF(B34="Cloaking Belt", 30, 0)</f>
        <v>0</v>
      </c>
      <c r="AB34" s="3">
        <f>IF(B34="Scrambler Belt", 20, 0)</f>
        <v>0</v>
      </c>
      <c r="AC34" s="3">
        <f>IF(B34="Repulsor Armor", 20, 0)</f>
        <v>0</v>
      </c>
      <c r="AD34" s="3">
        <f>IF(B34="SAAI Gloves", 20, 0)</f>
        <v>0</v>
      </c>
      <c r="AE34" s="3">
        <f>IF(B34="Repulsor Gloves", 20, 0)</f>
        <v>0</v>
      </c>
      <c r="AF34" s="3">
        <f>IF(B34="SAAI Boots", 20, 0)</f>
        <v>0</v>
      </c>
      <c r="AG34" s="3">
        <f>IF(B34="Booster Belt", 20, 0)</f>
        <v>0</v>
      </c>
      <c r="AH34" s="3">
        <f>IF(B34="Magnetic Gloves", 30, 0)</f>
        <v>0</v>
      </c>
      <c r="AI34" s="3">
        <f>IF(B34="Magnetic Boots", 20, 0)</f>
        <v>0</v>
      </c>
      <c r="AJ34" s="3">
        <f>IF(B34="Backfire Belt", 30, 0)</f>
        <v>0</v>
      </c>
      <c r="AK34" s="3">
        <f t="shared" si="15"/>
        <v>0</v>
      </c>
    </row>
    <row r="35" spans="11:37" x14ac:dyDescent="0.25">
      <c r="K35" s="3">
        <f t="shared" si="0"/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>
        <f t="shared" si="9"/>
        <v>0</v>
      </c>
      <c r="U35" s="3">
        <f>IF(B35="Heavy Armor", 30, 0)</f>
        <v>0</v>
      </c>
      <c r="V35" s="3">
        <f>IF(B35="Surge Armor", 20, 0)</f>
        <v>0</v>
      </c>
      <c r="W35" s="3">
        <f>IF(B35="Vortex Armor", 30, 0)</f>
        <v>0</v>
      </c>
      <c r="X35" s="3">
        <f>IF(B35="Surge Gloves", 30, 0)</f>
        <v>0</v>
      </c>
      <c r="Y35" s="3">
        <f>IF(B35="Insulated Boots", 30, 0)</f>
        <v>0</v>
      </c>
      <c r="Z35" s="3">
        <f>IF(B35="Medical Belt", 30, 0)</f>
        <v>0</v>
      </c>
      <c r="AA35" s="3">
        <f>IF(B35="Cloaking Belt", 30, 0)</f>
        <v>0</v>
      </c>
      <c r="AB35" s="3">
        <f>IF(B35="Scrambler Belt", 20, 0)</f>
        <v>0</v>
      </c>
      <c r="AC35" s="3">
        <f>IF(B35="Repulsor Armor", 20, 0)</f>
        <v>0</v>
      </c>
      <c r="AD35" s="3">
        <f>IF(B35="SAAI Gloves", 20, 0)</f>
        <v>0</v>
      </c>
      <c r="AE35" s="3">
        <f>IF(B35="Repulsor Gloves", 20, 0)</f>
        <v>0</v>
      </c>
      <c r="AF35" s="3">
        <f>IF(B35="SAAI Boots", 20, 0)</f>
        <v>0</v>
      </c>
      <c r="AG35" s="3">
        <f>IF(B35="Booster Belt", 20, 0)</f>
        <v>0</v>
      </c>
      <c r="AH35" s="3">
        <f>IF(B35="Magnetic Gloves", 30, 0)</f>
        <v>0</v>
      </c>
      <c r="AI35" s="3">
        <f>IF(B35="Magnetic Boots", 20, 0)</f>
        <v>0</v>
      </c>
      <c r="AJ35" s="3">
        <f>IF(B35="Backfire Belt", 30, 0)</f>
        <v>0</v>
      </c>
      <c r="AK35" s="3">
        <f t="shared" si="15"/>
        <v>0</v>
      </c>
    </row>
    <row r="36" spans="11:37" x14ac:dyDescent="0.25">
      <c r="K36" s="3">
        <f t="shared" si="0"/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>
        <f t="shared" si="9"/>
        <v>0</v>
      </c>
      <c r="U36" s="3">
        <f>IF(B36="Heavy Armor", 30, 0)</f>
        <v>0</v>
      </c>
      <c r="V36" s="3">
        <f>IF(B36="Surge Armor", 20, 0)</f>
        <v>0</v>
      </c>
      <c r="W36" s="3">
        <f>IF(B36="Vortex Armor", 30, 0)</f>
        <v>0</v>
      </c>
      <c r="X36" s="3">
        <f>IF(B36="Surge Gloves", 30, 0)</f>
        <v>0</v>
      </c>
      <c r="Y36" s="3">
        <f>IF(B36="Insulated Boots", 30, 0)</f>
        <v>0</v>
      </c>
      <c r="Z36" s="3">
        <f>IF(B36="Medical Belt", 30, 0)</f>
        <v>0</v>
      </c>
      <c r="AA36" s="3">
        <f>IF(B36="Cloaking Belt", 30, 0)</f>
        <v>0</v>
      </c>
      <c r="AB36" s="3">
        <f>IF(B36="Scrambler Belt", 20, 0)</f>
        <v>0</v>
      </c>
      <c r="AC36" s="3">
        <f>IF(B36="Repulsor Armor", 20, 0)</f>
        <v>0</v>
      </c>
      <c r="AD36" s="3">
        <f>IF(B36="SAAI Gloves", 20, 0)</f>
        <v>0</v>
      </c>
      <c r="AE36" s="3">
        <f>IF(B36="Repulsor Gloves", 20, 0)</f>
        <v>0</v>
      </c>
      <c r="AF36" s="3">
        <f>IF(B36="SAAI Boots", 20, 0)</f>
        <v>0</v>
      </c>
      <c r="AG36" s="3">
        <f>IF(B36="Booster Belt", 20, 0)</f>
        <v>0</v>
      </c>
      <c r="AH36" s="3">
        <f>IF(B36="Magnetic Gloves", 30, 0)</f>
        <v>0</v>
      </c>
      <c r="AI36" s="3">
        <f>IF(B36="Magnetic Boots", 20, 0)</f>
        <v>0</v>
      </c>
      <c r="AJ36" s="3">
        <f>IF(B36="Backfire Belt", 30, 0)</f>
        <v>0</v>
      </c>
      <c r="AK36" s="3">
        <f t="shared" si="15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" x14ac:dyDescent="0.25"/>
  <cols>
    <col min="2" max="2" width="16.85546875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0</v>
      </c>
      <c r="B2" t="s">
        <v>6</v>
      </c>
      <c r="C2" t="s">
        <v>11</v>
      </c>
    </row>
    <row r="3" spans="1:3" x14ac:dyDescent="0.25">
      <c r="A3" t="s">
        <v>1</v>
      </c>
      <c r="B3" t="s">
        <v>6</v>
      </c>
    </row>
    <row r="4" spans="1:3" x14ac:dyDescent="0.25">
      <c r="A4" t="s">
        <v>1</v>
      </c>
      <c r="B4" t="s">
        <v>6</v>
      </c>
    </row>
    <row r="5" spans="1:3" x14ac:dyDescent="0.25">
      <c r="A5" t="s">
        <v>1</v>
      </c>
      <c r="B5" t="s">
        <v>6</v>
      </c>
    </row>
    <row r="6" spans="1:3" x14ac:dyDescent="0.25">
      <c r="A6" t="s">
        <v>2</v>
      </c>
      <c r="B6" t="s">
        <v>7</v>
      </c>
    </row>
    <row r="7" spans="1:3" x14ac:dyDescent="0.25">
      <c r="A7" t="s">
        <v>2</v>
      </c>
      <c r="B7" t="s">
        <v>7</v>
      </c>
    </row>
    <row r="8" spans="1:3" x14ac:dyDescent="0.25">
      <c r="A8" t="s">
        <v>3</v>
      </c>
      <c r="B8" t="s">
        <v>7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5" x14ac:dyDescent="0.25"/>
  <cols>
    <col min="1" max="1" width="7.42578125" bestFit="1" customWidth="1"/>
    <col min="2" max="2" width="14.85546875" bestFit="1" customWidth="1"/>
    <col min="3" max="3" width="10.7109375" bestFit="1" customWidth="1"/>
    <col min="4" max="4" width="7.28515625" bestFit="1" customWidth="1"/>
  </cols>
  <sheetData>
    <row r="1" spans="1:4" x14ac:dyDescent="0.25">
      <c r="A1" s="2" t="s">
        <v>8</v>
      </c>
      <c r="B1" s="2" t="s">
        <v>9</v>
      </c>
      <c r="C1" s="1" t="s">
        <v>17</v>
      </c>
      <c r="D1" s="2" t="s">
        <v>10</v>
      </c>
    </row>
    <row r="2" spans="1:4" x14ac:dyDescent="0.25">
      <c r="A2" t="s">
        <v>2</v>
      </c>
      <c r="B2" t="s">
        <v>12</v>
      </c>
      <c r="C2" t="s">
        <v>18</v>
      </c>
      <c r="D2" t="s">
        <v>19</v>
      </c>
    </row>
    <row r="3" spans="1:4" x14ac:dyDescent="0.25">
      <c r="A3" t="s">
        <v>2</v>
      </c>
      <c r="B3" t="s">
        <v>12</v>
      </c>
      <c r="C3" t="s">
        <v>20</v>
      </c>
    </row>
    <row r="4" spans="1:4" x14ac:dyDescent="0.25">
      <c r="A4" t="s">
        <v>2</v>
      </c>
      <c r="B4" t="s">
        <v>12</v>
      </c>
      <c r="C4" t="s">
        <v>21</v>
      </c>
    </row>
    <row r="5" spans="1:4" x14ac:dyDescent="0.25">
      <c r="A5" t="s">
        <v>2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2</v>
      </c>
      <c r="B7" t="s">
        <v>13</v>
      </c>
    </row>
    <row r="8" spans="1:4" x14ac:dyDescent="0.25">
      <c r="A8" t="s">
        <v>2</v>
      </c>
      <c r="B8" t="s">
        <v>13</v>
      </c>
    </row>
    <row r="9" spans="1:4" x14ac:dyDescent="0.25">
      <c r="A9" t="s">
        <v>2</v>
      </c>
      <c r="B9" t="s">
        <v>13</v>
      </c>
    </row>
    <row r="10" spans="1:4" x14ac:dyDescent="0.25">
      <c r="A10" t="s">
        <v>2</v>
      </c>
      <c r="B10" t="s">
        <v>14</v>
      </c>
    </row>
    <row r="11" spans="1:4" x14ac:dyDescent="0.25">
      <c r="A11" t="s">
        <v>2</v>
      </c>
      <c r="B11" t="s">
        <v>14</v>
      </c>
    </row>
    <row r="12" spans="1:4" x14ac:dyDescent="0.25">
      <c r="A12" t="s">
        <v>2</v>
      </c>
      <c r="B12" t="s">
        <v>14</v>
      </c>
    </row>
    <row r="13" spans="1:4" x14ac:dyDescent="0.25">
      <c r="A13" t="s">
        <v>2</v>
      </c>
      <c r="B13" t="s">
        <v>15</v>
      </c>
    </row>
    <row r="14" spans="1:4" x14ac:dyDescent="0.25">
      <c r="B1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defaultRowHeight="15" x14ac:dyDescent="0.25"/>
  <cols>
    <col min="1" max="1" width="7.42578125" bestFit="1" customWidth="1"/>
    <col min="2" max="2" width="14.85546875" bestFit="1" customWidth="1"/>
    <col min="3" max="3" width="10.7109375" bestFit="1" customWidth="1"/>
    <col min="4" max="4" width="7.28515625" bestFit="1" customWidth="1"/>
  </cols>
  <sheetData>
    <row r="1" spans="1:4" x14ac:dyDescent="0.25">
      <c r="A1" s="2" t="s">
        <v>8</v>
      </c>
      <c r="B1" s="2" t="s">
        <v>9</v>
      </c>
      <c r="C1" s="1" t="s">
        <v>17</v>
      </c>
      <c r="D1" s="2" t="s">
        <v>10</v>
      </c>
    </row>
    <row r="2" spans="1:4" x14ac:dyDescent="0.25">
      <c r="A2" t="s">
        <v>2</v>
      </c>
      <c r="B2" t="s">
        <v>23</v>
      </c>
      <c r="C2" t="s">
        <v>18</v>
      </c>
      <c r="D2" t="s">
        <v>19</v>
      </c>
    </row>
    <row r="3" spans="1:4" x14ac:dyDescent="0.25">
      <c r="A3" t="s">
        <v>2</v>
      </c>
      <c r="B3" t="s">
        <v>12</v>
      </c>
      <c r="C3" t="s">
        <v>20</v>
      </c>
    </row>
    <row r="4" spans="1:4" x14ac:dyDescent="0.25">
      <c r="A4" t="s">
        <v>1</v>
      </c>
      <c r="B4" t="s">
        <v>12</v>
      </c>
      <c r="C4" t="s">
        <v>21</v>
      </c>
    </row>
    <row r="5" spans="1:4" x14ac:dyDescent="0.25">
      <c r="A5" t="s">
        <v>1</v>
      </c>
      <c r="B5" t="s">
        <v>24</v>
      </c>
    </row>
    <row r="6" spans="1:4" x14ac:dyDescent="0.25">
      <c r="A6" t="s">
        <v>2</v>
      </c>
      <c r="B6" t="s">
        <v>12</v>
      </c>
    </row>
    <row r="7" spans="1:4" x14ac:dyDescent="0.25">
      <c r="A7" t="s">
        <v>2</v>
      </c>
      <c r="B7" t="s">
        <v>22</v>
      </c>
    </row>
    <row r="8" spans="1:4" x14ac:dyDescent="0.25">
      <c r="A8" t="s">
        <v>2</v>
      </c>
      <c r="B8" t="s">
        <v>25</v>
      </c>
    </row>
    <row r="9" spans="1:4" x14ac:dyDescent="0.25">
      <c r="A9" t="s">
        <v>2</v>
      </c>
      <c r="B9" t="s">
        <v>14</v>
      </c>
    </row>
    <row r="10" spans="1:4" x14ac:dyDescent="0.25">
      <c r="A10" t="s">
        <v>2</v>
      </c>
      <c r="B10" t="s">
        <v>25</v>
      </c>
    </row>
    <row r="11" spans="1:4" x14ac:dyDescent="0.25">
      <c r="A11" t="s">
        <v>2</v>
      </c>
      <c r="B11" t="s">
        <v>14</v>
      </c>
    </row>
    <row r="12" spans="1:4" x14ac:dyDescent="0.25">
      <c r="A12" t="s">
        <v>2</v>
      </c>
      <c r="B12" t="s">
        <v>22</v>
      </c>
    </row>
    <row r="13" spans="1:4" x14ac:dyDescent="0.25">
      <c r="A13" t="s">
        <v>2</v>
      </c>
      <c r="B13" t="s">
        <v>16</v>
      </c>
    </row>
    <row r="14" spans="1:4" x14ac:dyDescent="0.25">
      <c r="B14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5" sqref="F15"/>
    </sheetView>
  </sheetViews>
  <sheetFormatPr defaultRowHeight="15" x14ac:dyDescent="0.25"/>
  <cols>
    <col min="1" max="1" width="9" bestFit="1" customWidth="1"/>
    <col min="2" max="2" width="14.85546875" bestFit="1" customWidth="1"/>
    <col min="3" max="3" width="10.7109375" bestFit="1" customWidth="1"/>
    <col min="4" max="4" width="7.28515625" bestFit="1" customWidth="1"/>
    <col min="6" max="6" width="16.140625" bestFit="1" customWidth="1"/>
    <col min="7" max="7" width="14.7109375" bestFit="1" customWidth="1"/>
    <col min="9" max="9" width="13.7109375" bestFit="1" customWidth="1"/>
    <col min="10" max="10" width="16.140625" bestFit="1" customWidth="1"/>
  </cols>
  <sheetData>
    <row r="1" spans="1:10" x14ac:dyDescent="0.25">
      <c r="A1" s="2" t="s">
        <v>8</v>
      </c>
      <c r="B1" s="2" t="s">
        <v>9</v>
      </c>
      <c r="C1" s="1" t="s">
        <v>17</v>
      </c>
      <c r="D1" s="2" t="s">
        <v>10</v>
      </c>
      <c r="F1" s="2" t="s">
        <v>28</v>
      </c>
    </row>
    <row r="2" spans="1:10" x14ac:dyDescent="0.25">
      <c r="A2" t="s">
        <v>0</v>
      </c>
      <c r="B2" t="s">
        <v>7</v>
      </c>
      <c r="C2" t="s">
        <v>18</v>
      </c>
      <c r="D2" t="s">
        <v>19</v>
      </c>
      <c r="F2" t="s">
        <v>27</v>
      </c>
      <c r="G2" t="s">
        <v>7</v>
      </c>
    </row>
    <row r="3" spans="1:10" x14ac:dyDescent="0.25">
      <c r="A3" t="s">
        <v>0</v>
      </c>
      <c r="B3" t="s">
        <v>7</v>
      </c>
      <c r="C3" t="s">
        <v>20</v>
      </c>
      <c r="F3" t="s">
        <v>27</v>
      </c>
      <c r="G3" t="s">
        <v>7</v>
      </c>
    </row>
    <row r="4" spans="1:10" x14ac:dyDescent="0.25">
      <c r="A4" t="s">
        <v>26</v>
      </c>
      <c r="B4" t="s">
        <v>7</v>
      </c>
      <c r="C4" t="s">
        <v>21</v>
      </c>
      <c r="F4" t="s">
        <v>7</v>
      </c>
      <c r="G4" t="s">
        <v>12</v>
      </c>
      <c r="I4" t="s">
        <v>7</v>
      </c>
      <c r="J4" t="s">
        <v>23</v>
      </c>
    </row>
    <row r="5" spans="1:10" x14ac:dyDescent="0.25">
      <c r="A5" t="s">
        <v>26</v>
      </c>
      <c r="B5" t="s">
        <v>7</v>
      </c>
      <c r="F5" t="s">
        <v>7</v>
      </c>
      <c r="G5" t="s">
        <v>12</v>
      </c>
    </row>
    <row r="6" spans="1:10" x14ac:dyDescent="0.25">
      <c r="A6" t="s">
        <v>26</v>
      </c>
      <c r="B6" t="s">
        <v>12</v>
      </c>
      <c r="F6" t="s">
        <v>12</v>
      </c>
    </row>
    <row r="7" spans="1:10" x14ac:dyDescent="0.25">
      <c r="A7" t="s">
        <v>2</v>
      </c>
      <c r="B7" t="s">
        <v>23</v>
      </c>
      <c r="F7" t="s">
        <v>23</v>
      </c>
      <c r="G7" t="s">
        <v>16</v>
      </c>
    </row>
    <row r="8" spans="1:10" x14ac:dyDescent="0.25">
      <c r="A8" t="s">
        <v>2</v>
      </c>
      <c r="B8" t="s">
        <v>27</v>
      </c>
      <c r="F8" t="s">
        <v>27</v>
      </c>
      <c r="G8" t="s">
        <v>12</v>
      </c>
      <c r="I8" t="s">
        <v>27</v>
      </c>
      <c r="J8" t="s">
        <v>16</v>
      </c>
    </row>
    <row r="9" spans="1:10" x14ac:dyDescent="0.25">
      <c r="A9" t="s">
        <v>2</v>
      </c>
      <c r="B9" t="s">
        <v>12</v>
      </c>
      <c r="F9" t="s">
        <v>12</v>
      </c>
    </row>
    <row r="10" spans="1:10" x14ac:dyDescent="0.25">
      <c r="A10" t="s">
        <v>2</v>
      </c>
      <c r="B10" t="s">
        <v>23</v>
      </c>
      <c r="F10" t="s">
        <v>23</v>
      </c>
    </row>
    <row r="11" spans="1:10" x14ac:dyDescent="0.25">
      <c r="A11" t="s">
        <v>2</v>
      </c>
      <c r="B11" t="s">
        <v>27</v>
      </c>
    </row>
    <row r="12" spans="1:10" x14ac:dyDescent="0.25">
      <c r="A12" t="s">
        <v>0</v>
      </c>
      <c r="B12" t="s">
        <v>27</v>
      </c>
    </row>
    <row r="13" spans="1:10" x14ac:dyDescent="0.25">
      <c r="B13" t="s">
        <v>23</v>
      </c>
    </row>
    <row r="14" spans="1:10" x14ac:dyDescent="0.25">
      <c r="B14" t="s">
        <v>12</v>
      </c>
    </row>
    <row r="15" spans="1:10" x14ac:dyDescent="0.25">
      <c r="B15" t="s">
        <v>16</v>
      </c>
    </row>
    <row r="16" spans="1:10" x14ac:dyDescent="0.25">
      <c r="B16" t="s"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F49" sqref="F49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7.7109375" bestFit="1" customWidth="1"/>
    <col min="11" max="11" width="10.85546875" bestFit="1" customWidth="1"/>
    <col min="12" max="12" width="8.140625" hidden="1" customWidth="1"/>
    <col min="13" max="13" width="12.7109375" hidden="1" customWidth="1"/>
    <col min="14" max="14" width="10.85546875" hidden="1" customWidth="1"/>
    <col min="15" max="15" width="11.5703125" hidden="1" customWidth="1"/>
    <col min="16" max="16" width="13.85546875" hidden="1" customWidth="1"/>
    <col min="17" max="17" width="9.28515625" hidden="1" customWidth="1"/>
    <col min="18" max="18" width="11.42578125" hidden="1" customWidth="1"/>
    <col min="19" max="19" width="10.5703125" hidden="1" customWidth="1"/>
    <col min="20" max="20" width="15.140625" bestFit="1" customWidth="1"/>
    <col min="21" max="21" width="16.85546875" style="3" hidden="1" customWidth="1"/>
    <col min="22" max="22" width="16.42578125" style="3" hidden="1" customWidth="1"/>
    <col min="23" max="23" width="17.5703125" style="3" hidden="1" customWidth="1"/>
    <col min="24" max="24" width="17" style="3" hidden="1" customWidth="1"/>
    <col min="25" max="25" width="19.28515625" style="3" hidden="1" customWidth="1"/>
    <col min="26" max="26" width="16.5703125" style="3" hidden="1" customWidth="1"/>
    <col min="27" max="27" width="17" style="3" hidden="1" customWidth="1"/>
    <col min="28" max="28" width="18.42578125" style="3" hidden="1" customWidth="1"/>
    <col min="29" max="29" width="19.42578125" style="3" hidden="1" customWidth="1"/>
    <col min="30" max="30" width="11.7109375" style="3" hidden="1" customWidth="1"/>
    <col min="31" max="31" width="15.5703125" style="3" hidden="1" customWidth="1"/>
    <col min="32" max="32" width="10.5703125" style="3" hidden="1" customWidth="1"/>
    <col min="33" max="33" width="11.85546875" style="3" hidden="1" customWidth="1"/>
    <col min="34" max="34" width="16" style="3" hidden="1" customWidth="1"/>
    <col min="35" max="35" width="14.85546875" style="3" hidden="1" customWidth="1"/>
    <col min="36" max="36" width="12.140625" style="3" hidden="1" customWidth="1"/>
    <col min="37" max="37" width="20.85546875" style="3" hidden="1" customWidth="1"/>
    <col min="38" max="38" width="11.5703125" bestFit="1" customWidth="1"/>
    <col min="39" max="39" width="15.140625" hidden="1" customWidth="1"/>
    <col min="40" max="40" width="12" hidden="1" customWidth="1"/>
    <col min="41" max="41" width="13.5703125" hidden="1" customWidth="1"/>
    <col min="42" max="42" width="12.42578125" hidden="1" customWidth="1"/>
  </cols>
  <sheetData>
    <row r="1" spans="1:42" x14ac:dyDescent="0.25">
      <c r="A1" s="2" t="s">
        <v>8</v>
      </c>
      <c r="B1" s="2" t="s">
        <v>9</v>
      </c>
      <c r="C1" s="1" t="s">
        <v>17</v>
      </c>
      <c r="D1" s="2" t="s">
        <v>10</v>
      </c>
      <c r="F1" s="2" t="s">
        <v>28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15</v>
      </c>
      <c r="AH1" s="3" t="s">
        <v>56</v>
      </c>
      <c r="AI1" s="3" t="s">
        <v>12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</row>
    <row r="2" spans="1:42" x14ac:dyDescent="0.25">
      <c r="A2" t="s">
        <v>5</v>
      </c>
      <c r="B2" t="s">
        <v>6</v>
      </c>
      <c r="C2" t="s">
        <v>18</v>
      </c>
      <c r="D2">
        <f>D5+D8+D11</f>
        <v>900</v>
      </c>
      <c r="K2" s="3">
        <f>SUM(L2:S2)</f>
        <v>30</v>
      </c>
      <c r="L2" s="3">
        <f>IF(A2="XJS9000",10,0)</f>
        <v>0</v>
      </c>
      <c r="M2" s="3">
        <f>IF(A2="Curmian",20,0)</f>
        <v>0</v>
      </c>
      <c r="N2" s="3">
        <f>IF(A2="Nynax",30,0)</f>
        <v>30</v>
      </c>
      <c r="O2" s="3">
        <f>IF(A2="Human",40,0)</f>
        <v>0</v>
      </c>
      <c r="P2" s="3">
        <f>IF(A2="Dragoran",50,0)</f>
        <v>0</v>
      </c>
      <c r="Q2" s="3">
        <f>IF(A2="Slith",60,0)</f>
        <v>0</v>
      </c>
      <c r="R2" s="3">
        <f>IF(A2="Kurgan",70,0)</f>
        <v>0</v>
      </c>
      <c r="S2" s="3">
        <f>IF(A2="Gronk",80,0)</f>
        <v>0</v>
      </c>
      <c r="T2" s="3">
        <f>SUM(U2:AK2)</f>
        <v>10</v>
      </c>
      <c r="U2" s="3">
        <f>IF(B2="Heavy Armor", 30, 0)</f>
        <v>0</v>
      </c>
      <c r="V2" s="3">
        <f>IF(B2="Surge Armor", 20, 0)</f>
        <v>0</v>
      </c>
      <c r="W2" s="3">
        <f>IF(B2="Vortex Armor", 30, 0)</f>
        <v>0</v>
      </c>
      <c r="X2" s="3">
        <f>IF(B2="Surge Gloves", 30, 0)</f>
        <v>0</v>
      </c>
      <c r="Y2" s="3">
        <f>IF(B2="Insulated Boots", 30, 0)</f>
        <v>0</v>
      </c>
      <c r="Z2" s="3">
        <f>IF(B2="Medical Belt", 30, 0)</f>
        <v>0</v>
      </c>
      <c r="AA2" s="3">
        <f>IF(B2="Cloaking Belt", 30, 0)</f>
        <v>0</v>
      </c>
      <c r="AB2" s="3">
        <f>IF(B2="Scrambler Belt", 20, 0)</f>
        <v>0</v>
      </c>
      <c r="AC2" s="3">
        <f>IF(B2="Repulsor Armor", 20, 0)</f>
        <v>0</v>
      </c>
      <c r="AD2" s="3">
        <f>IF(B2="SAAI Gloves", 20, 0)</f>
        <v>0</v>
      </c>
      <c r="AE2" s="3">
        <f>IF(B2="Repulsor Gloves", 20, 0)</f>
        <v>0</v>
      </c>
      <c r="AF2" s="3">
        <f>IF(B2="SAAI Boots", 20, 0)</f>
        <v>0</v>
      </c>
      <c r="AG2" s="3">
        <f>IF(B2="Booster Belt", 20, 0)</f>
        <v>0</v>
      </c>
      <c r="AH2" s="3">
        <f>IF(B2="Magnetic Gloves", 30, 0)</f>
        <v>0</v>
      </c>
      <c r="AI2" s="3">
        <f>IF(B2="Magnetic Boots", 20, 0)</f>
        <v>0</v>
      </c>
      <c r="AJ2" s="3">
        <f>IF(B2="Backfire Belt", 30, 0)</f>
        <v>0</v>
      </c>
      <c r="AK2" s="3">
        <f>IF(AND(NOT(ISBLANK(B2)),SUM(U2:AJ2)=0), 10, 0)</f>
        <v>10</v>
      </c>
      <c r="AL2" s="3">
        <f>SUM(AM2:AP2)</f>
        <v>50</v>
      </c>
      <c r="AM2" s="3">
        <f>IF(C2="Emergency",50,0)</f>
        <v>50</v>
      </c>
      <c r="AN2" s="3">
        <f>IF(C2="Surgery",40,0)</f>
        <v>0</v>
      </c>
      <c r="AO2" s="3">
        <f>IF(C2="Recovery",30,0)</f>
        <v>0</v>
      </c>
      <c r="AP2" s="3">
        <f>IF(C2="Therapy",30,0)</f>
        <v>0</v>
      </c>
    </row>
    <row r="3" spans="1:42" x14ac:dyDescent="0.25">
      <c r="A3" t="s">
        <v>5</v>
      </c>
      <c r="B3" t="s">
        <v>6</v>
      </c>
      <c r="C3" t="s">
        <v>20</v>
      </c>
      <c r="K3" s="3">
        <f t="shared" ref="K3:K36" si="0">SUM(L3:S3)</f>
        <v>30</v>
      </c>
      <c r="L3" s="3">
        <f t="shared" ref="L3:L36" si="1">IF(A3="XJS9000",10,0)</f>
        <v>0</v>
      </c>
      <c r="M3" s="3">
        <f t="shared" ref="M3:M36" si="2">IF(A3="Curmian",20,0)</f>
        <v>0</v>
      </c>
      <c r="N3" s="3">
        <f t="shared" ref="N3:N36" si="3">IF(A3="Nynax",30,0)</f>
        <v>30</v>
      </c>
      <c r="O3" s="3">
        <f t="shared" ref="O3:O36" si="4">IF(A3="Human",40,0)</f>
        <v>0</v>
      </c>
      <c r="P3" s="3">
        <f t="shared" ref="P3:P36" si="5">IF(A3="Dragoran",50,0)</f>
        <v>0</v>
      </c>
      <c r="Q3" s="3">
        <f t="shared" ref="Q3:Q36" si="6">IF(A3="Slith",60,0)</f>
        <v>0</v>
      </c>
      <c r="R3" s="3">
        <f t="shared" ref="R3:R36" si="7">IF(A3="Kurgan",70,0)</f>
        <v>0</v>
      </c>
      <c r="S3" s="3">
        <f t="shared" ref="S3:S36" si="8">IF(A3="Gronk",80,0)</f>
        <v>0</v>
      </c>
      <c r="T3" s="3">
        <f t="shared" ref="T3:T36" si="9">SUM(U3:AK3)</f>
        <v>10</v>
      </c>
      <c r="U3" s="3">
        <f>IF(B3="Heavy Armor", 30, 0)</f>
        <v>0</v>
      </c>
      <c r="V3" s="3">
        <f>IF(B3="Surge Armor", 20, 0)</f>
        <v>0</v>
      </c>
      <c r="W3" s="3">
        <f>IF(B3="Vortex Armor", 30, 0)</f>
        <v>0</v>
      </c>
      <c r="X3" s="3">
        <f>IF(B3="Surge Gloves", 30, 0)</f>
        <v>0</v>
      </c>
      <c r="Y3" s="3">
        <f>IF(B3="Insulated Boots", 30, 0)</f>
        <v>0</v>
      </c>
      <c r="Z3" s="3">
        <f>IF(B3="Medical Belt", 30, 0)</f>
        <v>0</v>
      </c>
      <c r="AA3" s="3">
        <f>IF(B3="Cloaking Belt", 30, 0)</f>
        <v>0</v>
      </c>
      <c r="AB3" s="3">
        <f>IF(B3="Scrambler Belt", 20, 0)</f>
        <v>0</v>
      </c>
      <c r="AC3" s="3">
        <f>IF(B3="Repulsor Armor", 20, 0)</f>
        <v>0</v>
      </c>
      <c r="AD3" s="3">
        <f>IF(B3="SAAI Gloves", 20, 0)</f>
        <v>0</v>
      </c>
      <c r="AE3" s="3">
        <f>IF(B3="Repulsor Gloves", 20, 0)</f>
        <v>0</v>
      </c>
      <c r="AF3" s="3">
        <f>IF(B3="SAAI Boots", 20, 0)</f>
        <v>0</v>
      </c>
      <c r="AG3" s="3">
        <f>IF(B3="Booster Belt", 20, 0)</f>
        <v>0</v>
      </c>
      <c r="AH3" s="3">
        <f>IF(B3="Magnetic Gloves", 30, 0)</f>
        <v>0</v>
      </c>
      <c r="AI3" s="3">
        <f>IF(B3="Magnetic Boots", 20, 0)</f>
        <v>0</v>
      </c>
      <c r="AJ3" s="3">
        <f>IF(B3="Backfire Belt", 30, 0)</f>
        <v>0</v>
      </c>
      <c r="AK3" s="3">
        <f t="shared" ref="AK3:AK36" si="10">IF(AND(NOT(ISBLANK(B3)),SUM(U3:AJ3)=0), 10, 0)</f>
        <v>10</v>
      </c>
      <c r="AL3" s="3">
        <f t="shared" ref="AL3:AL5" si="11">SUM(AM3:AP3)</f>
        <v>40</v>
      </c>
      <c r="AM3" s="3">
        <f t="shared" ref="AM3:AM5" si="12">IF(C3="Emergency",50,0)</f>
        <v>0</v>
      </c>
      <c r="AN3" s="3">
        <f t="shared" ref="AN3:AN5" si="13">IF(C3="Surgery",40,0)</f>
        <v>40</v>
      </c>
      <c r="AO3" s="3">
        <f t="shared" ref="AO3:AO5" si="14">IF(C3="Recovery",30,0)</f>
        <v>0</v>
      </c>
      <c r="AP3" s="3">
        <f t="shared" ref="AP3:AP5" si="15">IF(C3="Therapy",30,0)</f>
        <v>0</v>
      </c>
    </row>
    <row r="4" spans="1:42" x14ac:dyDescent="0.25">
      <c r="A4" t="s">
        <v>26</v>
      </c>
      <c r="B4" t="s">
        <v>16</v>
      </c>
      <c r="C4" t="s">
        <v>21</v>
      </c>
      <c r="D4" s="1" t="s">
        <v>40</v>
      </c>
      <c r="K4" s="3">
        <f t="shared" si="0"/>
        <v>70</v>
      </c>
      <c r="L4" s="3">
        <f t="shared" si="1"/>
        <v>0</v>
      </c>
      <c r="M4" s="3">
        <f t="shared" si="2"/>
        <v>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0</v>
      </c>
      <c r="R4" s="3">
        <f t="shared" si="7"/>
        <v>70</v>
      </c>
      <c r="S4" s="3">
        <f t="shared" si="8"/>
        <v>0</v>
      </c>
      <c r="T4" s="3">
        <f t="shared" si="9"/>
        <v>30</v>
      </c>
      <c r="U4" s="3">
        <f>IF(B4="Heavy Armor", 30, 0)</f>
        <v>0</v>
      </c>
      <c r="V4" s="3">
        <f>IF(B4="Surge Armor", 20, 0)</f>
        <v>0</v>
      </c>
      <c r="W4" s="3">
        <f>IF(B4="Vortex Armor", 30, 0)</f>
        <v>0</v>
      </c>
      <c r="X4" s="3">
        <f>IF(B4="Surge Gloves", 30, 0)</f>
        <v>0</v>
      </c>
      <c r="Y4" s="3">
        <f>IF(B4="Insulated Boots", 30, 0)</f>
        <v>30</v>
      </c>
      <c r="Z4" s="3">
        <f>IF(B4="Medical Belt", 30, 0)</f>
        <v>0</v>
      </c>
      <c r="AA4" s="3">
        <f>IF(B4="Cloaking Belt", 30, 0)</f>
        <v>0</v>
      </c>
      <c r="AB4" s="3">
        <f>IF(B4="Scrambler Belt", 20, 0)</f>
        <v>0</v>
      </c>
      <c r="AC4" s="3">
        <f>IF(B4="Repulsor Armor", 20, 0)</f>
        <v>0</v>
      </c>
      <c r="AD4" s="3">
        <f>IF(B4="SAAI Gloves", 20, 0)</f>
        <v>0</v>
      </c>
      <c r="AE4" s="3">
        <f>IF(B4="Repulsor Gloves", 20, 0)</f>
        <v>0</v>
      </c>
      <c r="AF4" s="3">
        <f>IF(B4="SAAI Boots", 20, 0)</f>
        <v>0</v>
      </c>
      <c r="AG4" s="3">
        <f>IF(B4="Booster Belt", 20, 0)</f>
        <v>0</v>
      </c>
      <c r="AH4" s="3">
        <f>IF(B4="Magnetic Gloves", 30, 0)</f>
        <v>0</v>
      </c>
      <c r="AI4" s="3">
        <f>IF(B4="Magnetic Boots", 20, 0)</f>
        <v>0</v>
      </c>
      <c r="AJ4" s="3">
        <f>IF(B4="Backfire Belt", 30, 0)</f>
        <v>0</v>
      </c>
      <c r="AK4" s="3">
        <f t="shared" si="10"/>
        <v>0</v>
      </c>
      <c r="AL4" s="3">
        <f t="shared" si="11"/>
        <v>30</v>
      </c>
      <c r="AM4" s="3">
        <f t="shared" si="12"/>
        <v>0</v>
      </c>
      <c r="AN4" s="3">
        <f t="shared" si="13"/>
        <v>0</v>
      </c>
      <c r="AO4" s="3">
        <f t="shared" si="14"/>
        <v>30</v>
      </c>
      <c r="AP4" s="3">
        <f t="shared" si="15"/>
        <v>0</v>
      </c>
    </row>
    <row r="5" spans="1:42" x14ac:dyDescent="0.25">
      <c r="A5" t="s">
        <v>26</v>
      </c>
      <c r="B5" t="s">
        <v>16</v>
      </c>
      <c r="C5" t="s">
        <v>29</v>
      </c>
      <c r="D5">
        <f>SUM(K2:K36)</f>
        <v>550</v>
      </c>
      <c r="K5" s="3">
        <f t="shared" si="0"/>
        <v>70</v>
      </c>
      <c r="L5" s="3">
        <f t="shared" si="1"/>
        <v>0</v>
      </c>
      <c r="M5" s="3">
        <f t="shared" si="2"/>
        <v>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70</v>
      </c>
      <c r="S5" s="3">
        <f t="shared" si="8"/>
        <v>0</v>
      </c>
      <c r="T5" s="3">
        <f t="shared" si="9"/>
        <v>30</v>
      </c>
      <c r="U5" s="3">
        <f>IF(B5="Heavy Armor", 30, 0)</f>
        <v>0</v>
      </c>
      <c r="V5" s="3">
        <f>IF(B5="Surge Armor", 20, 0)</f>
        <v>0</v>
      </c>
      <c r="W5" s="3">
        <f>IF(B5="Vortex Armor", 30, 0)</f>
        <v>0</v>
      </c>
      <c r="X5" s="3">
        <f>IF(B5="Surge Gloves", 30, 0)</f>
        <v>0</v>
      </c>
      <c r="Y5" s="3">
        <f>IF(B5="Insulated Boots", 30, 0)</f>
        <v>30</v>
      </c>
      <c r="Z5" s="3">
        <f>IF(B5="Medical Belt", 30, 0)</f>
        <v>0</v>
      </c>
      <c r="AA5" s="3">
        <f>IF(B5="Cloaking Belt", 30, 0)</f>
        <v>0</v>
      </c>
      <c r="AB5" s="3">
        <f>IF(B5="Scrambler Belt", 20, 0)</f>
        <v>0</v>
      </c>
      <c r="AC5" s="3">
        <f>IF(B5="Repulsor Armor", 20, 0)</f>
        <v>0</v>
      </c>
      <c r="AD5" s="3">
        <f>IF(B5="SAAI Gloves", 20, 0)</f>
        <v>0</v>
      </c>
      <c r="AE5" s="3">
        <f>IF(B5="Repulsor Gloves", 20, 0)</f>
        <v>0</v>
      </c>
      <c r="AF5" s="3">
        <f>IF(B5="SAAI Boots", 20, 0)</f>
        <v>0</v>
      </c>
      <c r="AG5" s="3">
        <f>IF(B5="Booster Belt", 20, 0)</f>
        <v>0</v>
      </c>
      <c r="AH5" s="3">
        <f>IF(B5="Magnetic Gloves", 30, 0)</f>
        <v>0</v>
      </c>
      <c r="AI5" s="3">
        <f>IF(B5="Magnetic Boots", 20, 0)</f>
        <v>0</v>
      </c>
      <c r="AJ5" s="3">
        <f>IF(B5="Backfire Belt", 30, 0)</f>
        <v>0</v>
      </c>
      <c r="AK5" s="3">
        <f t="shared" si="10"/>
        <v>0</v>
      </c>
      <c r="AL5" s="3">
        <f t="shared" si="11"/>
        <v>30</v>
      </c>
      <c r="AM5" s="3">
        <f t="shared" si="12"/>
        <v>0</v>
      </c>
      <c r="AN5" s="3">
        <f t="shared" si="13"/>
        <v>0</v>
      </c>
      <c r="AO5" s="3">
        <f t="shared" si="14"/>
        <v>0</v>
      </c>
      <c r="AP5" s="3">
        <f t="shared" si="15"/>
        <v>30</v>
      </c>
    </row>
    <row r="6" spans="1:42" x14ac:dyDescent="0.25">
      <c r="A6" t="s">
        <v>26</v>
      </c>
      <c r="B6" t="s">
        <v>16</v>
      </c>
      <c r="K6" s="3">
        <f t="shared" si="0"/>
        <v>70</v>
      </c>
      <c r="L6" s="3">
        <f t="shared" si="1"/>
        <v>0</v>
      </c>
      <c r="M6" s="3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70</v>
      </c>
      <c r="S6" s="3">
        <f t="shared" si="8"/>
        <v>0</v>
      </c>
      <c r="T6" s="3">
        <f t="shared" si="9"/>
        <v>30</v>
      </c>
      <c r="U6" s="3">
        <f>IF(B6="Heavy Armor", 30, 0)</f>
        <v>0</v>
      </c>
      <c r="V6" s="3">
        <f>IF(B6="Surge Armor", 20, 0)</f>
        <v>0</v>
      </c>
      <c r="W6" s="3">
        <f>IF(B6="Vortex Armor", 30, 0)</f>
        <v>0</v>
      </c>
      <c r="X6" s="3">
        <f>IF(B6="Surge Gloves", 30, 0)</f>
        <v>0</v>
      </c>
      <c r="Y6" s="3">
        <f>IF(B6="Insulated Boots", 30, 0)</f>
        <v>30</v>
      </c>
      <c r="Z6" s="3">
        <f>IF(B6="Medical Belt", 30, 0)</f>
        <v>0</v>
      </c>
      <c r="AA6" s="3">
        <f>IF(B6="Cloaking Belt", 30, 0)</f>
        <v>0</v>
      </c>
      <c r="AB6" s="3">
        <f>IF(B6="Scrambler Belt", 20, 0)</f>
        <v>0</v>
      </c>
      <c r="AC6" s="3">
        <f>IF(B6="Repulsor Armor", 20, 0)</f>
        <v>0</v>
      </c>
      <c r="AD6" s="3">
        <f>IF(B6="SAAI Gloves", 20, 0)</f>
        <v>0</v>
      </c>
      <c r="AE6" s="3">
        <f>IF(B6="Repulsor Gloves", 20, 0)</f>
        <v>0</v>
      </c>
      <c r="AF6" s="3">
        <f>IF(B6="SAAI Boots", 20, 0)</f>
        <v>0</v>
      </c>
      <c r="AG6" s="3">
        <f>IF(B6="Booster Belt", 20, 0)</f>
        <v>0</v>
      </c>
      <c r="AH6" s="3">
        <f>IF(B6="Magnetic Gloves", 30, 0)</f>
        <v>0</v>
      </c>
      <c r="AI6" s="3">
        <f>IF(B6="Magnetic Boots", 20, 0)</f>
        <v>0</v>
      </c>
      <c r="AJ6" s="3">
        <f>IF(B6="Backfire Belt", 30, 0)</f>
        <v>0</v>
      </c>
      <c r="AK6" s="3">
        <f t="shared" si="10"/>
        <v>0</v>
      </c>
    </row>
    <row r="7" spans="1:42" x14ac:dyDescent="0.25">
      <c r="A7" t="s">
        <v>5</v>
      </c>
      <c r="B7" t="s">
        <v>16</v>
      </c>
      <c r="D7" s="1" t="s">
        <v>41</v>
      </c>
      <c r="K7" s="3">
        <f t="shared" si="0"/>
        <v>30</v>
      </c>
      <c r="L7" s="3">
        <f t="shared" si="1"/>
        <v>0</v>
      </c>
      <c r="M7" s="3">
        <f t="shared" si="2"/>
        <v>0</v>
      </c>
      <c r="N7" s="3">
        <f t="shared" si="3"/>
        <v>30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30</v>
      </c>
      <c r="U7" s="3">
        <f>IF(B7="Heavy Armor", 30, 0)</f>
        <v>0</v>
      </c>
      <c r="V7" s="3">
        <f>IF(B7="Surge Armor", 20, 0)</f>
        <v>0</v>
      </c>
      <c r="W7" s="3">
        <f>IF(B7="Vortex Armor", 30, 0)</f>
        <v>0</v>
      </c>
      <c r="X7" s="3">
        <f>IF(B7="Surge Gloves", 30, 0)</f>
        <v>0</v>
      </c>
      <c r="Y7" s="3">
        <f>IF(B7="Insulated Boots", 30, 0)</f>
        <v>30</v>
      </c>
      <c r="Z7" s="3">
        <f>IF(B7="Medical Belt", 30, 0)</f>
        <v>0</v>
      </c>
      <c r="AA7" s="3">
        <f>IF(B7="Cloaking Belt", 30, 0)</f>
        <v>0</v>
      </c>
      <c r="AB7" s="3">
        <f>IF(B7="Scrambler Belt", 20, 0)</f>
        <v>0</v>
      </c>
      <c r="AC7" s="3">
        <f>IF(B7="Repulsor Armor", 20, 0)</f>
        <v>0</v>
      </c>
      <c r="AD7" s="3">
        <f>IF(B7="SAAI Gloves", 20, 0)</f>
        <v>0</v>
      </c>
      <c r="AE7" s="3">
        <f>IF(B7="Repulsor Gloves", 20, 0)</f>
        <v>0</v>
      </c>
      <c r="AF7" s="3">
        <f>IF(B7="SAAI Boots", 20, 0)</f>
        <v>0</v>
      </c>
      <c r="AG7" s="3">
        <f>IF(B7="Booster Belt", 20, 0)</f>
        <v>0</v>
      </c>
      <c r="AH7" s="3">
        <f>IF(B7="Magnetic Gloves", 30, 0)</f>
        <v>0</v>
      </c>
      <c r="AI7" s="3">
        <f>IF(B7="Magnetic Boots", 20, 0)</f>
        <v>0</v>
      </c>
      <c r="AJ7" s="3">
        <f>IF(B7="Backfire Belt", 30, 0)</f>
        <v>0</v>
      </c>
      <c r="AK7" s="3">
        <f t="shared" si="10"/>
        <v>0</v>
      </c>
    </row>
    <row r="8" spans="1:42" x14ac:dyDescent="0.25">
      <c r="A8" t="s">
        <v>5</v>
      </c>
      <c r="B8" t="s">
        <v>16</v>
      </c>
      <c r="D8">
        <f>SUM(T2:T36)</f>
        <v>200</v>
      </c>
      <c r="K8" s="3">
        <f t="shared" si="0"/>
        <v>30</v>
      </c>
      <c r="L8" s="3">
        <f t="shared" si="1"/>
        <v>0</v>
      </c>
      <c r="M8" s="3">
        <f t="shared" si="2"/>
        <v>0</v>
      </c>
      <c r="N8" s="3">
        <f t="shared" si="3"/>
        <v>30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30</v>
      </c>
      <c r="U8" s="3">
        <f>IF(B8="Heavy Armor", 30, 0)</f>
        <v>0</v>
      </c>
      <c r="V8" s="3">
        <f>IF(B8="Surge Armor", 20, 0)</f>
        <v>0</v>
      </c>
      <c r="W8" s="3">
        <f>IF(B8="Vortex Armor", 30, 0)</f>
        <v>0</v>
      </c>
      <c r="X8" s="3">
        <f>IF(B8="Surge Gloves", 30, 0)</f>
        <v>0</v>
      </c>
      <c r="Y8" s="3">
        <f>IF(B8="Insulated Boots", 30, 0)</f>
        <v>30</v>
      </c>
      <c r="Z8" s="3">
        <f>IF(B8="Medical Belt", 30, 0)</f>
        <v>0</v>
      </c>
      <c r="AA8" s="3">
        <f>IF(B8="Cloaking Belt", 30, 0)</f>
        <v>0</v>
      </c>
      <c r="AB8" s="3">
        <f>IF(B8="Scrambler Belt", 20, 0)</f>
        <v>0</v>
      </c>
      <c r="AC8" s="3">
        <f>IF(B8="Repulsor Armor", 20, 0)</f>
        <v>0</v>
      </c>
      <c r="AD8" s="3">
        <f>IF(B8="SAAI Gloves", 20, 0)</f>
        <v>0</v>
      </c>
      <c r="AE8" s="3">
        <f>IF(B8="Repulsor Gloves", 20, 0)</f>
        <v>0</v>
      </c>
      <c r="AF8" s="3">
        <f>IF(B8="SAAI Boots", 20, 0)</f>
        <v>0</v>
      </c>
      <c r="AG8" s="3">
        <f>IF(B8="Booster Belt", 20, 0)</f>
        <v>0</v>
      </c>
      <c r="AH8" s="3">
        <f>IF(B8="Magnetic Gloves", 30, 0)</f>
        <v>0</v>
      </c>
      <c r="AI8" s="3">
        <f>IF(B8="Magnetic Boots", 20, 0)</f>
        <v>0</v>
      </c>
      <c r="AJ8" s="3">
        <f>IF(B8="Backfire Belt", 30, 0)</f>
        <v>0</v>
      </c>
      <c r="AK8" s="3">
        <f t="shared" si="10"/>
        <v>0</v>
      </c>
    </row>
    <row r="9" spans="1:42" x14ac:dyDescent="0.25">
      <c r="A9" t="s">
        <v>5</v>
      </c>
      <c r="B9" t="s">
        <v>16</v>
      </c>
      <c r="K9" s="3">
        <f t="shared" si="0"/>
        <v>30</v>
      </c>
      <c r="L9" s="3">
        <f t="shared" si="1"/>
        <v>0</v>
      </c>
      <c r="M9" s="3">
        <f t="shared" si="2"/>
        <v>0</v>
      </c>
      <c r="N9" s="3">
        <f t="shared" si="3"/>
        <v>30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30</v>
      </c>
      <c r="U9" s="3">
        <f>IF(B9="Heavy Armor", 30, 0)</f>
        <v>0</v>
      </c>
      <c r="V9" s="3">
        <f>IF(B9="Surge Armor", 20, 0)</f>
        <v>0</v>
      </c>
      <c r="W9" s="3">
        <f>IF(B9="Vortex Armor", 30, 0)</f>
        <v>0</v>
      </c>
      <c r="X9" s="3">
        <f>IF(B9="Surge Gloves", 30, 0)</f>
        <v>0</v>
      </c>
      <c r="Y9" s="3">
        <f>IF(B9="Insulated Boots", 30, 0)</f>
        <v>30</v>
      </c>
      <c r="Z9" s="3">
        <f>IF(B9="Medical Belt", 30, 0)</f>
        <v>0</v>
      </c>
      <c r="AA9" s="3">
        <f>IF(B9="Cloaking Belt", 30, 0)</f>
        <v>0</v>
      </c>
      <c r="AB9" s="3">
        <f>IF(B9="Scrambler Belt", 20, 0)</f>
        <v>0</v>
      </c>
      <c r="AC9" s="3">
        <f>IF(B9="Repulsor Armor", 20, 0)</f>
        <v>0</v>
      </c>
      <c r="AD9" s="3">
        <f>IF(B9="SAAI Gloves", 20, 0)</f>
        <v>0</v>
      </c>
      <c r="AE9" s="3">
        <f>IF(B9="Repulsor Gloves", 20, 0)</f>
        <v>0</v>
      </c>
      <c r="AF9" s="3">
        <f>IF(B9="SAAI Boots", 20, 0)</f>
        <v>0</v>
      </c>
      <c r="AG9" s="3">
        <f>IF(B9="Booster Belt", 20, 0)</f>
        <v>0</v>
      </c>
      <c r="AH9" s="3">
        <f>IF(B9="Magnetic Gloves", 30, 0)</f>
        <v>0</v>
      </c>
      <c r="AI9" s="3">
        <f>IF(B9="Magnetic Boots", 20, 0)</f>
        <v>0</v>
      </c>
      <c r="AJ9" s="3">
        <f>IF(B9="Backfire Belt", 30, 0)</f>
        <v>0</v>
      </c>
      <c r="AK9" s="3">
        <f t="shared" si="10"/>
        <v>0</v>
      </c>
    </row>
    <row r="10" spans="1:42" x14ac:dyDescent="0.25">
      <c r="A10" t="s">
        <v>5</v>
      </c>
      <c r="D10" s="1" t="s">
        <v>42</v>
      </c>
      <c r="K10" s="3">
        <f t="shared" si="0"/>
        <v>30</v>
      </c>
      <c r="L10" s="3">
        <f t="shared" si="1"/>
        <v>0</v>
      </c>
      <c r="M10" s="3">
        <f t="shared" si="2"/>
        <v>0</v>
      </c>
      <c r="N10" s="3">
        <f t="shared" si="3"/>
        <v>30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0</v>
      </c>
      <c r="S10" s="3">
        <f t="shared" si="8"/>
        <v>0</v>
      </c>
      <c r="T10" s="3">
        <f t="shared" si="9"/>
        <v>0</v>
      </c>
      <c r="U10" s="3">
        <f>IF(B10="Heavy Armor", 30, 0)</f>
        <v>0</v>
      </c>
      <c r="V10" s="3">
        <f>IF(B10="Surge Armor", 20, 0)</f>
        <v>0</v>
      </c>
      <c r="W10" s="3">
        <f>IF(B10="Vortex Armor", 30, 0)</f>
        <v>0</v>
      </c>
      <c r="X10" s="3">
        <f>IF(B10="Surge Gloves", 30, 0)</f>
        <v>0</v>
      </c>
      <c r="Y10" s="3">
        <f>IF(B10="Insulated Boots", 30, 0)</f>
        <v>0</v>
      </c>
      <c r="Z10" s="3">
        <f>IF(B10="Medical Belt", 30, 0)</f>
        <v>0</v>
      </c>
      <c r="AA10" s="3">
        <f>IF(B10="Cloaking Belt", 30, 0)</f>
        <v>0</v>
      </c>
      <c r="AB10" s="3">
        <f>IF(B10="Scrambler Belt", 20, 0)</f>
        <v>0</v>
      </c>
      <c r="AC10" s="3">
        <f>IF(B10="Repulsor Armor", 20, 0)</f>
        <v>0</v>
      </c>
      <c r="AD10" s="3">
        <f>IF(B10="SAAI Gloves", 20, 0)</f>
        <v>0</v>
      </c>
      <c r="AE10" s="3">
        <f>IF(B10="Repulsor Gloves", 20, 0)</f>
        <v>0</v>
      </c>
      <c r="AF10" s="3">
        <f>IF(B10="SAAI Boots", 20, 0)</f>
        <v>0</v>
      </c>
      <c r="AG10" s="3">
        <f>IF(B10="Booster Belt", 20, 0)</f>
        <v>0</v>
      </c>
      <c r="AH10" s="3">
        <f>IF(B10="Magnetic Gloves", 30, 0)</f>
        <v>0</v>
      </c>
      <c r="AI10" s="3">
        <f>IF(B10="Magnetic Boots", 20, 0)</f>
        <v>0</v>
      </c>
      <c r="AJ10" s="3">
        <f>IF(B10="Backfire Belt", 30, 0)</f>
        <v>0</v>
      </c>
      <c r="AK10" s="3">
        <f t="shared" si="10"/>
        <v>0</v>
      </c>
    </row>
    <row r="11" spans="1:42" x14ac:dyDescent="0.25">
      <c r="A11" t="s">
        <v>26</v>
      </c>
      <c r="D11">
        <f>SUM(AL2:AL5)</f>
        <v>150</v>
      </c>
      <c r="K11" s="3">
        <f t="shared" si="0"/>
        <v>70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70</v>
      </c>
      <c r="S11" s="3">
        <f t="shared" si="8"/>
        <v>0</v>
      </c>
      <c r="T11" s="3">
        <f t="shared" si="9"/>
        <v>0</v>
      </c>
      <c r="U11" s="3">
        <f>IF(B11="Heavy Armor", 30, 0)</f>
        <v>0</v>
      </c>
      <c r="V11" s="3">
        <f>IF(B11="Surge Armor", 20, 0)</f>
        <v>0</v>
      </c>
      <c r="W11" s="3">
        <f>IF(B11="Vortex Armor", 30, 0)</f>
        <v>0</v>
      </c>
      <c r="X11" s="3">
        <f>IF(B11="Surge Gloves", 30, 0)</f>
        <v>0</v>
      </c>
      <c r="Y11" s="3">
        <f>IF(B11="Insulated Boots", 30, 0)</f>
        <v>0</v>
      </c>
      <c r="Z11" s="3">
        <f>IF(B11="Medical Belt", 30, 0)</f>
        <v>0</v>
      </c>
      <c r="AA11" s="3">
        <f>IF(B11="Cloaking Belt", 30, 0)</f>
        <v>0</v>
      </c>
      <c r="AB11" s="3">
        <f>IF(B11="Scrambler Belt", 20, 0)</f>
        <v>0</v>
      </c>
      <c r="AC11" s="3">
        <f>IF(B11="Repulsor Armor", 20, 0)</f>
        <v>0</v>
      </c>
      <c r="AD11" s="3">
        <f>IF(B11="SAAI Gloves", 20, 0)</f>
        <v>0</v>
      </c>
      <c r="AE11" s="3">
        <f>IF(B11="Repulsor Gloves", 20, 0)</f>
        <v>0</v>
      </c>
      <c r="AF11" s="3">
        <f>IF(B11="SAAI Boots", 20, 0)</f>
        <v>0</v>
      </c>
      <c r="AG11" s="3">
        <f>IF(B11="Booster Belt", 20, 0)</f>
        <v>0</v>
      </c>
      <c r="AH11" s="3">
        <f>IF(B11="Magnetic Gloves", 30, 0)</f>
        <v>0</v>
      </c>
      <c r="AI11" s="3">
        <f>IF(B11="Magnetic Boots", 20, 0)</f>
        <v>0</v>
      </c>
      <c r="AJ11" s="3">
        <f>IF(B11="Backfire Belt", 30, 0)</f>
        <v>0</v>
      </c>
      <c r="AK11" s="3">
        <f t="shared" si="10"/>
        <v>0</v>
      </c>
    </row>
    <row r="12" spans="1:42" x14ac:dyDescent="0.25">
      <c r="A12" t="s">
        <v>5</v>
      </c>
      <c r="K12" s="3">
        <f t="shared" si="0"/>
        <v>30</v>
      </c>
      <c r="L12" s="3">
        <f t="shared" si="1"/>
        <v>0</v>
      </c>
      <c r="M12" s="3">
        <f t="shared" si="2"/>
        <v>0</v>
      </c>
      <c r="N12" s="3">
        <f t="shared" si="3"/>
        <v>30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0</v>
      </c>
      <c r="U12" s="3">
        <f>IF(B12="Heavy Armor", 30, 0)</f>
        <v>0</v>
      </c>
      <c r="V12" s="3">
        <f>IF(B12="Surge Armor", 20, 0)</f>
        <v>0</v>
      </c>
      <c r="W12" s="3">
        <f>IF(B12="Vortex Armor", 30, 0)</f>
        <v>0</v>
      </c>
      <c r="X12" s="3">
        <f>IF(B12="Surge Gloves", 30, 0)</f>
        <v>0</v>
      </c>
      <c r="Y12" s="3">
        <f>IF(B12="Insulated Boots", 30, 0)</f>
        <v>0</v>
      </c>
      <c r="Z12" s="3">
        <f>IF(B12="Medical Belt", 30, 0)</f>
        <v>0</v>
      </c>
      <c r="AA12" s="3">
        <f>IF(B12="Cloaking Belt", 30, 0)</f>
        <v>0</v>
      </c>
      <c r="AB12" s="3">
        <f>IF(B12="Scrambler Belt", 20, 0)</f>
        <v>0</v>
      </c>
      <c r="AC12" s="3">
        <f>IF(B12="Repulsor Armor", 20, 0)</f>
        <v>0</v>
      </c>
      <c r="AD12" s="3">
        <f>IF(B12="SAAI Gloves", 20, 0)</f>
        <v>0</v>
      </c>
      <c r="AE12" s="3">
        <f>IF(B12="Repulsor Gloves", 20, 0)</f>
        <v>0</v>
      </c>
      <c r="AF12" s="3">
        <f>IF(B12="SAAI Boots", 20, 0)</f>
        <v>0</v>
      </c>
      <c r="AG12" s="3">
        <f>IF(B12="Booster Belt", 20, 0)</f>
        <v>0</v>
      </c>
      <c r="AH12" s="3">
        <f>IF(B12="Magnetic Gloves", 30, 0)</f>
        <v>0</v>
      </c>
      <c r="AI12" s="3">
        <f>IF(B12="Magnetic Boots", 20, 0)</f>
        <v>0</v>
      </c>
      <c r="AJ12" s="3">
        <f>IF(B12="Backfire Belt", 30, 0)</f>
        <v>0</v>
      </c>
      <c r="AK12" s="3">
        <f t="shared" si="10"/>
        <v>0</v>
      </c>
    </row>
    <row r="13" spans="1:42" x14ac:dyDescent="0.25">
      <c r="A13" t="s">
        <v>5</v>
      </c>
      <c r="K13" s="3">
        <f t="shared" si="0"/>
        <v>30</v>
      </c>
      <c r="L13" s="3">
        <f t="shared" si="1"/>
        <v>0</v>
      </c>
      <c r="M13" s="3">
        <f t="shared" si="2"/>
        <v>0</v>
      </c>
      <c r="N13" s="3">
        <f t="shared" si="3"/>
        <v>30</v>
      </c>
      <c r="O13" s="3">
        <f t="shared" si="4"/>
        <v>0</v>
      </c>
      <c r="P13" s="3">
        <f t="shared" si="5"/>
        <v>0</v>
      </c>
      <c r="Q13" s="3">
        <f t="shared" si="6"/>
        <v>0</v>
      </c>
      <c r="R13" s="3">
        <f t="shared" si="7"/>
        <v>0</v>
      </c>
      <c r="S13" s="3">
        <f t="shared" si="8"/>
        <v>0</v>
      </c>
      <c r="T13" s="3">
        <f t="shared" si="9"/>
        <v>0</v>
      </c>
      <c r="U13" s="3">
        <f>IF(B13="Heavy Armor", 30, 0)</f>
        <v>0</v>
      </c>
      <c r="V13" s="3">
        <f>IF(B13="Surge Armor", 20, 0)</f>
        <v>0</v>
      </c>
      <c r="W13" s="3">
        <f>IF(B13="Vortex Armor", 30, 0)</f>
        <v>0</v>
      </c>
      <c r="X13" s="3">
        <f>IF(B13="Surge Gloves", 30, 0)</f>
        <v>0</v>
      </c>
      <c r="Y13" s="3">
        <f>IF(B13="Insulated Boots", 30, 0)</f>
        <v>0</v>
      </c>
      <c r="Z13" s="3">
        <f>IF(B13="Medical Belt", 30, 0)</f>
        <v>0</v>
      </c>
      <c r="AA13" s="3">
        <f>IF(B13="Cloaking Belt", 30, 0)</f>
        <v>0</v>
      </c>
      <c r="AB13" s="3">
        <f>IF(B13="Scrambler Belt", 20, 0)</f>
        <v>0</v>
      </c>
      <c r="AC13" s="3">
        <f>IF(B13="Repulsor Armor", 20, 0)</f>
        <v>0</v>
      </c>
      <c r="AD13" s="3">
        <f>IF(B13="SAAI Gloves", 20, 0)</f>
        <v>0</v>
      </c>
      <c r="AE13" s="3">
        <f>IF(B13="Repulsor Gloves", 20, 0)</f>
        <v>0</v>
      </c>
      <c r="AF13" s="3">
        <f>IF(B13="SAAI Boots", 20, 0)</f>
        <v>0</v>
      </c>
      <c r="AG13" s="3">
        <f>IF(B13="Booster Belt", 20, 0)</f>
        <v>0</v>
      </c>
      <c r="AH13" s="3">
        <f>IF(B13="Magnetic Gloves", 30, 0)</f>
        <v>0</v>
      </c>
      <c r="AI13" s="3">
        <f>IF(B13="Magnetic Boots", 20, 0)</f>
        <v>0</v>
      </c>
      <c r="AJ13" s="3">
        <f>IF(B13="Backfire Belt", 30, 0)</f>
        <v>0</v>
      </c>
      <c r="AK13" s="3">
        <f t="shared" si="10"/>
        <v>0</v>
      </c>
    </row>
    <row r="14" spans="1:42" x14ac:dyDescent="0.25">
      <c r="A14" t="s">
        <v>5</v>
      </c>
      <c r="K14" s="3">
        <f t="shared" si="0"/>
        <v>30</v>
      </c>
      <c r="L14" s="3">
        <f t="shared" si="1"/>
        <v>0</v>
      </c>
      <c r="M14" s="3">
        <f t="shared" si="2"/>
        <v>0</v>
      </c>
      <c r="N14" s="3">
        <f t="shared" si="3"/>
        <v>30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0</v>
      </c>
      <c r="U14" s="3">
        <f>IF(B14="Heavy Armor", 30, 0)</f>
        <v>0</v>
      </c>
      <c r="V14" s="3">
        <f>IF(B14="Surge Armor", 20, 0)</f>
        <v>0</v>
      </c>
      <c r="W14" s="3">
        <f>IF(B14="Vortex Armor", 30, 0)</f>
        <v>0</v>
      </c>
      <c r="X14" s="3">
        <f>IF(B14="Surge Gloves", 30, 0)</f>
        <v>0</v>
      </c>
      <c r="Y14" s="3">
        <f>IF(B14="Insulated Boots", 30, 0)</f>
        <v>0</v>
      </c>
      <c r="Z14" s="3">
        <f>IF(B14="Medical Belt", 30, 0)</f>
        <v>0</v>
      </c>
      <c r="AA14" s="3">
        <f>IF(B14="Cloaking Belt", 30, 0)</f>
        <v>0</v>
      </c>
      <c r="AB14" s="3">
        <f>IF(B14="Scrambler Belt", 20, 0)</f>
        <v>0</v>
      </c>
      <c r="AC14" s="3">
        <f>IF(B14="Repulsor Armor", 20, 0)</f>
        <v>0</v>
      </c>
      <c r="AD14" s="3">
        <f>IF(B14="SAAI Gloves", 20, 0)</f>
        <v>0</v>
      </c>
      <c r="AE14" s="3">
        <f>IF(B14="Repulsor Gloves", 20, 0)</f>
        <v>0</v>
      </c>
      <c r="AF14" s="3">
        <f>IF(B14="SAAI Boots", 20, 0)</f>
        <v>0</v>
      </c>
      <c r="AG14" s="3">
        <f>IF(B14="Booster Belt", 20, 0)</f>
        <v>0</v>
      </c>
      <c r="AH14" s="3">
        <f>IF(B14="Magnetic Gloves", 30, 0)</f>
        <v>0</v>
      </c>
      <c r="AI14" s="3">
        <f>IF(B14="Magnetic Boots", 20, 0)</f>
        <v>0</v>
      </c>
      <c r="AJ14" s="3">
        <f>IF(B14="Backfire Belt", 30, 0)</f>
        <v>0</v>
      </c>
      <c r="AK14" s="3">
        <f t="shared" si="10"/>
        <v>0</v>
      </c>
    </row>
    <row r="15" spans="1:42" x14ac:dyDescent="0.25">
      <c r="K15" s="3">
        <f t="shared" si="0"/>
        <v>0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f t="shared" si="9"/>
        <v>0</v>
      </c>
      <c r="U15" s="3">
        <f>IF(B15="Heavy Armor", 30, 0)</f>
        <v>0</v>
      </c>
      <c r="V15" s="3">
        <f>IF(B15="Surge Armor", 20, 0)</f>
        <v>0</v>
      </c>
      <c r="W15" s="3">
        <f>IF(B15="Vortex Armor", 30, 0)</f>
        <v>0</v>
      </c>
      <c r="X15" s="3">
        <f>IF(B15="Surge Gloves", 30, 0)</f>
        <v>0</v>
      </c>
      <c r="Y15" s="3">
        <f>IF(B15="Insulated Boots", 30, 0)</f>
        <v>0</v>
      </c>
      <c r="Z15" s="3">
        <f>IF(B15="Medical Belt", 30, 0)</f>
        <v>0</v>
      </c>
      <c r="AA15" s="3">
        <f>IF(B15="Cloaking Belt", 30, 0)</f>
        <v>0</v>
      </c>
      <c r="AB15" s="3">
        <f>IF(B15="Scrambler Belt", 20, 0)</f>
        <v>0</v>
      </c>
      <c r="AC15" s="3">
        <f>IF(B15="Repulsor Armor", 20, 0)</f>
        <v>0</v>
      </c>
      <c r="AD15" s="3">
        <f>IF(B15="SAAI Gloves", 20, 0)</f>
        <v>0</v>
      </c>
      <c r="AE15" s="3">
        <f>IF(B15="Repulsor Gloves", 20, 0)</f>
        <v>0</v>
      </c>
      <c r="AF15" s="3">
        <f>IF(B15="SAAI Boots", 20, 0)</f>
        <v>0</v>
      </c>
      <c r="AG15" s="3">
        <f>IF(B15="Booster Belt", 20, 0)</f>
        <v>0</v>
      </c>
      <c r="AH15" s="3">
        <f>IF(B15="Magnetic Gloves", 30, 0)</f>
        <v>0</v>
      </c>
      <c r="AI15" s="3">
        <f>IF(B15="Magnetic Boots", 20, 0)</f>
        <v>0</v>
      </c>
      <c r="AJ15" s="3">
        <f>IF(B15="Backfire Belt", 30, 0)</f>
        <v>0</v>
      </c>
      <c r="AK15" s="3">
        <f t="shared" si="10"/>
        <v>0</v>
      </c>
    </row>
    <row r="16" spans="1:42" x14ac:dyDescent="0.25">
      <c r="K16" s="3">
        <f t="shared" si="0"/>
        <v>0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0</v>
      </c>
      <c r="U16" s="3">
        <f>IF(B16="Heavy Armor", 30, 0)</f>
        <v>0</v>
      </c>
      <c r="V16" s="3">
        <f>IF(B16="Surge Armor", 20, 0)</f>
        <v>0</v>
      </c>
      <c r="W16" s="3">
        <f>IF(B16="Vortex Armor", 30, 0)</f>
        <v>0</v>
      </c>
      <c r="X16" s="3">
        <f>IF(B16="Surge Gloves", 30, 0)</f>
        <v>0</v>
      </c>
      <c r="Y16" s="3">
        <f>IF(B16="Insulated Boots", 30, 0)</f>
        <v>0</v>
      </c>
      <c r="Z16" s="3">
        <f>IF(B16="Medical Belt", 30, 0)</f>
        <v>0</v>
      </c>
      <c r="AA16" s="3">
        <f>IF(B16="Cloaking Belt", 30, 0)</f>
        <v>0</v>
      </c>
      <c r="AB16" s="3">
        <f>IF(B16="Scrambler Belt", 20, 0)</f>
        <v>0</v>
      </c>
      <c r="AC16" s="3">
        <f>IF(B16="Repulsor Armor", 20, 0)</f>
        <v>0</v>
      </c>
      <c r="AD16" s="3">
        <f>IF(B16="SAAI Gloves", 20, 0)</f>
        <v>0</v>
      </c>
      <c r="AE16" s="3">
        <f>IF(B16="Repulsor Gloves", 20, 0)</f>
        <v>0</v>
      </c>
      <c r="AF16" s="3">
        <f>IF(B16="SAAI Boots", 20, 0)</f>
        <v>0</v>
      </c>
      <c r="AG16" s="3">
        <f>IF(B16="Booster Belt", 20, 0)</f>
        <v>0</v>
      </c>
      <c r="AH16" s="3">
        <f>IF(B16="Magnetic Gloves", 30, 0)</f>
        <v>0</v>
      </c>
      <c r="AI16" s="3">
        <f>IF(B16="Magnetic Boots", 20, 0)</f>
        <v>0</v>
      </c>
      <c r="AJ16" s="3">
        <f>IF(B16="Backfire Belt", 30, 0)</f>
        <v>0</v>
      </c>
      <c r="AK16" s="3">
        <f t="shared" si="10"/>
        <v>0</v>
      </c>
    </row>
    <row r="17" spans="11:37" x14ac:dyDescent="0.25">
      <c r="K17" s="3">
        <f t="shared" si="0"/>
        <v>0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f t="shared" si="9"/>
        <v>0</v>
      </c>
      <c r="U17" s="3">
        <f>IF(B17="Heavy Armor", 30, 0)</f>
        <v>0</v>
      </c>
      <c r="V17" s="3">
        <f>IF(B17="Surge Armor", 20, 0)</f>
        <v>0</v>
      </c>
      <c r="W17" s="3">
        <f>IF(B17="Vortex Armor", 30, 0)</f>
        <v>0</v>
      </c>
      <c r="X17" s="3">
        <f>IF(B17="Surge Gloves", 30, 0)</f>
        <v>0</v>
      </c>
      <c r="Y17" s="3">
        <f>IF(B17="Insulated Boots", 30, 0)</f>
        <v>0</v>
      </c>
      <c r="Z17" s="3">
        <f>IF(B17="Medical Belt", 30, 0)</f>
        <v>0</v>
      </c>
      <c r="AA17" s="3">
        <f>IF(B17="Cloaking Belt", 30, 0)</f>
        <v>0</v>
      </c>
      <c r="AB17" s="3">
        <f>IF(B17="Scrambler Belt", 20, 0)</f>
        <v>0</v>
      </c>
      <c r="AC17" s="3">
        <f>IF(B17="Repulsor Armor", 20, 0)</f>
        <v>0</v>
      </c>
      <c r="AD17" s="3">
        <f>IF(B17="SAAI Gloves", 20, 0)</f>
        <v>0</v>
      </c>
      <c r="AE17" s="3">
        <f>IF(B17="Repulsor Gloves", 20, 0)</f>
        <v>0</v>
      </c>
      <c r="AF17" s="3">
        <f>IF(B17="SAAI Boots", 20, 0)</f>
        <v>0</v>
      </c>
      <c r="AG17" s="3">
        <f>IF(B17="Booster Belt", 20, 0)</f>
        <v>0</v>
      </c>
      <c r="AH17" s="3">
        <f>IF(B17="Magnetic Gloves", 30, 0)</f>
        <v>0</v>
      </c>
      <c r="AI17" s="3">
        <f>IF(B17="Magnetic Boots", 20, 0)</f>
        <v>0</v>
      </c>
      <c r="AJ17" s="3">
        <f>IF(B17="Backfire Belt", 30, 0)</f>
        <v>0</v>
      </c>
      <c r="AK17" s="3">
        <f t="shared" si="10"/>
        <v>0</v>
      </c>
    </row>
    <row r="18" spans="11:37" x14ac:dyDescent="0.25">
      <c r="K18" s="3">
        <f t="shared" si="0"/>
        <v>0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f t="shared" si="9"/>
        <v>0</v>
      </c>
      <c r="U18" s="3">
        <f>IF(B18="Heavy Armor", 30, 0)</f>
        <v>0</v>
      </c>
      <c r="V18" s="3">
        <f>IF(B18="Surge Armor", 20, 0)</f>
        <v>0</v>
      </c>
      <c r="W18" s="3">
        <f>IF(B18="Vortex Armor", 30, 0)</f>
        <v>0</v>
      </c>
      <c r="X18" s="3">
        <f>IF(B18="Surge Gloves", 30, 0)</f>
        <v>0</v>
      </c>
      <c r="Y18" s="3">
        <f>IF(B18="Insulated Boots", 30, 0)</f>
        <v>0</v>
      </c>
      <c r="Z18" s="3">
        <f>IF(B18="Medical Belt", 30, 0)</f>
        <v>0</v>
      </c>
      <c r="AA18" s="3">
        <f>IF(B18="Cloaking Belt", 30, 0)</f>
        <v>0</v>
      </c>
      <c r="AB18" s="3">
        <f>IF(B18="Scrambler Belt", 20, 0)</f>
        <v>0</v>
      </c>
      <c r="AC18" s="3">
        <f>IF(B18="Repulsor Armor", 20, 0)</f>
        <v>0</v>
      </c>
      <c r="AD18" s="3">
        <f>IF(B18="SAAI Gloves", 20, 0)</f>
        <v>0</v>
      </c>
      <c r="AE18" s="3">
        <f>IF(B18="Repulsor Gloves", 20, 0)</f>
        <v>0</v>
      </c>
      <c r="AF18" s="3">
        <f>IF(B18="SAAI Boots", 20, 0)</f>
        <v>0</v>
      </c>
      <c r="AG18" s="3">
        <f>IF(B18="Booster Belt", 20, 0)</f>
        <v>0</v>
      </c>
      <c r="AH18" s="3">
        <f>IF(B18="Magnetic Gloves", 30, 0)</f>
        <v>0</v>
      </c>
      <c r="AI18" s="3">
        <f>IF(B18="Magnetic Boots", 20, 0)</f>
        <v>0</v>
      </c>
      <c r="AJ18" s="3">
        <f>IF(B18="Backfire Belt", 30, 0)</f>
        <v>0</v>
      </c>
      <c r="AK18" s="3">
        <f t="shared" si="10"/>
        <v>0</v>
      </c>
    </row>
    <row r="19" spans="11:37" x14ac:dyDescent="0.25">
      <c r="K19" s="3">
        <f t="shared" si="0"/>
        <v>0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0</v>
      </c>
      <c r="U19" s="3">
        <f>IF(B19="Heavy Armor", 30, 0)</f>
        <v>0</v>
      </c>
      <c r="V19" s="3">
        <f>IF(B19="Surge Armor", 20, 0)</f>
        <v>0</v>
      </c>
      <c r="W19" s="3">
        <f>IF(B19="Vortex Armor", 30, 0)</f>
        <v>0</v>
      </c>
      <c r="X19" s="3">
        <f>IF(B19="Surge Gloves", 30, 0)</f>
        <v>0</v>
      </c>
      <c r="Y19" s="3">
        <f>IF(B19="Insulated Boots", 30, 0)</f>
        <v>0</v>
      </c>
      <c r="Z19" s="3">
        <f>IF(B19="Medical Belt", 30, 0)</f>
        <v>0</v>
      </c>
      <c r="AA19" s="3">
        <f>IF(B19="Cloaking Belt", 30, 0)</f>
        <v>0</v>
      </c>
      <c r="AB19" s="3">
        <f>IF(B19="Scrambler Belt", 20, 0)</f>
        <v>0</v>
      </c>
      <c r="AC19" s="3">
        <f>IF(B19="Repulsor Armor", 20, 0)</f>
        <v>0</v>
      </c>
      <c r="AD19" s="3">
        <f>IF(B19="SAAI Gloves", 20, 0)</f>
        <v>0</v>
      </c>
      <c r="AE19" s="3">
        <f>IF(B19="Repulsor Gloves", 20, 0)</f>
        <v>0</v>
      </c>
      <c r="AF19" s="3">
        <f>IF(B19="SAAI Boots", 20, 0)</f>
        <v>0</v>
      </c>
      <c r="AG19" s="3">
        <f>IF(B19="Booster Belt", 20, 0)</f>
        <v>0</v>
      </c>
      <c r="AH19" s="3">
        <f>IF(B19="Magnetic Gloves", 30, 0)</f>
        <v>0</v>
      </c>
      <c r="AI19" s="3">
        <f>IF(B19="Magnetic Boots", 20, 0)</f>
        <v>0</v>
      </c>
      <c r="AJ19" s="3">
        <f>IF(B19="Backfire Belt", 30, 0)</f>
        <v>0</v>
      </c>
      <c r="AK19" s="3">
        <f t="shared" si="10"/>
        <v>0</v>
      </c>
    </row>
    <row r="20" spans="11:37" x14ac:dyDescent="0.25">
      <c r="K20" s="3">
        <f t="shared" si="0"/>
        <v>0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>IF(B20="Heavy Armor", 30, 0)</f>
        <v>0</v>
      </c>
      <c r="V20" s="3">
        <f>IF(B20="Surge Armor", 20, 0)</f>
        <v>0</v>
      </c>
      <c r="W20" s="3">
        <f>IF(B20="Vortex Armor", 30, 0)</f>
        <v>0</v>
      </c>
      <c r="X20" s="3">
        <f>IF(B20="Surge Gloves", 30, 0)</f>
        <v>0</v>
      </c>
      <c r="Y20" s="3">
        <f>IF(B20="Insulated Boots", 30, 0)</f>
        <v>0</v>
      </c>
      <c r="Z20" s="3">
        <f>IF(B20="Medical Belt", 30, 0)</f>
        <v>0</v>
      </c>
      <c r="AA20" s="3">
        <f>IF(B20="Cloaking Belt", 30, 0)</f>
        <v>0</v>
      </c>
      <c r="AB20" s="3">
        <f>IF(B20="Scrambler Belt", 20, 0)</f>
        <v>0</v>
      </c>
      <c r="AC20" s="3">
        <f>IF(B20="Repulsor Armor", 20, 0)</f>
        <v>0</v>
      </c>
      <c r="AD20" s="3">
        <f>IF(B20="SAAI Gloves", 20, 0)</f>
        <v>0</v>
      </c>
      <c r="AE20" s="3">
        <f>IF(B20="Repulsor Gloves", 20, 0)</f>
        <v>0</v>
      </c>
      <c r="AF20" s="3">
        <f>IF(B20="SAAI Boots", 20, 0)</f>
        <v>0</v>
      </c>
      <c r="AG20" s="3">
        <f>IF(B20="Booster Belt", 20, 0)</f>
        <v>0</v>
      </c>
      <c r="AH20" s="3">
        <f>IF(B20="Magnetic Gloves", 30, 0)</f>
        <v>0</v>
      </c>
      <c r="AI20" s="3">
        <f>IF(B20="Magnetic Boots", 20, 0)</f>
        <v>0</v>
      </c>
      <c r="AJ20" s="3">
        <f>IF(B20="Backfire Belt", 30, 0)</f>
        <v>0</v>
      </c>
      <c r="AK20" s="3">
        <f t="shared" si="10"/>
        <v>0</v>
      </c>
    </row>
    <row r="21" spans="11:37" x14ac:dyDescent="0.25">
      <c r="K21" s="3">
        <f t="shared" si="0"/>
        <v>0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>IF(B21="Heavy Armor", 30, 0)</f>
        <v>0</v>
      </c>
      <c r="V21" s="3">
        <f>IF(B21="Surge Armor", 20, 0)</f>
        <v>0</v>
      </c>
      <c r="W21" s="3">
        <f>IF(B21="Vortex Armor", 30, 0)</f>
        <v>0</v>
      </c>
      <c r="X21" s="3">
        <f>IF(B21="Surge Gloves", 30, 0)</f>
        <v>0</v>
      </c>
      <c r="Y21" s="3">
        <f>IF(B21="Insulated Boots", 30, 0)</f>
        <v>0</v>
      </c>
      <c r="Z21" s="3">
        <f>IF(B21="Medical Belt", 30, 0)</f>
        <v>0</v>
      </c>
      <c r="AA21" s="3">
        <f>IF(B21="Cloaking Belt", 30, 0)</f>
        <v>0</v>
      </c>
      <c r="AB21" s="3">
        <f>IF(B21="Scrambler Belt", 20, 0)</f>
        <v>0</v>
      </c>
      <c r="AC21" s="3">
        <f>IF(B21="Repulsor Armor", 20, 0)</f>
        <v>0</v>
      </c>
      <c r="AD21" s="3">
        <f>IF(B21="SAAI Gloves", 20, 0)</f>
        <v>0</v>
      </c>
      <c r="AE21" s="3">
        <f>IF(B21="Repulsor Gloves", 20, 0)</f>
        <v>0</v>
      </c>
      <c r="AF21" s="3">
        <f>IF(B21="SAAI Boots", 20, 0)</f>
        <v>0</v>
      </c>
      <c r="AG21" s="3">
        <f>IF(B21="Booster Belt", 20, 0)</f>
        <v>0</v>
      </c>
      <c r="AH21" s="3">
        <f>IF(B21="Magnetic Gloves", 30, 0)</f>
        <v>0</v>
      </c>
      <c r="AI21" s="3">
        <f>IF(B21="Magnetic Boots", 20, 0)</f>
        <v>0</v>
      </c>
      <c r="AJ21" s="3">
        <f>IF(B21="Backfire Belt", 30, 0)</f>
        <v>0</v>
      </c>
      <c r="AK21" s="3">
        <f t="shared" si="10"/>
        <v>0</v>
      </c>
    </row>
    <row r="22" spans="11:37" x14ac:dyDescent="0.25">
      <c r="K22" s="3">
        <f t="shared" si="0"/>
        <v>0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0</v>
      </c>
      <c r="U22" s="3">
        <f>IF(B22="Heavy Armor", 30, 0)</f>
        <v>0</v>
      </c>
      <c r="V22" s="3">
        <f>IF(B22="Surge Armor", 20, 0)</f>
        <v>0</v>
      </c>
      <c r="W22" s="3">
        <f>IF(B22="Vortex Armor", 30, 0)</f>
        <v>0</v>
      </c>
      <c r="X22" s="3">
        <f>IF(B22="Surge Gloves", 30, 0)</f>
        <v>0</v>
      </c>
      <c r="Y22" s="3">
        <f>IF(B22="Insulated Boots", 30, 0)</f>
        <v>0</v>
      </c>
      <c r="Z22" s="3">
        <f>IF(B22="Medical Belt", 30, 0)</f>
        <v>0</v>
      </c>
      <c r="AA22" s="3">
        <f>IF(B22="Cloaking Belt", 30, 0)</f>
        <v>0</v>
      </c>
      <c r="AB22" s="3">
        <f>IF(B22="Scrambler Belt", 20, 0)</f>
        <v>0</v>
      </c>
      <c r="AC22" s="3">
        <f>IF(B22="Repulsor Armor", 20, 0)</f>
        <v>0</v>
      </c>
      <c r="AD22" s="3">
        <f>IF(B22="SAAI Gloves", 20, 0)</f>
        <v>0</v>
      </c>
      <c r="AE22" s="3">
        <f>IF(B22="Repulsor Gloves", 20, 0)</f>
        <v>0</v>
      </c>
      <c r="AF22" s="3">
        <f>IF(B22="SAAI Boots", 20, 0)</f>
        <v>0</v>
      </c>
      <c r="AG22" s="3">
        <f>IF(B22="Booster Belt", 20, 0)</f>
        <v>0</v>
      </c>
      <c r="AH22" s="3">
        <f>IF(B22="Magnetic Gloves", 30, 0)</f>
        <v>0</v>
      </c>
      <c r="AI22" s="3">
        <f>IF(B22="Magnetic Boots", 20, 0)</f>
        <v>0</v>
      </c>
      <c r="AJ22" s="3">
        <f>IF(B22="Backfire Belt", 30, 0)</f>
        <v>0</v>
      </c>
      <c r="AK22" s="3">
        <f t="shared" si="10"/>
        <v>0</v>
      </c>
    </row>
    <row r="23" spans="11:37" x14ac:dyDescent="0.25">
      <c r="K23" s="3">
        <f t="shared" si="0"/>
        <v>0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f t="shared" si="9"/>
        <v>0</v>
      </c>
      <c r="U23" s="3">
        <f>IF(B23="Heavy Armor", 30, 0)</f>
        <v>0</v>
      </c>
      <c r="V23" s="3">
        <f>IF(B23="Surge Armor", 20, 0)</f>
        <v>0</v>
      </c>
      <c r="W23" s="3">
        <f>IF(B23="Vortex Armor", 30, 0)</f>
        <v>0</v>
      </c>
      <c r="X23" s="3">
        <f>IF(B23="Surge Gloves", 30, 0)</f>
        <v>0</v>
      </c>
      <c r="Y23" s="3">
        <f>IF(B23="Insulated Boots", 30, 0)</f>
        <v>0</v>
      </c>
      <c r="Z23" s="3">
        <f>IF(B23="Medical Belt", 30, 0)</f>
        <v>0</v>
      </c>
      <c r="AA23" s="3">
        <f>IF(B23="Cloaking Belt", 30, 0)</f>
        <v>0</v>
      </c>
      <c r="AB23" s="3">
        <f>IF(B23="Scrambler Belt", 20, 0)</f>
        <v>0</v>
      </c>
      <c r="AC23" s="3">
        <f>IF(B23="Repulsor Armor", 20, 0)</f>
        <v>0</v>
      </c>
      <c r="AD23" s="3">
        <f>IF(B23="SAAI Gloves", 20, 0)</f>
        <v>0</v>
      </c>
      <c r="AE23" s="3">
        <f>IF(B23="Repulsor Gloves", 20, 0)</f>
        <v>0</v>
      </c>
      <c r="AF23" s="3">
        <f>IF(B23="SAAI Boots", 20, 0)</f>
        <v>0</v>
      </c>
      <c r="AG23" s="3">
        <f>IF(B23="Booster Belt", 20, 0)</f>
        <v>0</v>
      </c>
      <c r="AH23" s="3">
        <f>IF(B23="Magnetic Gloves", 30, 0)</f>
        <v>0</v>
      </c>
      <c r="AI23" s="3">
        <f>IF(B23="Magnetic Boots", 20, 0)</f>
        <v>0</v>
      </c>
      <c r="AJ23" s="3">
        <f>IF(B23="Backfire Belt", 30, 0)</f>
        <v>0</v>
      </c>
      <c r="AK23" s="3">
        <f t="shared" si="10"/>
        <v>0</v>
      </c>
    </row>
    <row r="24" spans="11:37" x14ac:dyDescent="0.25">
      <c r="K24" s="3">
        <f t="shared" si="0"/>
        <v>0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f t="shared" si="9"/>
        <v>0</v>
      </c>
      <c r="U24" s="3">
        <f>IF(B24="Heavy Armor", 30, 0)</f>
        <v>0</v>
      </c>
      <c r="V24" s="3">
        <f>IF(B24="Surge Armor", 20, 0)</f>
        <v>0</v>
      </c>
      <c r="W24" s="3">
        <f>IF(B24="Vortex Armor", 30, 0)</f>
        <v>0</v>
      </c>
      <c r="X24" s="3">
        <f>IF(B24="Surge Gloves", 30, 0)</f>
        <v>0</v>
      </c>
      <c r="Y24" s="3">
        <f>IF(B24="Insulated Boots", 30, 0)</f>
        <v>0</v>
      </c>
      <c r="Z24" s="3">
        <f>IF(B24="Medical Belt", 30, 0)</f>
        <v>0</v>
      </c>
      <c r="AA24" s="3">
        <f>IF(B24="Cloaking Belt", 30, 0)</f>
        <v>0</v>
      </c>
      <c r="AB24" s="3">
        <f>IF(B24="Scrambler Belt", 20, 0)</f>
        <v>0</v>
      </c>
      <c r="AC24" s="3">
        <f>IF(B24="Repulsor Armor", 20, 0)</f>
        <v>0</v>
      </c>
      <c r="AD24" s="3">
        <f>IF(B24="SAAI Gloves", 20, 0)</f>
        <v>0</v>
      </c>
      <c r="AE24" s="3">
        <f>IF(B24="Repulsor Gloves", 20, 0)</f>
        <v>0</v>
      </c>
      <c r="AF24" s="3">
        <f>IF(B24="SAAI Boots", 20, 0)</f>
        <v>0</v>
      </c>
      <c r="AG24" s="3">
        <f>IF(B24="Booster Belt", 20, 0)</f>
        <v>0</v>
      </c>
      <c r="AH24" s="3">
        <f>IF(B24="Magnetic Gloves", 30, 0)</f>
        <v>0</v>
      </c>
      <c r="AI24" s="3">
        <f>IF(B24="Magnetic Boots", 20, 0)</f>
        <v>0</v>
      </c>
      <c r="AJ24" s="3">
        <f>IF(B24="Backfire Belt", 30, 0)</f>
        <v>0</v>
      </c>
      <c r="AK24" s="3">
        <f t="shared" si="10"/>
        <v>0</v>
      </c>
    </row>
    <row r="25" spans="11:37" x14ac:dyDescent="0.25">
      <c r="K25" s="3">
        <f t="shared" si="0"/>
        <v>0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f t="shared" si="9"/>
        <v>0</v>
      </c>
      <c r="U25" s="3">
        <f>IF(B25="Heavy Armor", 30, 0)</f>
        <v>0</v>
      </c>
      <c r="V25" s="3">
        <f>IF(B25="Surge Armor", 20, 0)</f>
        <v>0</v>
      </c>
      <c r="W25" s="3">
        <f>IF(B25="Vortex Armor", 30, 0)</f>
        <v>0</v>
      </c>
      <c r="X25" s="3">
        <f>IF(B25="Surge Gloves", 30, 0)</f>
        <v>0</v>
      </c>
      <c r="Y25" s="3">
        <f>IF(B25="Insulated Boots", 30, 0)</f>
        <v>0</v>
      </c>
      <c r="Z25" s="3">
        <f>IF(B25="Medical Belt", 30, 0)</f>
        <v>0</v>
      </c>
      <c r="AA25" s="3">
        <f>IF(B25="Cloaking Belt", 30, 0)</f>
        <v>0</v>
      </c>
      <c r="AB25" s="3">
        <f>IF(B25="Scrambler Belt", 20, 0)</f>
        <v>0</v>
      </c>
      <c r="AC25" s="3">
        <f>IF(B25="Repulsor Armor", 20, 0)</f>
        <v>0</v>
      </c>
      <c r="AD25" s="3">
        <f>IF(B25="SAAI Gloves", 20, 0)</f>
        <v>0</v>
      </c>
      <c r="AE25" s="3">
        <f>IF(B25="Repulsor Gloves", 20, 0)</f>
        <v>0</v>
      </c>
      <c r="AF25" s="3">
        <f>IF(B25="SAAI Boots", 20, 0)</f>
        <v>0</v>
      </c>
      <c r="AG25" s="3">
        <f>IF(B25="Booster Belt", 20, 0)</f>
        <v>0</v>
      </c>
      <c r="AH25" s="3">
        <f>IF(B25="Magnetic Gloves", 30, 0)</f>
        <v>0</v>
      </c>
      <c r="AI25" s="3">
        <f>IF(B25="Magnetic Boots", 20, 0)</f>
        <v>0</v>
      </c>
      <c r="AJ25" s="3">
        <f>IF(B25="Backfire Belt", 30, 0)</f>
        <v>0</v>
      </c>
      <c r="AK25" s="3">
        <f t="shared" si="10"/>
        <v>0</v>
      </c>
    </row>
    <row r="26" spans="11:37" x14ac:dyDescent="0.25">
      <c r="K26" s="3">
        <f t="shared" si="0"/>
        <v>0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>
        <f t="shared" si="9"/>
        <v>0</v>
      </c>
      <c r="U26" s="3">
        <f>IF(B26="Heavy Armor", 30, 0)</f>
        <v>0</v>
      </c>
      <c r="V26" s="3">
        <f>IF(B26="Surge Armor", 20, 0)</f>
        <v>0</v>
      </c>
      <c r="W26" s="3">
        <f>IF(B26="Vortex Armor", 30, 0)</f>
        <v>0</v>
      </c>
      <c r="X26" s="3">
        <f>IF(B26="Surge Gloves", 30, 0)</f>
        <v>0</v>
      </c>
      <c r="Y26" s="3">
        <f>IF(B26="Insulated Boots", 30, 0)</f>
        <v>0</v>
      </c>
      <c r="Z26" s="3">
        <f>IF(B26="Medical Belt", 30, 0)</f>
        <v>0</v>
      </c>
      <c r="AA26" s="3">
        <f>IF(B26="Cloaking Belt", 30, 0)</f>
        <v>0</v>
      </c>
      <c r="AB26" s="3">
        <f>IF(B26="Scrambler Belt", 20, 0)</f>
        <v>0</v>
      </c>
      <c r="AC26" s="3">
        <f>IF(B26="Repulsor Armor", 20, 0)</f>
        <v>0</v>
      </c>
      <c r="AD26" s="3">
        <f>IF(B26="SAAI Gloves", 20, 0)</f>
        <v>0</v>
      </c>
      <c r="AE26" s="3">
        <f>IF(B26="Repulsor Gloves", 20, 0)</f>
        <v>0</v>
      </c>
      <c r="AF26" s="3">
        <f>IF(B26="SAAI Boots", 20, 0)</f>
        <v>0</v>
      </c>
      <c r="AG26" s="3">
        <f>IF(B26="Booster Belt", 20, 0)</f>
        <v>0</v>
      </c>
      <c r="AH26" s="3">
        <f>IF(B26="Magnetic Gloves", 30, 0)</f>
        <v>0</v>
      </c>
      <c r="AI26" s="3">
        <f>IF(B26="Magnetic Boots", 20, 0)</f>
        <v>0</v>
      </c>
      <c r="AJ26" s="3">
        <f>IF(B26="Backfire Belt", 30, 0)</f>
        <v>0</v>
      </c>
      <c r="AK26" s="3">
        <f t="shared" si="10"/>
        <v>0</v>
      </c>
    </row>
    <row r="27" spans="11:37" x14ac:dyDescent="0.25">
      <c r="K27" s="3">
        <f t="shared" si="0"/>
        <v>0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>
        <f t="shared" si="9"/>
        <v>0</v>
      </c>
      <c r="U27" s="3">
        <f>IF(B27="Heavy Armor", 30, 0)</f>
        <v>0</v>
      </c>
      <c r="V27" s="3">
        <f>IF(B27="Surge Armor", 20, 0)</f>
        <v>0</v>
      </c>
      <c r="W27" s="3">
        <f>IF(B27="Vortex Armor", 30, 0)</f>
        <v>0</v>
      </c>
      <c r="X27" s="3">
        <f>IF(B27="Surge Gloves", 30, 0)</f>
        <v>0</v>
      </c>
      <c r="Y27" s="3">
        <f>IF(B27="Insulated Boots", 30, 0)</f>
        <v>0</v>
      </c>
      <c r="Z27" s="3">
        <f>IF(B27="Medical Belt", 30, 0)</f>
        <v>0</v>
      </c>
      <c r="AA27" s="3">
        <f>IF(B27="Cloaking Belt", 30, 0)</f>
        <v>0</v>
      </c>
      <c r="AB27" s="3">
        <f>IF(B27="Scrambler Belt", 20, 0)</f>
        <v>0</v>
      </c>
      <c r="AC27" s="3">
        <f>IF(B27="Repulsor Armor", 20, 0)</f>
        <v>0</v>
      </c>
      <c r="AD27" s="3">
        <f>IF(B27="SAAI Gloves", 20, 0)</f>
        <v>0</v>
      </c>
      <c r="AE27" s="3">
        <f>IF(B27="Repulsor Gloves", 20, 0)</f>
        <v>0</v>
      </c>
      <c r="AF27" s="3">
        <f>IF(B27="SAAI Boots", 20, 0)</f>
        <v>0</v>
      </c>
      <c r="AG27" s="3">
        <f>IF(B27="Booster Belt", 20, 0)</f>
        <v>0</v>
      </c>
      <c r="AH27" s="3">
        <f>IF(B27="Magnetic Gloves", 30, 0)</f>
        <v>0</v>
      </c>
      <c r="AI27" s="3">
        <f>IF(B27="Magnetic Boots", 20, 0)</f>
        <v>0</v>
      </c>
      <c r="AJ27" s="3">
        <f>IF(B27="Backfire Belt", 30, 0)</f>
        <v>0</v>
      </c>
      <c r="AK27" s="3">
        <f t="shared" si="10"/>
        <v>0</v>
      </c>
    </row>
    <row r="28" spans="11:37" x14ac:dyDescent="0.25">
      <c r="K28" s="3">
        <f t="shared" si="0"/>
        <v>0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>
        <f t="shared" si="9"/>
        <v>0</v>
      </c>
      <c r="U28" s="3">
        <f>IF(B28="Heavy Armor", 30, 0)</f>
        <v>0</v>
      </c>
      <c r="V28" s="3">
        <f>IF(B28="Surge Armor", 20, 0)</f>
        <v>0</v>
      </c>
      <c r="W28" s="3">
        <f>IF(B28="Vortex Armor", 30, 0)</f>
        <v>0</v>
      </c>
      <c r="X28" s="3">
        <f>IF(B28="Surge Gloves", 30, 0)</f>
        <v>0</v>
      </c>
      <c r="Y28" s="3">
        <f>IF(B28="Insulated Boots", 30, 0)</f>
        <v>0</v>
      </c>
      <c r="Z28" s="3">
        <f>IF(B28="Medical Belt", 30, 0)</f>
        <v>0</v>
      </c>
      <c r="AA28" s="3">
        <f>IF(B28="Cloaking Belt", 30, 0)</f>
        <v>0</v>
      </c>
      <c r="AB28" s="3">
        <f>IF(B28="Scrambler Belt", 20, 0)</f>
        <v>0</v>
      </c>
      <c r="AC28" s="3">
        <f>IF(B28="Repulsor Armor", 20, 0)</f>
        <v>0</v>
      </c>
      <c r="AD28" s="3">
        <f>IF(B28="SAAI Gloves", 20, 0)</f>
        <v>0</v>
      </c>
      <c r="AE28" s="3">
        <f>IF(B28="Repulsor Gloves", 20, 0)</f>
        <v>0</v>
      </c>
      <c r="AF28" s="3">
        <f>IF(B28="SAAI Boots", 20, 0)</f>
        <v>0</v>
      </c>
      <c r="AG28" s="3">
        <f>IF(B28="Booster Belt", 20, 0)</f>
        <v>0</v>
      </c>
      <c r="AH28" s="3">
        <f>IF(B28="Magnetic Gloves", 30, 0)</f>
        <v>0</v>
      </c>
      <c r="AI28" s="3">
        <f>IF(B28="Magnetic Boots", 20, 0)</f>
        <v>0</v>
      </c>
      <c r="AJ28" s="3">
        <f>IF(B28="Backfire Belt", 30, 0)</f>
        <v>0</v>
      </c>
      <c r="AK28" s="3">
        <f t="shared" si="10"/>
        <v>0</v>
      </c>
    </row>
    <row r="29" spans="11:37" x14ac:dyDescent="0.25">
      <c r="K29" s="3">
        <f t="shared" si="0"/>
        <v>0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>
        <f t="shared" si="9"/>
        <v>0</v>
      </c>
      <c r="U29" s="3">
        <f>IF(B29="Heavy Armor", 30, 0)</f>
        <v>0</v>
      </c>
      <c r="V29" s="3">
        <f>IF(B29="Surge Armor", 20, 0)</f>
        <v>0</v>
      </c>
      <c r="W29" s="3">
        <f>IF(B29="Vortex Armor", 30, 0)</f>
        <v>0</v>
      </c>
      <c r="X29" s="3">
        <f>IF(B29="Surge Gloves", 30, 0)</f>
        <v>0</v>
      </c>
      <c r="Y29" s="3">
        <f>IF(B29="Insulated Boots", 30, 0)</f>
        <v>0</v>
      </c>
      <c r="Z29" s="3">
        <f>IF(B29="Medical Belt", 30, 0)</f>
        <v>0</v>
      </c>
      <c r="AA29" s="3">
        <f>IF(B29="Cloaking Belt", 30, 0)</f>
        <v>0</v>
      </c>
      <c r="AB29" s="3">
        <f>IF(B29="Scrambler Belt", 20, 0)</f>
        <v>0</v>
      </c>
      <c r="AC29" s="3">
        <f>IF(B29="Repulsor Armor", 20, 0)</f>
        <v>0</v>
      </c>
      <c r="AD29" s="3">
        <f>IF(B29="SAAI Gloves", 20, 0)</f>
        <v>0</v>
      </c>
      <c r="AE29" s="3">
        <f>IF(B29="Repulsor Gloves", 20, 0)</f>
        <v>0</v>
      </c>
      <c r="AF29" s="3">
        <f>IF(B29="SAAI Boots", 20, 0)</f>
        <v>0</v>
      </c>
      <c r="AG29" s="3">
        <f>IF(B29="Booster Belt", 20, 0)</f>
        <v>0</v>
      </c>
      <c r="AH29" s="3">
        <f>IF(B29="Magnetic Gloves", 30, 0)</f>
        <v>0</v>
      </c>
      <c r="AI29" s="3">
        <f>IF(B29="Magnetic Boots", 20, 0)</f>
        <v>0</v>
      </c>
      <c r="AJ29" s="3">
        <f>IF(B29="Backfire Belt", 30, 0)</f>
        <v>0</v>
      </c>
      <c r="AK29" s="3">
        <f t="shared" si="10"/>
        <v>0</v>
      </c>
    </row>
    <row r="30" spans="11:37" x14ac:dyDescent="0.25">
      <c r="K30" s="3">
        <f t="shared" si="0"/>
        <v>0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>
        <f t="shared" si="9"/>
        <v>0</v>
      </c>
      <c r="U30" s="3">
        <f>IF(B30="Heavy Armor", 30, 0)</f>
        <v>0</v>
      </c>
      <c r="V30" s="3">
        <f>IF(B30="Surge Armor", 20, 0)</f>
        <v>0</v>
      </c>
      <c r="W30" s="3">
        <f>IF(B30="Vortex Armor", 30, 0)</f>
        <v>0</v>
      </c>
      <c r="X30" s="3">
        <f>IF(B30="Surge Gloves", 30, 0)</f>
        <v>0</v>
      </c>
      <c r="Y30" s="3">
        <f>IF(B30="Insulated Boots", 30, 0)</f>
        <v>0</v>
      </c>
      <c r="Z30" s="3">
        <f>IF(B30="Medical Belt", 30, 0)</f>
        <v>0</v>
      </c>
      <c r="AA30" s="3">
        <f>IF(B30="Cloaking Belt", 30, 0)</f>
        <v>0</v>
      </c>
      <c r="AB30" s="3">
        <f>IF(B30="Scrambler Belt", 20, 0)</f>
        <v>0</v>
      </c>
      <c r="AC30" s="3">
        <f>IF(B30="Repulsor Armor", 20, 0)</f>
        <v>0</v>
      </c>
      <c r="AD30" s="3">
        <f>IF(B30="SAAI Gloves", 20, 0)</f>
        <v>0</v>
      </c>
      <c r="AE30" s="3">
        <f>IF(B30="Repulsor Gloves", 20, 0)</f>
        <v>0</v>
      </c>
      <c r="AF30" s="3">
        <f>IF(B30="SAAI Boots", 20, 0)</f>
        <v>0</v>
      </c>
      <c r="AG30" s="3">
        <f>IF(B30="Booster Belt", 20, 0)</f>
        <v>0</v>
      </c>
      <c r="AH30" s="3">
        <f>IF(B30="Magnetic Gloves", 30, 0)</f>
        <v>0</v>
      </c>
      <c r="AI30" s="3">
        <f>IF(B30="Magnetic Boots", 20, 0)</f>
        <v>0</v>
      </c>
      <c r="AJ30" s="3">
        <f>IF(B30="Backfire Belt", 30, 0)</f>
        <v>0</v>
      </c>
      <c r="AK30" s="3">
        <f t="shared" si="10"/>
        <v>0</v>
      </c>
    </row>
    <row r="31" spans="11:37" x14ac:dyDescent="0.25">
      <c r="K31" s="3">
        <f t="shared" si="0"/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>
        <f t="shared" si="9"/>
        <v>0</v>
      </c>
      <c r="U31" s="3">
        <f>IF(B31="Heavy Armor", 30, 0)</f>
        <v>0</v>
      </c>
      <c r="V31" s="3">
        <f>IF(B31="Surge Armor", 20, 0)</f>
        <v>0</v>
      </c>
      <c r="W31" s="3">
        <f>IF(B31="Vortex Armor", 30, 0)</f>
        <v>0</v>
      </c>
      <c r="X31" s="3">
        <f>IF(B31="Surge Gloves", 30, 0)</f>
        <v>0</v>
      </c>
      <c r="Y31" s="3">
        <f>IF(B31="Insulated Boots", 30, 0)</f>
        <v>0</v>
      </c>
      <c r="Z31" s="3">
        <f>IF(B31="Medical Belt", 30, 0)</f>
        <v>0</v>
      </c>
      <c r="AA31" s="3">
        <f>IF(B31="Cloaking Belt", 30, 0)</f>
        <v>0</v>
      </c>
      <c r="AB31" s="3">
        <f>IF(B31="Scrambler Belt", 20, 0)</f>
        <v>0</v>
      </c>
      <c r="AC31" s="3">
        <f>IF(B31="Repulsor Armor", 20, 0)</f>
        <v>0</v>
      </c>
      <c r="AD31" s="3">
        <f>IF(B31="SAAI Gloves", 20, 0)</f>
        <v>0</v>
      </c>
      <c r="AE31" s="3">
        <f>IF(B31="Repulsor Gloves", 20, 0)</f>
        <v>0</v>
      </c>
      <c r="AF31" s="3">
        <f>IF(B31="SAAI Boots", 20, 0)</f>
        <v>0</v>
      </c>
      <c r="AG31" s="3">
        <f>IF(B31="Booster Belt", 20, 0)</f>
        <v>0</v>
      </c>
      <c r="AH31" s="3">
        <f>IF(B31="Magnetic Gloves", 30, 0)</f>
        <v>0</v>
      </c>
      <c r="AI31" s="3">
        <f>IF(B31="Magnetic Boots", 20, 0)</f>
        <v>0</v>
      </c>
      <c r="AJ31" s="3">
        <f>IF(B31="Backfire Belt", 30, 0)</f>
        <v>0</v>
      </c>
      <c r="AK31" s="3">
        <f t="shared" si="10"/>
        <v>0</v>
      </c>
    </row>
    <row r="32" spans="11:37" x14ac:dyDescent="0.25">
      <c r="K32" s="3">
        <f t="shared" si="0"/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>
        <f t="shared" si="9"/>
        <v>0</v>
      </c>
      <c r="U32" s="3">
        <f>IF(B32="Heavy Armor", 30, 0)</f>
        <v>0</v>
      </c>
      <c r="V32" s="3">
        <f>IF(B32="Surge Armor", 20, 0)</f>
        <v>0</v>
      </c>
      <c r="W32" s="3">
        <f>IF(B32="Vortex Armor", 30, 0)</f>
        <v>0</v>
      </c>
      <c r="X32" s="3">
        <f>IF(B32="Surge Gloves", 30, 0)</f>
        <v>0</v>
      </c>
      <c r="Y32" s="3">
        <f>IF(B32="Insulated Boots", 30, 0)</f>
        <v>0</v>
      </c>
      <c r="Z32" s="3">
        <f>IF(B32="Medical Belt", 30, 0)</f>
        <v>0</v>
      </c>
      <c r="AA32" s="3">
        <f>IF(B32="Cloaking Belt", 30, 0)</f>
        <v>0</v>
      </c>
      <c r="AB32" s="3">
        <f>IF(B32="Scrambler Belt", 20, 0)</f>
        <v>0</v>
      </c>
      <c r="AC32" s="3">
        <f>IF(B32="Repulsor Armor", 20, 0)</f>
        <v>0</v>
      </c>
      <c r="AD32" s="3">
        <f>IF(B32="SAAI Gloves", 20, 0)</f>
        <v>0</v>
      </c>
      <c r="AE32" s="3">
        <f>IF(B32="Repulsor Gloves", 20, 0)</f>
        <v>0</v>
      </c>
      <c r="AF32" s="3">
        <f>IF(B32="SAAI Boots", 20, 0)</f>
        <v>0</v>
      </c>
      <c r="AG32" s="3">
        <f>IF(B32="Booster Belt", 20, 0)</f>
        <v>0</v>
      </c>
      <c r="AH32" s="3">
        <f>IF(B32="Magnetic Gloves", 30, 0)</f>
        <v>0</v>
      </c>
      <c r="AI32" s="3">
        <f>IF(B32="Magnetic Boots", 20, 0)</f>
        <v>0</v>
      </c>
      <c r="AJ32" s="3">
        <f>IF(B32="Backfire Belt", 30, 0)</f>
        <v>0</v>
      </c>
      <c r="AK32" s="3">
        <f t="shared" si="10"/>
        <v>0</v>
      </c>
    </row>
    <row r="33" spans="11:37" x14ac:dyDescent="0.25">
      <c r="K33" s="3">
        <f t="shared" si="0"/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f t="shared" si="9"/>
        <v>0</v>
      </c>
      <c r="U33" s="3">
        <f>IF(B33="Heavy Armor", 30, 0)</f>
        <v>0</v>
      </c>
      <c r="V33" s="3">
        <f>IF(B33="Surge Armor", 20, 0)</f>
        <v>0</v>
      </c>
      <c r="W33" s="3">
        <f>IF(B33="Vortex Armor", 30, 0)</f>
        <v>0</v>
      </c>
      <c r="X33" s="3">
        <f>IF(B33="Surge Gloves", 30, 0)</f>
        <v>0</v>
      </c>
      <c r="Y33" s="3">
        <f>IF(B33="Insulated Boots", 30, 0)</f>
        <v>0</v>
      </c>
      <c r="Z33" s="3">
        <f>IF(B33="Medical Belt", 30, 0)</f>
        <v>0</v>
      </c>
      <c r="AA33" s="3">
        <f>IF(B33="Cloaking Belt", 30, 0)</f>
        <v>0</v>
      </c>
      <c r="AB33" s="3">
        <f>IF(B33="Scrambler Belt", 20, 0)</f>
        <v>0</v>
      </c>
      <c r="AC33" s="3">
        <f>IF(B33="Repulsor Armor", 20, 0)</f>
        <v>0</v>
      </c>
      <c r="AD33" s="3">
        <f>IF(B33="SAAI Gloves", 20, 0)</f>
        <v>0</v>
      </c>
      <c r="AE33" s="3">
        <f>IF(B33="Repulsor Gloves", 20, 0)</f>
        <v>0</v>
      </c>
      <c r="AF33" s="3">
        <f>IF(B33="SAAI Boots", 20, 0)</f>
        <v>0</v>
      </c>
      <c r="AG33" s="3">
        <f>IF(B33="Booster Belt", 20, 0)</f>
        <v>0</v>
      </c>
      <c r="AH33" s="3">
        <f>IF(B33="Magnetic Gloves", 30, 0)</f>
        <v>0</v>
      </c>
      <c r="AI33" s="3">
        <f>IF(B33="Magnetic Boots", 20, 0)</f>
        <v>0</v>
      </c>
      <c r="AJ33" s="3">
        <f>IF(B33="Backfire Belt", 30, 0)</f>
        <v>0</v>
      </c>
      <c r="AK33" s="3">
        <f t="shared" si="10"/>
        <v>0</v>
      </c>
    </row>
    <row r="34" spans="11:37" x14ac:dyDescent="0.25">
      <c r="K34" s="3">
        <f t="shared" si="0"/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>
        <f t="shared" si="9"/>
        <v>0</v>
      </c>
      <c r="U34" s="3">
        <f>IF(B34="Heavy Armor", 30, 0)</f>
        <v>0</v>
      </c>
      <c r="V34" s="3">
        <f>IF(B34="Surge Armor", 20, 0)</f>
        <v>0</v>
      </c>
      <c r="W34" s="3">
        <f>IF(B34="Vortex Armor", 30, 0)</f>
        <v>0</v>
      </c>
      <c r="X34" s="3">
        <f>IF(B34="Surge Gloves", 30, 0)</f>
        <v>0</v>
      </c>
      <c r="Y34" s="3">
        <f>IF(B34="Insulated Boots", 30, 0)</f>
        <v>0</v>
      </c>
      <c r="Z34" s="3">
        <f>IF(B34="Medical Belt", 30, 0)</f>
        <v>0</v>
      </c>
      <c r="AA34" s="3">
        <f>IF(B34="Cloaking Belt", 30, 0)</f>
        <v>0</v>
      </c>
      <c r="AB34" s="3">
        <f>IF(B34="Scrambler Belt", 20, 0)</f>
        <v>0</v>
      </c>
      <c r="AC34" s="3">
        <f>IF(B34="Repulsor Armor", 20, 0)</f>
        <v>0</v>
      </c>
      <c r="AD34" s="3">
        <f>IF(B34="SAAI Gloves", 20, 0)</f>
        <v>0</v>
      </c>
      <c r="AE34" s="3">
        <f>IF(B34="Repulsor Gloves", 20, 0)</f>
        <v>0</v>
      </c>
      <c r="AF34" s="3">
        <f>IF(B34="SAAI Boots", 20, 0)</f>
        <v>0</v>
      </c>
      <c r="AG34" s="3">
        <f>IF(B34="Booster Belt", 20, 0)</f>
        <v>0</v>
      </c>
      <c r="AH34" s="3">
        <f>IF(B34="Magnetic Gloves", 30, 0)</f>
        <v>0</v>
      </c>
      <c r="AI34" s="3">
        <f>IF(B34="Magnetic Boots", 20, 0)</f>
        <v>0</v>
      </c>
      <c r="AJ34" s="3">
        <f>IF(B34="Backfire Belt", 30, 0)</f>
        <v>0</v>
      </c>
      <c r="AK34" s="3">
        <f t="shared" si="10"/>
        <v>0</v>
      </c>
    </row>
    <row r="35" spans="11:37" x14ac:dyDescent="0.25">
      <c r="K35" s="3">
        <f t="shared" si="0"/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>
        <f t="shared" si="9"/>
        <v>0</v>
      </c>
      <c r="U35" s="3">
        <f>IF(B35="Heavy Armor", 30, 0)</f>
        <v>0</v>
      </c>
      <c r="V35" s="3">
        <f>IF(B35="Surge Armor", 20, 0)</f>
        <v>0</v>
      </c>
      <c r="W35" s="3">
        <f>IF(B35="Vortex Armor", 30, 0)</f>
        <v>0</v>
      </c>
      <c r="X35" s="3">
        <f>IF(B35="Surge Gloves", 30, 0)</f>
        <v>0</v>
      </c>
      <c r="Y35" s="3">
        <f>IF(B35="Insulated Boots", 30, 0)</f>
        <v>0</v>
      </c>
      <c r="Z35" s="3">
        <f>IF(B35="Medical Belt", 30, 0)</f>
        <v>0</v>
      </c>
      <c r="AA35" s="3">
        <f>IF(B35="Cloaking Belt", 30, 0)</f>
        <v>0</v>
      </c>
      <c r="AB35" s="3">
        <f>IF(B35="Scrambler Belt", 20, 0)</f>
        <v>0</v>
      </c>
      <c r="AC35" s="3">
        <f>IF(B35="Repulsor Armor", 20, 0)</f>
        <v>0</v>
      </c>
      <c r="AD35" s="3">
        <f>IF(B35="SAAI Gloves", 20, 0)</f>
        <v>0</v>
      </c>
      <c r="AE35" s="3">
        <f>IF(B35="Repulsor Gloves", 20, 0)</f>
        <v>0</v>
      </c>
      <c r="AF35" s="3">
        <f>IF(B35="SAAI Boots", 20, 0)</f>
        <v>0</v>
      </c>
      <c r="AG35" s="3">
        <f>IF(B35="Booster Belt", 20, 0)</f>
        <v>0</v>
      </c>
      <c r="AH35" s="3">
        <f>IF(B35="Magnetic Gloves", 30, 0)</f>
        <v>0</v>
      </c>
      <c r="AI35" s="3">
        <f>IF(B35="Magnetic Boots", 20, 0)</f>
        <v>0</v>
      </c>
      <c r="AJ35" s="3">
        <f>IF(B35="Backfire Belt", 30, 0)</f>
        <v>0</v>
      </c>
      <c r="AK35" s="3">
        <f t="shared" si="10"/>
        <v>0</v>
      </c>
    </row>
    <row r="36" spans="11:37" x14ac:dyDescent="0.25">
      <c r="K36" s="3">
        <f t="shared" si="0"/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>
        <f t="shared" si="9"/>
        <v>0</v>
      </c>
      <c r="U36" s="3">
        <f>IF(B36="Heavy Armor", 30, 0)</f>
        <v>0</v>
      </c>
      <c r="V36" s="3">
        <f>IF(B36="Surge Armor", 20, 0)</f>
        <v>0</v>
      </c>
      <c r="W36" s="3">
        <f>IF(B36="Vortex Armor", 30, 0)</f>
        <v>0</v>
      </c>
      <c r="X36" s="3">
        <f>IF(B36="Surge Gloves", 30, 0)</f>
        <v>0</v>
      </c>
      <c r="Y36" s="3">
        <f>IF(B36="Insulated Boots", 30, 0)</f>
        <v>0</v>
      </c>
      <c r="Z36" s="3">
        <f>IF(B36="Medical Belt", 30, 0)</f>
        <v>0</v>
      </c>
      <c r="AA36" s="3">
        <f>IF(B36="Cloaking Belt", 30, 0)</f>
        <v>0</v>
      </c>
      <c r="AB36" s="3">
        <f>IF(B36="Scrambler Belt", 20, 0)</f>
        <v>0</v>
      </c>
      <c r="AC36" s="3">
        <f>IF(B36="Repulsor Armor", 20, 0)</f>
        <v>0</v>
      </c>
      <c r="AD36" s="3">
        <f>IF(B36="SAAI Gloves", 20, 0)</f>
        <v>0</v>
      </c>
      <c r="AE36" s="3">
        <f>IF(B36="Repulsor Gloves", 20, 0)</f>
        <v>0</v>
      </c>
      <c r="AF36" s="3">
        <f>IF(B36="SAAI Boots", 20, 0)</f>
        <v>0</v>
      </c>
      <c r="AG36" s="3">
        <f>IF(B36="Booster Belt", 20, 0)</f>
        <v>0</v>
      </c>
      <c r="AH36" s="3">
        <f>IF(B36="Magnetic Gloves", 30, 0)</f>
        <v>0</v>
      </c>
      <c r="AI36" s="3">
        <f>IF(B36="Magnetic Boots", 20, 0)</f>
        <v>0</v>
      </c>
      <c r="AJ36" s="3">
        <f>IF(B36="Backfire Belt", 30, 0)</f>
        <v>0</v>
      </c>
      <c r="AK36" s="3">
        <f t="shared" si="1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C12" sqref="C12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7.7109375" bestFit="1" customWidth="1"/>
    <col min="11" max="11" width="10.85546875" bestFit="1" customWidth="1"/>
    <col min="12" max="12" width="8.140625" hidden="1" customWidth="1"/>
    <col min="13" max="13" width="12.7109375" hidden="1" customWidth="1"/>
    <col min="14" max="14" width="10.85546875" hidden="1" customWidth="1"/>
    <col min="15" max="15" width="11.5703125" hidden="1" customWidth="1"/>
    <col min="16" max="16" width="13.85546875" hidden="1" customWidth="1"/>
    <col min="17" max="17" width="9.28515625" hidden="1" customWidth="1"/>
    <col min="18" max="18" width="11.42578125" hidden="1" customWidth="1"/>
    <col min="19" max="19" width="10.5703125" hidden="1" customWidth="1"/>
    <col min="20" max="20" width="15.140625" bestFit="1" customWidth="1"/>
    <col min="21" max="21" width="16.85546875" style="3" hidden="1" customWidth="1"/>
    <col min="22" max="22" width="16.42578125" style="3" hidden="1" customWidth="1"/>
    <col min="23" max="23" width="17.5703125" style="3" hidden="1" customWidth="1"/>
    <col min="24" max="24" width="17" style="3" hidden="1" customWidth="1"/>
    <col min="25" max="25" width="19.28515625" style="3" hidden="1" customWidth="1"/>
    <col min="26" max="26" width="16.5703125" style="3" hidden="1" customWidth="1"/>
    <col min="27" max="27" width="17" style="3" hidden="1" customWidth="1"/>
    <col min="28" max="28" width="18.42578125" style="3" hidden="1" customWidth="1"/>
    <col min="29" max="29" width="19.42578125" style="3" hidden="1" customWidth="1"/>
    <col min="30" max="30" width="11.7109375" style="3" hidden="1" customWidth="1"/>
    <col min="31" max="31" width="15.5703125" style="3" hidden="1" customWidth="1"/>
    <col min="32" max="32" width="10.5703125" style="3" hidden="1" customWidth="1"/>
    <col min="33" max="33" width="11.85546875" style="3" hidden="1" customWidth="1"/>
    <col min="34" max="34" width="16" style="3" hidden="1" customWidth="1"/>
    <col min="35" max="35" width="14.85546875" style="3" hidden="1" customWidth="1"/>
    <col min="36" max="36" width="12.140625" style="3" hidden="1" customWidth="1"/>
    <col min="37" max="37" width="20.85546875" style="3" hidden="1" customWidth="1"/>
    <col min="38" max="38" width="11.5703125" bestFit="1" customWidth="1"/>
    <col min="39" max="39" width="15.140625" hidden="1" customWidth="1"/>
    <col min="40" max="40" width="12" hidden="1" customWidth="1"/>
    <col min="41" max="41" width="13.5703125" hidden="1" customWidth="1"/>
    <col min="42" max="42" width="12.42578125" hidden="1" customWidth="1"/>
  </cols>
  <sheetData>
    <row r="1" spans="1:42" x14ac:dyDescent="0.25">
      <c r="A1" s="2" t="s">
        <v>8</v>
      </c>
      <c r="B1" s="2" t="s">
        <v>9</v>
      </c>
      <c r="C1" s="1" t="s">
        <v>17</v>
      </c>
      <c r="D1" s="2" t="s">
        <v>10</v>
      </c>
      <c r="F1" s="2" t="s">
        <v>28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15</v>
      </c>
      <c r="AH1" s="3" t="s">
        <v>56</v>
      </c>
      <c r="AI1" s="3" t="s">
        <v>12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</row>
    <row r="2" spans="1:42" x14ac:dyDescent="0.25">
      <c r="A2" t="s">
        <v>30</v>
      </c>
      <c r="B2" t="s">
        <v>6</v>
      </c>
      <c r="C2" t="s">
        <v>18</v>
      </c>
      <c r="D2">
        <f>D5+D8+D11</f>
        <v>900</v>
      </c>
      <c r="K2" s="3">
        <f>SUM(L2:S2)</f>
        <v>20</v>
      </c>
      <c r="L2" s="3">
        <f>IF(A2="XJS9000",10,0)</f>
        <v>0</v>
      </c>
      <c r="M2" s="3">
        <f>IF(A2="Curmian",20,0)</f>
        <v>20</v>
      </c>
      <c r="N2" s="3">
        <f>IF(A2="Nynax",30,0)</f>
        <v>0</v>
      </c>
      <c r="O2" s="3">
        <f>IF(A2="Human",40,0)</f>
        <v>0</v>
      </c>
      <c r="P2" s="3">
        <f>IF(A2="Dragoran",50,0)</f>
        <v>0</v>
      </c>
      <c r="Q2" s="3">
        <f>IF(A2="Slith",60,0)</f>
        <v>0</v>
      </c>
      <c r="R2" s="3">
        <f>IF(A2="Kurgan",70,0)</f>
        <v>0</v>
      </c>
      <c r="S2" s="3">
        <f>IF(A2="Gronk",80,0)</f>
        <v>0</v>
      </c>
      <c r="T2" s="3">
        <f>SUM(U2:AK2)</f>
        <v>10</v>
      </c>
      <c r="U2" s="3">
        <f>IF(B2="Heavy Armor", 30, 0)</f>
        <v>0</v>
      </c>
      <c r="V2" s="3">
        <f>IF(B2="Surge Armor", 20, 0)</f>
        <v>0</v>
      </c>
      <c r="W2" s="3">
        <f>IF(B2="Vortex Armor", 30, 0)</f>
        <v>0</v>
      </c>
      <c r="X2" s="3">
        <f>IF(B2="Surge Gloves", 30, 0)</f>
        <v>0</v>
      </c>
      <c r="Y2" s="3">
        <f>IF(B2="Insulated Boots", 30, 0)</f>
        <v>0</v>
      </c>
      <c r="Z2" s="3">
        <f>IF(B2="Medical Belt", 30, 0)</f>
        <v>0</v>
      </c>
      <c r="AA2" s="3">
        <f>IF(B2="Cloaking Belt", 30, 0)</f>
        <v>0</v>
      </c>
      <c r="AB2" s="3">
        <f>IF(B2="Scrambler Belt", 20, 0)</f>
        <v>0</v>
      </c>
      <c r="AC2" s="3">
        <f>IF(B2="Repulsor Armor", 20, 0)</f>
        <v>0</v>
      </c>
      <c r="AD2" s="3">
        <f>IF(B2="SAAI Gloves", 20, 0)</f>
        <v>0</v>
      </c>
      <c r="AE2" s="3">
        <f>IF(B2="Repulsor Gloves", 20, 0)</f>
        <v>0</v>
      </c>
      <c r="AF2" s="3">
        <f>IF(B2="SAAI Boots", 20, 0)</f>
        <v>0</v>
      </c>
      <c r="AG2" s="3">
        <f>IF(B2="Booster Belt", 20, 0)</f>
        <v>0</v>
      </c>
      <c r="AH2" s="3">
        <f>IF(B2="Magnetic Gloves", 30, 0)</f>
        <v>0</v>
      </c>
      <c r="AI2" s="3">
        <f>IF(B2="Magnetic Boots", 20, 0)</f>
        <v>0</v>
      </c>
      <c r="AJ2" s="3">
        <f>IF(B2="Backfire Belt", 30, 0)</f>
        <v>0</v>
      </c>
      <c r="AK2" s="3">
        <f>IF(AND(NOT(ISBLANK(B2)),SUM(U2:AJ2)=0), 10, 0)</f>
        <v>10</v>
      </c>
      <c r="AL2" s="3">
        <f>SUM(AM2:AP2)</f>
        <v>50</v>
      </c>
      <c r="AM2" s="3">
        <f>IF(C2="Emergency",50,0)</f>
        <v>50</v>
      </c>
      <c r="AN2" s="3">
        <f>IF(C2="Surgery",40,0)</f>
        <v>0</v>
      </c>
      <c r="AO2" s="3">
        <f>IF(C2="Recovery",30,0)</f>
        <v>0</v>
      </c>
      <c r="AP2" s="3">
        <f>IF(C2="Therapy",30,0)</f>
        <v>0</v>
      </c>
    </row>
    <row r="3" spans="1:42" x14ac:dyDescent="0.25">
      <c r="A3" t="s">
        <v>30</v>
      </c>
      <c r="B3" t="s">
        <v>6</v>
      </c>
      <c r="C3" t="s">
        <v>20</v>
      </c>
      <c r="K3" s="3">
        <f t="shared" ref="K3:K36" si="0">SUM(L3:S3)</f>
        <v>20</v>
      </c>
      <c r="L3" s="3">
        <f t="shared" ref="L3:L36" si="1">IF(A3="XJS9000",10,0)</f>
        <v>0</v>
      </c>
      <c r="M3" s="3">
        <f t="shared" ref="M3:M36" si="2">IF(A3="Curmian",20,0)</f>
        <v>20</v>
      </c>
      <c r="N3" s="3">
        <f t="shared" ref="N3:N36" si="3">IF(A3="Nynax",30,0)</f>
        <v>0</v>
      </c>
      <c r="O3" s="3">
        <f t="shared" ref="O3:O36" si="4">IF(A3="Human",40,0)</f>
        <v>0</v>
      </c>
      <c r="P3" s="3">
        <f t="shared" ref="P3:P36" si="5">IF(A3="Dragoran",50,0)</f>
        <v>0</v>
      </c>
      <c r="Q3" s="3">
        <f t="shared" ref="Q3:Q36" si="6">IF(A3="Slith",60,0)</f>
        <v>0</v>
      </c>
      <c r="R3" s="3">
        <f t="shared" ref="R3:R36" si="7">IF(A3="Kurgan",70,0)</f>
        <v>0</v>
      </c>
      <c r="S3" s="3">
        <f t="shared" ref="S3:S36" si="8">IF(A3="Gronk",80,0)</f>
        <v>0</v>
      </c>
      <c r="T3" s="3">
        <f t="shared" ref="T3:T36" si="9">SUM(U3:AK3)</f>
        <v>10</v>
      </c>
      <c r="U3" s="3">
        <f>IF(B3="Heavy Armor", 30, 0)</f>
        <v>0</v>
      </c>
      <c r="V3" s="3">
        <f>IF(B3="Surge Armor", 20, 0)</f>
        <v>0</v>
      </c>
      <c r="W3" s="3">
        <f>IF(B3="Vortex Armor", 30, 0)</f>
        <v>0</v>
      </c>
      <c r="X3" s="3">
        <f>IF(B3="Surge Gloves", 30, 0)</f>
        <v>0</v>
      </c>
      <c r="Y3" s="3">
        <f>IF(B3="Insulated Boots", 30, 0)</f>
        <v>0</v>
      </c>
      <c r="Z3" s="3">
        <f>IF(B3="Medical Belt", 30, 0)</f>
        <v>0</v>
      </c>
      <c r="AA3" s="3">
        <f>IF(B3="Cloaking Belt", 30, 0)</f>
        <v>0</v>
      </c>
      <c r="AB3" s="3">
        <f>IF(B3="Scrambler Belt", 20, 0)</f>
        <v>0</v>
      </c>
      <c r="AC3" s="3">
        <f>IF(B3="Repulsor Armor", 20, 0)</f>
        <v>0</v>
      </c>
      <c r="AD3" s="3">
        <f>IF(B3="SAAI Gloves", 20, 0)</f>
        <v>0</v>
      </c>
      <c r="AE3" s="3">
        <f>IF(B3="Repulsor Gloves", 20, 0)</f>
        <v>0</v>
      </c>
      <c r="AF3" s="3">
        <f>IF(B3="SAAI Boots", 20, 0)</f>
        <v>0</v>
      </c>
      <c r="AG3" s="3">
        <f>IF(B3="Booster Belt", 20, 0)</f>
        <v>0</v>
      </c>
      <c r="AH3" s="3">
        <f>IF(B3="Magnetic Gloves", 30, 0)</f>
        <v>0</v>
      </c>
      <c r="AI3" s="3">
        <f>IF(B3="Magnetic Boots", 20, 0)</f>
        <v>0</v>
      </c>
      <c r="AJ3" s="3">
        <f>IF(B3="Backfire Belt", 30, 0)</f>
        <v>0</v>
      </c>
      <c r="AK3" s="3">
        <f t="shared" ref="AK3:AK36" si="10">IF(AND(NOT(ISBLANK(B3)),SUM(U3:AJ3)=0), 10, 0)</f>
        <v>10</v>
      </c>
      <c r="AL3" s="3">
        <f t="shared" ref="AL3:AL5" si="11">SUM(AM3:AP3)</f>
        <v>40</v>
      </c>
      <c r="AM3" s="3">
        <f t="shared" ref="AM3:AM5" si="12">IF(C3="Emergency",50,0)</f>
        <v>0</v>
      </c>
      <c r="AN3" s="3">
        <f t="shared" ref="AN3:AN5" si="13">IF(C3="Surgery",40,0)</f>
        <v>40</v>
      </c>
      <c r="AO3" s="3">
        <f t="shared" ref="AO3:AO5" si="14">IF(C3="Recovery",30,0)</f>
        <v>0</v>
      </c>
      <c r="AP3" s="3">
        <f t="shared" ref="AP3:AP5" si="15">IF(C3="Therapy",30,0)</f>
        <v>0</v>
      </c>
    </row>
    <row r="4" spans="1:42" x14ac:dyDescent="0.25">
      <c r="A4" t="s">
        <v>30</v>
      </c>
      <c r="B4" t="s">
        <v>6</v>
      </c>
      <c r="C4" t="s">
        <v>21</v>
      </c>
      <c r="D4" s="1" t="s">
        <v>40</v>
      </c>
      <c r="K4" s="3">
        <f t="shared" si="0"/>
        <v>20</v>
      </c>
      <c r="L4" s="3">
        <f t="shared" si="1"/>
        <v>0</v>
      </c>
      <c r="M4" s="3">
        <f t="shared" si="2"/>
        <v>20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0</v>
      </c>
      <c r="R4" s="3">
        <f t="shared" si="7"/>
        <v>0</v>
      </c>
      <c r="S4" s="3">
        <f t="shared" si="8"/>
        <v>0</v>
      </c>
      <c r="T4" s="3">
        <f t="shared" si="9"/>
        <v>10</v>
      </c>
      <c r="U4" s="3">
        <f>IF(B4="Heavy Armor", 30, 0)</f>
        <v>0</v>
      </c>
      <c r="V4" s="3">
        <f>IF(B4="Surge Armor", 20, 0)</f>
        <v>0</v>
      </c>
      <c r="W4" s="3">
        <f>IF(B4="Vortex Armor", 30, 0)</f>
        <v>0</v>
      </c>
      <c r="X4" s="3">
        <f>IF(B4="Surge Gloves", 30, 0)</f>
        <v>0</v>
      </c>
      <c r="Y4" s="3">
        <f>IF(B4="Insulated Boots", 30, 0)</f>
        <v>0</v>
      </c>
      <c r="Z4" s="3">
        <f>IF(B4="Medical Belt", 30, 0)</f>
        <v>0</v>
      </c>
      <c r="AA4" s="3">
        <f>IF(B4="Cloaking Belt", 30, 0)</f>
        <v>0</v>
      </c>
      <c r="AB4" s="3">
        <f>IF(B4="Scrambler Belt", 20, 0)</f>
        <v>0</v>
      </c>
      <c r="AC4" s="3">
        <f>IF(B4="Repulsor Armor", 20, 0)</f>
        <v>0</v>
      </c>
      <c r="AD4" s="3">
        <f>IF(B4="SAAI Gloves", 20, 0)</f>
        <v>0</v>
      </c>
      <c r="AE4" s="3">
        <f>IF(B4="Repulsor Gloves", 20, 0)</f>
        <v>0</v>
      </c>
      <c r="AF4" s="3">
        <f>IF(B4="SAAI Boots", 20, 0)</f>
        <v>0</v>
      </c>
      <c r="AG4" s="3">
        <f>IF(B4="Booster Belt", 20, 0)</f>
        <v>0</v>
      </c>
      <c r="AH4" s="3">
        <f>IF(B4="Magnetic Gloves", 30, 0)</f>
        <v>0</v>
      </c>
      <c r="AI4" s="3">
        <f>IF(B4="Magnetic Boots", 20, 0)</f>
        <v>0</v>
      </c>
      <c r="AJ4" s="3">
        <f>IF(B4="Backfire Belt", 30, 0)</f>
        <v>0</v>
      </c>
      <c r="AK4" s="3">
        <f t="shared" si="10"/>
        <v>10</v>
      </c>
      <c r="AL4" s="3">
        <f t="shared" si="11"/>
        <v>30</v>
      </c>
      <c r="AM4" s="3">
        <f t="shared" si="12"/>
        <v>0</v>
      </c>
      <c r="AN4" s="3">
        <f t="shared" si="13"/>
        <v>0</v>
      </c>
      <c r="AO4" s="3">
        <f t="shared" si="14"/>
        <v>30</v>
      </c>
      <c r="AP4" s="3">
        <f t="shared" si="15"/>
        <v>0</v>
      </c>
    </row>
    <row r="5" spans="1:42" x14ac:dyDescent="0.25">
      <c r="A5" t="s">
        <v>30</v>
      </c>
      <c r="B5" t="s">
        <v>53</v>
      </c>
      <c r="C5" t="s">
        <v>29</v>
      </c>
      <c r="D5">
        <f>SUM(K2:K36)</f>
        <v>360</v>
      </c>
      <c r="K5" s="3">
        <f t="shared" si="0"/>
        <v>20</v>
      </c>
      <c r="L5" s="3">
        <f t="shared" si="1"/>
        <v>0</v>
      </c>
      <c r="M5" s="3">
        <f t="shared" si="2"/>
        <v>20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0</v>
      </c>
      <c r="T5" s="3">
        <f t="shared" si="9"/>
        <v>20</v>
      </c>
      <c r="U5" s="3">
        <f>IF(B5="Heavy Armor", 30, 0)</f>
        <v>0</v>
      </c>
      <c r="V5" s="3">
        <f>IF(B5="Surge Armor", 20, 0)</f>
        <v>0</v>
      </c>
      <c r="W5" s="3">
        <f>IF(B5="Vortex Armor", 30, 0)</f>
        <v>0</v>
      </c>
      <c r="X5" s="3">
        <f>IF(B5="Surge Gloves", 30, 0)</f>
        <v>0</v>
      </c>
      <c r="Y5" s="3">
        <f>IF(B5="Insulated Boots", 30, 0)</f>
        <v>0</v>
      </c>
      <c r="Z5" s="3">
        <f>IF(B5="Medical Belt", 30, 0)</f>
        <v>0</v>
      </c>
      <c r="AA5" s="3">
        <f>IF(B5="Cloaking Belt", 30, 0)</f>
        <v>0</v>
      </c>
      <c r="AB5" s="3">
        <f>IF(B5="Scrambler Belt", 20, 0)</f>
        <v>0</v>
      </c>
      <c r="AC5" s="3">
        <f>IF(B5="Repulsor Armor", 20, 0)</f>
        <v>0</v>
      </c>
      <c r="AD5" s="3">
        <f>IF(B5="SAAI Gloves", 20, 0)</f>
        <v>20</v>
      </c>
      <c r="AE5" s="3">
        <f>IF(B5="Repulsor Gloves", 20, 0)</f>
        <v>0</v>
      </c>
      <c r="AF5" s="3">
        <f>IF(B5="SAAI Boots", 20, 0)</f>
        <v>0</v>
      </c>
      <c r="AG5" s="3">
        <f>IF(B5="Booster Belt", 20, 0)</f>
        <v>0</v>
      </c>
      <c r="AH5" s="3">
        <f>IF(B5="Magnetic Gloves", 30, 0)</f>
        <v>0</v>
      </c>
      <c r="AI5" s="3">
        <f>IF(B5="Magnetic Boots", 20, 0)</f>
        <v>0</v>
      </c>
      <c r="AJ5" s="3">
        <f>IF(B5="Backfire Belt", 30, 0)</f>
        <v>0</v>
      </c>
      <c r="AK5" s="3">
        <f t="shared" si="10"/>
        <v>0</v>
      </c>
      <c r="AL5" s="3">
        <f t="shared" si="11"/>
        <v>30</v>
      </c>
      <c r="AM5" s="3">
        <f t="shared" si="12"/>
        <v>0</v>
      </c>
      <c r="AN5" s="3">
        <f t="shared" si="13"/>
        <v>0</v>
      </c>
      <c r="AO5" s="3">
        <f t="shared" si="14"/>
        <v>0</v>
      </c>
      <c r="AP5" s="3">
        <f t="shared" si="15"/>
        <v>30</v>
      </c>
    </row>
    <row r="6" spans="1:42" x14ac:dyDescent="0.25">
      <c r="A6" t="s">
        <v>30</v>
      </c>
      <c r="B6" t="s">
        <v>53</v>
      </c>
      <c r="K6" s="3">
        <f t="shared" si="0"/>
        <v>20</v>
      </c>
      <c r="L6" s="3">
        <f t="shared" si="1"/>
        <v>0</v>
      </c>
      <c r="M6" s="3">
        <f t="shared" si="2"/>
        <v>20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20</v>
      </c>
      <c r="U6" s="3">
        <f>IF(B6="Heavy Armor", 30, 0)</f>
        <v>0</v>
      </c>
      <c r="V6" s="3">
        <f>IF(B6="Surge Armor", 20, 0)</f>
        <v>0</v>
      </c>
      <c r="W6" s="3">
        <f>IF(B6="Vortex Armor", 30, 0)</f>
        <v>0</v>
      </c>
      <c r="X6" s="3">
        <f>IF(B6="Surge Gloves", 30, 0)</f>
        <v>0</v>
      </c>
      <c r="Y6" s="3">
        <f>IF(B6="Insulated Boots", 30, 0)</f>
        <v>0</v>
      </c>
      <c r="Z6" s="3">
        <f>IF(B6="Medical Belt", 30, 0)</f>
        <v>0</v>
      </c>
      <c r="AA6" s="3">
        <f>IF(B6="Cloaking Belt", 30, 0)</f>
        <v>0</v>
      </c>
      <c r="AB6" s="3">
        <f>IF(B6="Scrambler Belt", 20, 0)</f>
        <v>0</v>
      </c>
      <c r="AC6" s="3">
        <f>IF(B6="Repulsor Armor", 20, 0)</f>
        <v>0</v>
      </c>
      <c r="AD6" s="3">
        <f>IF(B6="SAAI Gloves", 20, 0)</f>
        <v>20</v>
      </c>
      <c r="AE6" s="3">
        <f>IF(B6="Repulsor Gloves", 20, 0)</f>
        <v>0</v>
      </c>
      <c r="AF6" s="3">
        <f>IF(B6="SAAI Boots", 20, 0)</f>
        <v>0</v>
      </c>
      <c r="AG6" s="3">
        <f>IF(B6="Booster Belt", 20, 0)</f>
        <v>0</v>
      </c>
      <c r="AH6" s="3">
        <f>IF(B6="Magnetic Gloves", 30, 0)</f>
        <v>0</v>
      </c>
      <c r="AI6" s="3">
        <f>IF(B6="Magnetic Boots", 20, 0)</f>
        <v>0</v>
      </c>
      <c r="AJ6" s="3">
        <f>IF(B6="Backfire Belt", 30, 0)</f>
        <v>0</v>
      </c>
      <c r="AK6" s="3">
        <f t="shared" si="10"/>
        <v>0</v>
      </c>
    </row>
    <row r="7" spans="1:42" x14ac:dyDescent="0.25">
      <c r="A7" t="s">
        <v>30</v>
      </c>
      <c r="B7" t="s">
        <v>53</v>
      </c>
      <c r="D7" s="1" t="s">
        <v>41</v>
      </c>
      <c r="K7" s="3">
        <f t="shared" si="0"/>
        <v>20</v>
      </c>
      <c r="L7" s="3">
        <f t="shared" si="1"/>
        <v>0</v>
      </c>
      <c r="M7" s="3">
        <f t="shared" si="2"/>
        <v>20</v>
      </c>
      <c r="N7" s="3">
        <f t="shared" si="3"/>
        <v>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20</v>
      </c>
      <c r="U7" s="3">
        <f>IF(B7="Heavy Armor", 30, 0)</f>
        <v>0</v>
      </c>
      <c r="V7" s="3">
        <f>IF(B7="Surge Armor", 20, 0)</f>
        <v>0</v>
      </c>
      <c r="W7" s="3">
        <f>IF(B7="Vortex Armor", 30, 0)</f>
        <v>0</v>
      </c>
      <c r="X7" s="3">
        <f>IF(B7="Surge Gloves", 30, 0)</f>
        <v>0</v>
      </c>
      <c r="Y7" s="3">
        <f>IF(B7="Insulated Boots", 30, 0)</f>
        <v>0</v>
      </c>
      <c r="Z7" s="3">
        <f>IF(B7="Medical Belt", 30, 0)</f>
        <v>0</v>
      </c>
      <c r="AA7" s="3">
        <f>IF(B7="Cloaking Belt", 30, 0)</f>
        <v>0</v>
      </c>
      <c r="AB7" s="3">
        <f>IF(B7="Scrambler Belt", 20, 0)</f>
        <v>0</v>
      </c>
      <c r="AC7" s="3">
        <f>IF(B7="Repulsor Armor", 20, 0)</f>
        <v>0</v>
      </c>
      <c r="AD7" s="3">
        <f>IF(B7="SAAI Gloves", 20, 0)</f>
        <v>20</v>
      </c>
      <c r="AE7" s="3">
        <f>IF(B7="Repulsor Gloves", 20, 0)</f>
        <v>0</v>
      </c>
      <c r="AF7" s="3">
        <f>IF(B7="SAAI Boots", 20, 0)</f>
        <v>0</v>
      </c>
      <c r="AG7" s="3">
        <f>IF(B7="Booster Belt", 20, 0)</f>
        <v>0</v>
      </c>
      <c r="AH7" s="3">
        <f>IF(B7="Magnetic Gloves", 30, 0)</f>
        <v>0</v>
      </c>
      <c r="AI7" s="3">
        <f>IF(B7="Magnetic Boots", 20, 0)</f>
        <v>0</v>
      </c>
      <c r="AJ7" s="3">
        <f>IF(B7="Backfire Belt", 30, 0)</f>
        <v>0</v>
      </c>
      <c r="AK7" s="3">
        <f t="shared" si="10"/>
        <v>0</v>
      </c>
    </row>
    <row r="8" spans="1:42" x14ac:dyDescent="0.25">
      <c r="A8" t="s">
        <v>30</v>
      </c>
      <c r="B8" t="s">
        <v>53</v>
      </c>
      <c r="D8">
        <f>SUM(T2:T36)</f>
        <v>390</v>
      </c>
      <c r="K8" s="3">
        <f t="shared" si="0"/>
        <v>20</v>
      </c>
      <c r="L8" s="3">
        <f t="shared" si="1"/>
        <v>0</v>
      </c>
      <c r="M8" s="3">
        <f t="shared" si="2"/>
        <v>20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20</v>
      </c>
      <c r="U8" s="3">
        <f>IF(B8="Heavy Armor", 30, 0)</f>
        <v>0</v>
      </c>
      <c r="V8" s="3">
        <f>IF(B8="Surge Armor", 20, 0)</f>
        <v>0</v>
      </c>
      <c r="W8" s="3">
        <f>IF(B8="Vortex Armor", 30, 0)</f>
        <v>0</v>
      </c>
      <c r="X8" s="3">
        <f>IF(B8="Surge Gloves", 30, 0)</f>
        <v>0</v>
      </c>
      <c r="Y8" s="3">
        <f>IF(B8="Insulated Boots", 30, 0)</f>
        <v>0</v>
      </c>
      <c r="Z8" s="3">
        <f>IF(B8="Medical Belt", 30, 0)</f>
        <v>0</v>
      </c>
      <c r="AA8" s="3">
        <f>IF(B8="Cloaking Belt", 30, 0)</f>
        <v>0</v>
      </c>
      <c r="AB8" s="3">
        <f>IF(B8="Scrambler Belt", 20, 0)</f>
        <v>0</v>
      </c>
      <c r="AC8" s="3">
        <f>IF(B8="Repulsor Armor", 20, 0)</f>
        <v>0</v>
      </c>
      <c r="AD8" s="3">
        <f>IF(B8="SAAI Gloves", 20, 0)</f>
        <v>20</v>
      </c>
      <c r="AE8" s="3">
        <f>IF(B8="Repulsor Gloves", 20, 0)</f>
        <v>0</v>
      </c>
      <c r="AF8" s="3">
        <f>IF(B8="SAAI Boots", 20, 0)</f>
        <v>0</v>
      </c>
      <c r="AG8" s="3">
        <f>IF(B8="Booster Belt", 20, 0)</f>
        <v>0</v>
      </c>
      <c r="AH8" s="3">
        <f>IF(B8="Magnetic Gloves", 30, 0)</f>
        <v>0</v>
      </c>
      <c r="AI8" s="3">
        <f>IF(B8="Magnetic Boots", 20, 0)</f>
        <v>0</v>
      </c>
      <c r="AJ8" s="3">
        <f>IF(B8="Backfire Belt", 30, 0)</f>
        <v>0</v>
      </c>
      <c r="AK8" s="3">
        <f t="shared" si="10"/>
        <v>0</v>
      </c>
    </row>
    <row r="9" spans="1:42" x14ac:dyDescent="0.25">
      <c r="A9" t="s">
        <v>30</v>
      </c>
      <c r="B9" t="s">
        <v>53</v>
      </c>
      <c r="K9" s="3">
        <f t="shared" si="0"/>
        <v>20</v>
      </c>
      <c r="L9" s="3">
        <f t="shared" si="1"/>
        <v>0</v>
      </c>
      <c r="M9" s="3">
        <f t="shared" si="2"/>
        <v>20</v>
      </c>
      <c r="N9" s="3">
        <f t="shared" si="3"/>
        <v>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20</v>
      </c>
      <c r="U9" s="3">
        <f>IF(B9="Heavy Armor", 30, 0)</f>
        <v>0</v>
      </c>
      <c r="V9" s="3">
        <f>IF(B9="Surge Armor", 20, 0)</f>
        <v>0</v>
      </c>
      <c r="W9" s="3">
        <f>IF(B9="Vortex Armor", 30, 0)</f>
        <v>0</v>
      </c>
      <c r="X9" s="3">
        <f>IF(B9="Surge Gloves", 30, 0)</f>
        <v>0</v>
      </c>
      <c r="Y9" s="3">
        <f>IF(B9="Insulated Boots", 30, 0)</f>
        <v>0</v>
      </c>
      <c r="Z9" s="3">
        <f>IF(B9="Medical Belt", 30, 0)</f>
        <v>0</v>
      </c>
      <c r="AA9" s="3">
        <f>IF(B9="Cloaking Belt", 30, 0)</f>
        <v>0</v>
      </c>
      <c r="AB9" s="3">
        <f>IF(B9="Scrambler Belt", 20, 0)</f>
        <v>0</v>
      </c>
      <c r="AC9" s="3">
        <f>IF(B9="Repulsor Armor", 20, 0)</f>
        <v>0</v>
      </c>
      <c r="AD9" s="3">
        <f>IF(B9="SAAI Gloves", 20, 0)</f>
        <v>20</v>
      </c>
      <c r="AE9" s="3">
        <f>IF(B9="Repulsor Gloves", 20, 0)</f>
        <v>0</v>
      </c>
      <c r="AF9" s="3">
        <f>IF(B9="SAAI Boots", 20, 0)</f>
        <v>0</v>
      </c>
      <c r="AG9" s="3">
        <f>IF(B9="Booster Belt", 20, 0)</f>
        <v>0</v>
      </c>
      <c r="AH9" s="3">
        <f>IF(B9="Magnetic Gloves", 30, 0)</f>
        <v>0</v>
      </c>
      <c r="AI9" s="3">
        <f>IF(B9="Magnetic Boots", 20, 0)</f>
        <v>0</v>
      </c>
      <c r="AJ9" s="3">
        <f>IF(B9="Backfire Belt", 30, 0)</f>
        <v>0</v>
      </c>
      <c r="AK9" s="3">
        <f t="shared" si="10"/>
        <v>0</v>
      </c>
    </row>
    <row r="10" spans="1:42" x14ac:dyDescent="0.25">
      <c r="A10" t="s">
        <v>30</v>
      </c>
      <c r="B10" t="s">
        <v>53</v>
      </c>
      <c r="D10" s="1" t="s">
        <v>42</v>
      </c>
      <c r="K10" s="3">
        <f t="shared" si="0"/>
        <v>20</v>
      </c>
      <c r="L10" s="3">
        <f t="shared" si="1"/>
        <v>0</v>
      </c>
      <c r="M10" s="3">
        <f t="shared" si="2"/>
        <v>20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0</v>
      </c>
      <c r="S10" s="3">
        <f t="shared" si="8"/>
        <v>0</v>
      </c>
      <c r="T10" s="3">
        <f t="shared" si="9"/>
        <v>20</v>
      </c>
      <c r="U10" s="3">
        <f>IF(B10="Heavy Armor", 30, 0)</f>
        <v>0</v>
      </c>
      <c r="V10" s="3">
        <f>IF(B10="Surge Armor", 20, 0)</f>
        <v>0</v>
      </c>
      <c r="W10" s="3">
        <f>IF(B10="Vortex Armor", 30, 0)</f>
        <v>0</v>
      </c>
      <c r="X10" s="3">
        <f>IF(B10="Surge Gloves", 30, 0)</f>
        <v>0</v>
      </c>
      <c r="Y10" s="3">
        <f>IF(B10="Insulated Boots", 30, 0)</f>
        <v>0</v>
      </c>
      <c r="Z10" s="3">
        <f>IF(B10="Medical Belt", 30, 0)</f>
        <v>0</v>
      </c>
      <c r="AA10" s="3">
        <f>IF(B10="Cloaking Belt", 30, 0)</f>
        <v>0</v>
      </c>
      <c r="AB10" s="3">
        <f>IF(B10="Scrambler Belt", 20, 0)</f>
        <v>0</v>
      </c>
      <c r="AC10" s="3">
        <f>IF(B10="Repulsor Armor", 20, 0)</f>
        <v>0</v>
      </c>
      <c r="AD10" s="3">
        <f>IF(B10="SAAI Gloves", 20, 0)</f>
        <v>20</v>
      </c>
      <c r="AE10" s="3">
        <f>IF(B10="Repulsor Gloves", 20, 0)</f>
        <v>0</v>
      </c>
      <c r="AF10" s="3">
        <f>IF(B10="SAAI Boots", 20, 0)</f>
        <v>0</v>
      </c>
      <c r="AG10" s="3">
        <f>IF(B10="Booster Belt", 20, 0)</f>
        <v>0</v>
      </c>
      <c r="AH10" s="3">
        <f>IF(B10="Magnetic Gloves", 30, 0)</f>
        <v>0</v>
      </c>
      <c r="AI10" s="3">
        <f>IF(B10="Magnetic Boots", 20, 0)</f>
        <v>0</v>
      </c>
      <c r="AJ10" s="3">
        <f>IF(B10="Backfire Belt", 30, 0)</f>
        <v>0</v>
      </c>
      <c r="AK10" s="3">
        <f t="shared" si="10"/>
        <v>0</v>
      </c>
    </row>
    <row r="11" spans="1:42" x14ac:dyDescent="0.25">
      <c r="A11" t="s">
        <v>30</v>
      </c>
      <c r="B11" t="s">
        <v>53</v>
      </c>
      <c r="D11">
        <f>SUM(AL2:AL5)</f>
        <v>150</v>
      </c>
      <c r="K11" s="3">
        <f t="shared" si="0"/>
        <v>20</v>
      </c>
      <c r="L11" s="3">
        <f t="shared" si="1"/>
        <v>0</v>
      </c>
      <c r="M11" s="3">
        <f t="shared" si="2"/>
        <v>20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20</v>
      </c>
      <c r="U11" s="3">
        <f>IF(B11="Heavy Armor", 30, 0)</f>
        <v>0</v>
      </c>
      <c r="V11" s="3">
        <f>IF(B11="Surge Armor", 20, 0)</f>
        <v>0</v>
      </c>
      <c r="W11" s="3">
        <f>IF(B11="Vortex Armor", 30, 0)</f>
        <v>0</v>
      </c>
      <c r="X11" s="3">
        <f>IF(B11="Surge Gloves", 30, 0)</f>
        <v>0</v>
      </c>
      <c r="Y11" s="3">
        <f>IF(B11="Insulated Boots", 30, 0)</f>
        <v>0</v>
      </c>
      <c r="Z11" s="3">
        <f>IF(B11="Medical Belt", 30, 0)</f>
        <v>0</v>
      </c>
      <c r="AA11" s="3">
        <f>IF(B11="Cloaking Belt", 30, 0)</f>
        <v>0</v>
      </c>
      <c r="AB11" s="3">
        <f>IF(B11="Scrambler Belt", 20, 0)</f>
        <v>0</v>
      </c>
      <c r="AC11" s="3">
        <f>IF(B11="Repulsor Armor", 20, 0)</f>
        <v>0</v>
      </c>
      <c r="AD11" s="3">
        <f>IF(B11="SAAI Gloves", 20, 0)</f>
        <v>20</v>
      </c>
      <c r="AE11" s="3">
        <f>IF(B11="Repulsor Gloves", 20, 0)</f>
        <v>0</v>
      </c>
      <c r="AF11" s="3">
        <f>IF(B11="SAAI Boots", 20, 0)</f>
        <v>0</v>
      </c>
      <c r="AG11" s="3">
        <f>IF(B11="Booster Belt", 20, 0)</f>
        <v>0</v>
      </c>
      <c r="AH11" s="3">
        <f>IF(B11="Magnetic Gloves", 30, 0)</f>
        <v>0</v>
      </c>
      <c r="AI11" s="3">
        <f>IF(B11="Magnetic Boots", 20, 0)</f>
        <v>0</v>
      </c>
      <c r="AJ11" s="3">
        <f>IF(B11="Backfire Belt", 30, 0)</f>
        <v>0</v>
      </c>
      <c r="AK11" s="3">
        <f t="shared" si="10"/>
        <v>0</v>
      </c>
    </row>
    <row r="12" spans="1:42" x14ac:dyDescent="0.25">
      <c r="A12" t="s">
        <v>30</v>
      </c>
      <c r="B12" t="s">
        <v>53</v>
      </c>
      <c r="K12" s="3">
        <f t="shared" si="0"/>
        <v>20</v>
      </c>
      <c r="L12" s="3">
        <f t="shared" si="1"/>
        <v>0</v>
      </c>
      <c r="M12" s="3">
        <f t="shared" si="2"/>
        <v>20</v>
      </c>
      <c r="N12" s="3">
        <f t="shared" si="3"/>
        <v>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20</v>
      </c>
      <c r="U12" s="3">
        <f>IF(B12="Heavy Armor", 30, 0)</f>
        <v>0</v>
      </c>
      <c r="V12" s="3">
        <f>IF(B12="Surge Armor", 20, 0)</f>
        <v>0</v>
      </c>
      <c r="W12" s="3">
        <f>IF(B12="Vortex Armor", 30, 0)</f>
        <v>0</v>
      </c>
      <c r="X12" s="3">
        <f>IF(B12="Surge Gloves", 30, 0)</f>
        <v>0</v>
      </c>
      <c r="Y12" s="3">
        <f>IF(B12="Insulated Boots", 30, 0)</f>
        <v>0</v>
      </c>
      <c r="Z12" s="3">
        <f>IF(B12="Medical Belt", 30, 0)</f>
        <v>0</v>
      </c>
      <c r="AA12" s="3">
        <f>IF(B12="Cloaking Belt", 30, 0)</f>
        <v>0</v>
      </c>
      <c r="AB12" s="3">
        <f>IF(B12="Scrambler Belt", 20, 0)</f>
        <v>0</v>
      </c>
      <c r="AC12" s="3">
        <f>IF(B12="Repulsor Armor", 20, 0)</f>
        <v>0</v>
      </c>
      <c r="AD12" s="3">
        <f>IF(B12="SAAI Gloves", 20, 0)</f>
        <v>20</v>
      </c>
      <c r="AE12" s="3">
        <f>IF(B12="Repulsor Gloves", 20, 0)</f>
        <v>0</v>
      </c>
      <c r="AF12" s="3">
        <f>IF(B12="SAAI Boots", 20, 0)</f>
        <v>0</v>
      </c>
      <c r="AG12" s="3">
        <f>IF(B12="Booster Belt", 20, 0)</f>
        <v>0</v>
      </c>
      <c r="AH12" s="3">
        <f>IF(B12="Magnetic Gloves", 30, 0)</f>
        <v>0</v>
      </c>
      <c r="AI12" s="3">
        <f>IF(B12="Magnetic Boots", 20, 0)</f>
        <v>0</v>
      </c>
      <c r="AJ12" s="3">
        <f>IF(B12="Backfire Belt", 30, 0)</f>
        <v>0</v>
      </c>
      <c r="AK12" s="3">
        <f t="shared" si="10"/>
        <v>0</v>
      </c>
    </row>
    <row r="13" spans="1:42" x14ac:dyDescent="0.25">
      <c r="A13" t="s">
        <v>30</v>
      </c>
      <c r="B13" t="s">
        <v>53</v>
      </c>
      <c r="K13" s="3">
        <f t="shared" si="0"/>
        <v>20</v>
      </c>
      <c r="L13" s="3">
        <f t="shared" si="1"/>
        <v>0</v>
      </c>
      <c r="M13" s="3">
        <f t="shared" si="2"/>
        <v>20</v>
      </c>
      <c r="N13" s="3">
        <f t="shared" si="3"/>
        <v>0</v>
      </c>
      <c r="O13" s="3">
        <f t="shared" si="4"/>
        <v>0</v>
      </c>
      <c r="P13" s="3">
        <f t="shared" si="5"/>
        <v>0</v>
      </c>
      <c r="Q13" s="3">
        <f t="shared" si="6"/>
        <v>0</v>
      </c>
      <c r="R13" s="3">
        <f t="shared" si="7"/>
        <v>0</v>
      </c>
      <c r="S13" s="3">
        <f t="shared" si="8"/>
        <v>0</v>
      </c>
      <c r="T13" s="3">
        <f t="shared" si="9"/>
        <v>20</v>
      </c>
      <c r="U13" s="3">
        <f>IF(B13="Heavy Armor", 30, 0)</f>
        <v>0</v>
      </c>
      <c r="V13" s="3">
        <f>IF(B13="Surge Armor", 20, 0)</f>
        <v>0</v>
      </c>
      <c r="W13" s="3">
        <f>IF(B13="Vortex Armor", 30, 0)</f>
        <v>0</v>
      </c>
      <c r="X13" s="3">
        <f>IF(B13="Surge Gloves", 30, 0)</f>
        <v>0</v>
      </c>
      <c r="Y13" s="3">
        <f>IF(B13="Insulated Boots", 30, 0)</f>
        <v>0</v>
      </c>
      <c r="Z13" s="3">
        <f>IF(B13="Medical Belt", 30, 0)</f>
        <v>0</v>
      </c>
      <c r="AA13" s="3">
        <f>IF(B13="Cloaking Belt", 30, 0)</f>
        <v>0</v>
      </c>
      <c r="AB13" s="3">
        <f>IF(B13="Scrambler Belt", 20, 0)</f>
        <v>0</v>
      </c>
      <c r="AC13" s="3">
        <f>IF(B13="Repulsor Armor", 20, 0)</f>
        <v>0</v>
      </c>
      <c r="AD13" s="3">
        <f>IF(B13="SAAI Gloves", 20, 0)</f>
        <v>20</v>
      </c>
      <c r="AE13" s="3">
        <f>IF(B13="Repulsor Gloves", 20, 0)</f>
        <v>0</v>
      </c>
      <c r="AF13" s="3">
        <f>IF(B13="SAAI Boots", 20, 0)</f>
        <v>0</v>
      </c>
      <c r="AG13" s="3">
        <f>IF(B13="Booster Belt", 20, 0)</f>
        <v>0</v>
      </c>
      <c r="AH13" s="3">
        <f>IF(B13="Magnetic Gloves", 30, 0)</f>
        <v>0</v>
      </c>
      <c r="AI13" s="3">
        <f>IF(B13="Magnetic Boots", 20, 0)</f>
        <v>0</v>
      </c>
      <c r="AJ13" s="3">
        <f>IF(B13="Backfire Belt", 30, 0)</f>
        <v>0</v>
      </c>
      <c r="AK13" s="3">
        <f t="shared" si="10"/>
        <v>0</v>
      </c>
    </row>
    <row r="14" spans="1:42" x14ac:dyDescent="0.25">
      <c r="A14" t="s">
        <v>30</v>
      </c>
      <c r="B14" t="s">
        <v>15</v>
      </c>
      <c r="K14" s="3">
        <f t="shared" si="0"/>
        <v>20</v>
      </c>
      <c r="L14" s="3">
        <f t="shared" si="1"/>
        <v>0</v>
      </c>
      <c r="M14" s="3">
        <f t="shared" si="2"/>
        <v>20</v>
      </c>
      <c r="N14" s="3">
        <f t="shared" si="3"/>
        <v>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20</v>
      </c>
      <c r="U14" s="3">
        <f>IF(B14="Heavy Armor", 30, 0)</f>
        <v>0</v>
      </c>
      <c r="V14" s="3">
        <f>IF(B14="Surge Armor", 20, 0)</f>
        <v>0</v>
      </c>
      <c r="W14" s="3">
        <f>IF(B14="Vortex Armor", 30, 0)</f>
        <v>0</v>
      </c>
      <c r="X14" s="3">
        <f>IF(B14="Surge Gloves", 30, 0)</f>
        <v>0</v>
      </c>
      <c r="Y14" s="3">
        <f>IF(B14="Insulated Boots", 30, 0)</f>
        <v>0</v>
      </c>
      <c r="Z14" s="3">
        <f>IF(B14="Medical Belt", 30, 0)</f>
        <v>0</v>
      </c>
      <c r="AA14" s="3">
        <f>IF(B14="Cloaking Belt", 30, 0)</f>
        <v>0</v>
      </c>
      <c r="AB14" s="3">
        <f>IF(B14="Scrambler Belt", 20, 0)</f>
        <v>0</v>
      </c>
      <c r="AC14" s="3">
        <f>IF(B14="Repulsor Armor", 20, 0)</f>
        <v>0</v>
      </c>
      <c r="AD14" s="3">
        <f>IF(B14="SAAI Gloves", 20, 0)</f>
        <v>0</v>
      </c>
      <c r="AE14" s="3">
        <f>IF(B14="Repulsor Gloves", 20, 0)</f>
        <v>0</v>
      </c>
      <c r="AF14" s="3">
        <f>IF(B14="SAAI Boots", 20, 0)</f>
        <v>0</v>
      </c>
      <c r="AG14" s="3">
        <f>IF(B14="Booster Belt", 20, 0)</f>
        <v>20</v>
      </c>
      <c r="AH14" s="3">
        <f>IF(B14="Magnetic Gloves", 30, 0)</f>
        <v>0</v>
      </c>
      <c r="AI14" s="3">
        <f>IF(B14="Magnetic Boots", 20, 0)</f>
        <v>0</v>
      </c>
      <c r="AJ14" s="3">
        <f>IF(B14="Backfire Belt", 30, 0)</f>
        <v>0</v>
      </c>
      <c r="AK14" s="3">
        <f t="shared" si="10"/>
        <v>0</v>
      </c>
    </row>
    <row r="15" spans="1:42" x14ac:dyDescent="0.25">
      <c r="A15" t="s">
        <v>30</v>
      </c>
      <c r="B15" t="s">
        <v>15</v>
      </c>
      <c r="K15" s="3">
        <f t="shared" si="0"/>
        <v>20</v>
      </c>
      <c r="L15" s="3">
        <f t="shared" si="1"/>
        <v>0</v>
      </c>
      <c r="M15" s="3">
        <f t="shared" si="2"/>
        <v>20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f t="shared" si="9"/>
        <v>20</v>
      </c>
      <c r="U15" s="3">
        <f>IF(B15="Heavy Armor", 30, 0)</f>
        <v>0</v>
      </c>
      <c r="V15" s="3">
        <f>IF(B15="Surge Armor", 20, 0)</f>
        <v>0</v>
      </c>
      <c r="W15" s="3">
        <f>IF(B15="Vortex Armor", 30, 0)</f>
        <v>0</v>
      </c>
      <c r="X15" s="3">
        <f>IF(B15="Surge Gloves", 30, 0)</f>
        <v>0</v>
      </c>
      <c r="Y15" s="3">
        <f>IF(B15="Insulated Boots", 30, 0)</f>
        <v>0</v>
      </c>
      <c r="Z15" s="3">
        <f>IF(B15="Medical Belt", 30, 0)</f>
        <v>0</v>
      </c>
      <c r="AA15" s="3">
        <f>IF(B15="Cloaking Belt", 30, 0)</f>
        <v>0</v>
      </c>
      <c r="AB15" s="3">
        <f>IF(B15="Scrambler Belt", 20, 0)</f>
        <v>0</v>
      </c>
      <c r="AC15" s="3">
        <f>IF(B15="Repulsor Armor", 20, 0)</f>
        <v>0</v>
      </c>
      <c r="AD15" s="3">
        <f>IF(B15="SAAI Gloves", 20, 0)</f>
        <v>0</v>
      </c>
      <c r="AE15" s="3">
        <f>IF(B15="Repulsor Gloves", 20, 0)</f>
        <v>0</v>
      </c>
      <c r="AF15" s="3">
        <f>IF(B15="SAAI Boots", 20, 0)</f>
        <v>0</v>
      </c>
      <c r="AG15" s="3">
        <f>IF(B15="Booster Belt", 20, 0)</f>
        <v>20</v>
      </c>
      <c r="AH15" s="3">
        <f>IF(B15="Magnetic Gloves", 30, 0)</f>
        <v>0</v>
      </c>
      <c r="AI15" s="3">
        <f>IF(B15="Magnetic Boots", 20, 0)</f>
        <v>0</v>
      </c>
      <c r="AJ15" s="3">
        <f>IF(B15="Backfire Belt", 30, 0)</f>
        <v>0</v>
      </c>
      <c r="AK15" s="3">
        <f t="shared" si="10"/>
        <v>0</v>
      </c>
    </row>
    <row r="16" spans="1:42" x14ac:dyDescent="0.25">
      <c r="A16" t="s">
        <v>30</v>
      </c>
      <c r="B16" t="s">
        <v>15</v>
      </c>
      <c r="K16" s="3">
        <f t="shared" si="0"/>
        <v>20</v>
      </c>
      <c r="L16" s="3">
        <f t="shared" si="1"/>
        <v>0</v>
      </c>
      <c r="M16" s="3">
        <f t="shared" si="2"/>
        <v>20</v>
      </c>
      <c r="N16" s="3">
        <f t="shared" si="3"/>
        <v>0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20</v>
      </c>
      <c r="U16" s="3">
        <f>IF(B16="Heavy Armor", 30, 0)</f>
        <v>0</v>
      </c>
      <c r="V16" s="3">
        <f>IF(B16="Surge Armor", 20, 0)</f>
        <v>0</v>
      </c>
      <c r="W16" s="3">
        <f>IF(B16="Vortex Armor", 30, 0)</f>
        <v>0</v>
      </c>
      <c r="X16" s="3">
        <f>IF(B16="Surge Gloves", 30, 0)</f>
        <v>0</v>
      </c>
      <c r="Y16" s="3">
        <f>IF(B16="Insulated Boots", 30, 0)</f>
        <v>0</v>
      </c>
      <c r="Z16" s="3">
        <f>IF(B16="Medical Belt", 30, 0)</f>
        <v>0</v>
      </c>
      <c r="AA16" s="3">
        <f>IF(B16="Cloaking Belt", 30, 0)</f>
        <v>0</v>
      </c>
      <c r="AB16" s="3">
        <f>IF(B16="Scrambler Belt", 20, 0)</f>
        <v>0</v>
      </c>
      <c r="AC16" s="3">
        <f>IF(B16="Repulsor Armor", 20, 0)</f>
        <v>0</v>
      </c>
      <c r="AD16" s="3">
        <f>IF(B16="SAAI Gloves", 20, 0)</f>
        <v>0</v>
      </c>
      <c r="AE16" s="3">
        <f>IF(B16="Repulsor Gloves", 20, 0)</f>
        <v>0</v>
      </c>
      <c r="AF16" s="3">
        <f>IF(B16="SAAI Boots", 20, 0)</f>
        <v>0</v>
      </c>
      <c r="AG16" s="3">
        <f>IF(B16="Booster Belt", 20, 0)</f>
        <v>20</v>
      </c>
      <c r="AH16" s="3">
        <f>IF(B16="Magnetic Gloves", 30, 0)</f>
        <v>0</v>
      </c>
      <c r="AI16" s="3">
        <f>IF(B16="Magnetic Boots", 20, 0)</f>
        <v>0</v>
      </c>
      <c r="AJ16" s="3">
        <f>IF(B16="Backfire Belt", 30, 0)</f>
        <v>0</v>
      </c>
      <c r="AK16" s="3">
        <f t="shared" si="10"/>
        <v>0</v>
      </c>
    </row>
    <row r="17" spans="1:37" x14ac:dyDescent="0.25">
      <c r="A17" t="s">
        <v>30</v>
      </c>
      <c r="B17" t="s">
        <v>15</v>
      </c>
      <c r="K17" s="3">
        <f t="shared" si="0"/>
        <v>20</v>
      </c>
      <c r="L17" s="3">
        <f t="shared" si="1"/>
        <v>0</v>
      </c>
      <c r="M17" s="3">
        <f t="shared" si="2"/>
        <v>20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f t="shared" si="9"/>
        <v>20</v>
      </c>
      <c r="U17" s="3">
        <f>IF(B17="Heavy Armor", 30, 0)</f>
        <v>0</v>
      </c>
      <c r="V17" s="3">
        <f>IF(B17="Surge Armor", 20, 0)</f>
        <v>0</v>
      </c>
      <c r="W17" s="3">
        <f>IF(B17="Vortex Armor", 30, 0)</f>
        <v>0</v>
      </c>
      <c r="X17" s="3">
        <f>IF(B17="Surge Gloves", 30, 0)</f>
        <v>0</v>
      </c>
      <c r="Y17" s="3">
        <f>IF(B17="Insulated Boots", 30, 0)</f>
        <v>0</v>
      </c>
      <c r="Z17" s="3">
        <f>IF(B17="Medical Belt", 30, 0)</f>
        <v>0</v>
      </c>
      <c r="AA17" s="3">
        <f>IF(B17="Cloaking Belt", 30, 0)</f>
        <v>0</v>
      </c>
      <c r="AB17" s="3">
        <f>IF(B17="Scrambler Belt", 20, 0)</f>
        <v>0</v>
      </c>
      <c r="AC17" s="3">
        <f>IF(B17="Repulsor Armor", 20, 0)</f>
        <v>0</v>
      </c>
      <c r="AD17" s="3">
        <f>IF(B17="SAAI Gloves", 20, 0)</f>
        <v>0</v>
      </c>
      <c r="AE17" s="3">
        <f>IF(B17="Repulsor Gloves", 20, 0)</f>
        <v>0</v>
      </c>
      <c r="AF17" s="3">
        <f>IF(B17="SAAI Boots", 20, 0)</f>
        <v>0</v>
      </c>
      <c r="AG17" s="3">
        <f>IF(B17="Booster Belt", 20, 0)</f>
        <v>20</v>
      </c>
      <c r="AH17" s="3">
        <f>IF(B17="Magnetic Gloves", 30, 0)</f>
        <v>0</v>
      </c>
      <c r="AI17" s="3">
        <f>IF(B17="Magnetic Boots", 20, 0)</f>
        <v>0</v>
      </c>
      <c r="AJ17" s="3">
        <f>IF(B17="Backfire Belt", 30, 0)</f>
        <v>0</v>
      </c>
      <c r="AK17" s="3">
        <f t="shared" si="10"/>
        <v>0</v>
      </c>
    </row>
    <row r="18" spans="1:37" x14ac:dyDescent="0.25">
      <c r="A18" t="s">
        <v>30</v>
      </c>
      <c r="B18" t="s">
        <v>15</v>
      </c>
      <c r="K18" s="3">
        <f t="shared" si="0"/>
        <v>20</v>
      </c>
      <c r="L18" s="3">
        <f t="shared" si="1"/>
        <v>0</v>
      </c>
      <c r="M18" s="3">
        <f t="shared" si="2"/>
        <v>20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f t="shared" si="9"/>
        <v>20</v>
      </c>
      <c r="U18" s="3">
        <f>IF(B18="Heavy Armor", 30, 0)</f>
        <v>0</v>
      </c>
      <c r="V18" s="3">
        <f>IF(B18="Surge Armor", 20, 0)</f>
        <v>0</v>
      </c>
      <c r="W18" s="3">
        <f>IF(B18="Vortex Armor", 30, 0)</f>
        <v>0</v>
      </c>
      <c r="X18" s="3">
        <f>IF(B18="Surge Gloves", 30, 0)</f>
        <v>0</v>
      </c>
      <c r="Y18" s="3">
        <f>IF(B18="Insulated Boots", 30, 0)</f>
        <v>0</v>
      </c>
      <c r="Z18" s="3">
        <f>IF(B18="Medical Belt", 30, 0)</f>
        <v>0</v>
      </c>
      <c r="AA18" s="3">
        <f>IF(B18="Cloaking Belt", 30, 0)</f>
        <v>0</v>
      </c>
      <c r="AB18" s="3">
        <f>IF(B18="Scrambler Belt", 20, 0)</f>
        <v>0</v>
      </c>
      <c r="AC18" s="3">
        <f>IF(B18="Repulsor Armor", 20, 0)</f>
        <v>0</v>
      </c>
      <c r="AD18" s="3">
        <f>IF(B18="SAAI Gloves", 20, 0)</f>
        <v>0</v>
      </c>
      <c r="AE18" s="3">
        <f>IF(B18="Repulsor Gloves", 20, 0)</f>
        <v>0</v>
      </c>
      <c r="AF18" s="3">
        <f>IF(B18="SAAI Boots", 20, 0)</f>
        <v>0</v>
      </c>
      <c r="AG18" s="3">
        <f>IF(B18="Booster Belt", 20, 0)</f>
        <v>20</v>
      </c>
      <c r="AH18" s="3">
        <f>IF(B18="Magnetic Gloves", 30, 0)</f>
        <v>0</v>
      </c>
      <c r="AI18" s="3">
        <f>IF(B18="Magnetic Boots", 20, 0)</f>
        <v>0</v>
      </c>
      <c r="AJ18" s="3">
        <f>IF(B18="Backfire Belt", 30, 0)</f>
        <v>0</v>
      </c>
      <c r="AK18" s="3">
        <f t="shared" si="10"/>
        <v>0</v>
      </c>
    </row>
    <row r="19" spans="1:37" x14ac:dyDescent="0.25">
      <c r="A19" t="s">
        <v>30</v>
      </c>
      <c r="B19" t="s">
        <v>15</v>
      </c>
      <c r="K19" s="3">
        <f t="shared" si="0"/>
        <v>20</v>
      </c>
      <c r="L19" s="3">
        <f t="shared" si="1"/>
        <v>0</v>
      </c>
      <c r="M19" s="3">
        <f t="shared" si="2"/>
        <v>20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20</v>
      </c>
      <c r="U19" s="3">
        <f>IF(B19="Heavy Armor", 30, 0)</f>
        <v>0</v>
      </c>
      <c r="V19" s="3">
        <f>IF(B19="Surge Armor", 20, 0)</f>
        <v>0</v>
      </c>
      <c r="W19" s="3">
        <f>IF(B19="Vortex Armor", 30, 0)</f>
        <v>0</v>
      </c>
      <c r="X19" s="3">
        <f>IF(B19="Surge Gloves", 30, 0)</f>
        <v>0</v>
      </c>
      <c r="Y19" s="3">
        <f>IF(B19="Insulated Boots", 30, 0)</f>
        <v>0</v>
      </c>
      <c r="Z19" s="3">
        <f>IF(B19="Medical Belt", 30, 0)</f>
        <v>0</v>
      </c>
      <c r="AA19" s="3">
        <f>IF(B19="Cloaking Belt", 30, 0)</f>
        <v>0</v>
      </c>
      <c r="AB19" s="3">
        <f>IF(B19="Scrambler Belt", 20, 0)</f>
        <v>0</v>
      </c>
      <c r="AC19" s="3">
        <f>IF(B19="Repulsor Armor", 20, 0)</f>
        <v>0</v>
      </c>
      <c r="AD19" s="3">
        <f>IF(B19="SAAI Gloves", 20, 0)</f>
        <v>0</v>
      </c>
      <c r="AE19" s="3">
        <f>IF(B19="Repulsor Gloves", 20, 0)</f>
        <v>0</v>
      </c>
      <c r="AF19" s="3">
        <f>IF(B19="SAAI Boots", 20, 0)</f>
        <v>0</v>
      </c>
      <c r="AG19" s="3">
        <f>IF(B19="Booster Belt", 20, 0)</f>
        <v>20</v>
      </c>
      <c r="AH19" s="3">
        <f>IF(B19="Magnetic Gloves", 30, 0)</f>
        <v>0</v>
      </c>
      <c r="AI19" s="3">
        <f>IF(B19="Magnetic Boots", 20, 0)</f>
        <v>0</v>
      </c>
      <c r="AJ19" s="3">
        <f>IF(B19="Backfire Belt", 30, 0)</f>
        <v>0</v>
      </c>
      <c r="AK19" s="3">
        <f t="shared" si="10"/>
        <v>0</v>
      </c>
    </row>
    <row r="20" spans="1:37" x14ac:dyDescent="0.25">
      <c r="B20" t="s">
        <v>15</v>
      </c>
      <c r="K20" s="3">
        <f t="shared" si="0"/>
        <v>0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20</v>
      </c>
      <c r="U20" s="3">
        <f>IF(B20="Heavy Armor", 30, 0)</f>
        <v>0</v>
      </c>
      <c r="V20" s="3">
        <f>IF(B20="Surge Armor", 20, 0)</f>
        <v>0</v>
      </c>
      <c r="W20" s="3">
        <f>IF(B20="Vortex Armor", 30, 0)</f>
        <v>0</v>
      </c>
      <c r="X20" s="3">
        <f>IF(B20="Surge Gloves", 30, 0)</f>
        <v>0</v>
      </c>
      <c r="Y20" s="3">
        <f>IF(B20="Insulated Boots", 30, 0)</f>
        <v>0</v>
      </c>
      <c r="Z20" s="3">
        <f>IF(B20="Medical Belt", 30, 0)</f>
        <v>0</v>
      </c>
      <c r="AA20" s="3">
        <f>IF(B20="Cloaking Belt", 30, 0)</f>
        <v>0</v>
      </c>
      <c r="AB20" s="3">
        <f>IF(B20="Scrambler Belt", 20, 0)</f>
        <v>0</v>
      </c>
      <c r="AC20" s="3">
        <f>IF(B20="Repulsor Armor", 20, 0)</f>
        <v>0</v>
      </c>
      <c r="AD20" s="3">
        <f>IF(B20="SAAI Gloves", 20, 0)</f>
        <v>0</v>
      </c>
      <c r="AE20" s="3">
        <f>IF(B20="Repulsor Gloves", 20, 0)</f>
        <v>0</v>
      </c>
      <c r="AF20" s="3">
        <f>IF(B20="SAAI Boots", 20, 0)</f>
        <v>0</v>
      </c>
      <c r="AG20" s="3">
        <f>IF(B20="Booster Belt", 20, 0)</f>
        <v>20</v>
      </c>
      <c r="AH20" s="3">
        <f>IF(B20="Magnetic Gloves", 30, 0)</f>
        <v>0</v>
      </c>
      <c r="AI20" s="3">
        <f>IF(B20="Magnetic Boots", 20, 0)</f>
        <v>0</v>
      </c>
      <c r="AJ20" s="3">
        <f>IF(B20="Backfire Belt", 30, 0)</f>
        <v>0</v>
      </c>
      <c r="AK20" s="3">
        <f t="shared" si="10"/>
        <v>0</v>
      </c>
    </row>
    <row r="21" spans="1:37" x14ac:dyDescent="0.25">
      <c r="B21" t="s">
        <v>15</v>
      </c>
      <c r="K21" s="3">
        <f t="shared" si="0"/>
        <v>0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0</v>
      </c>
      <c r="T21" s="3">
        <f t="shared" si="9"/>
        <v>20</v>
      </c>
      <c r="U21" s="3">
        <f>IF(B21="Heavy Armor", 30, 0)</f>
        <v>0</v>
      </c>
      <c r="V21" s="3">
        <f>IF(B21="Surge Armor", 20, 0)</f>
        <v>0</v>
      </c>
      <c r="W21" s="3">
        <f>IF(B21="Vortex Armor", 30, 0)</f>
        <v>0</v>
      </c>
      <c r="X21" s="3">
        <f>IF(B21="Surge Gloves", 30, 0)</f>
        <v>0</v>
      </c>
      <c r="Y21" s="3">
        <f>IF(B21="Insulated Boots", 30, 0)</f>
        <v>0</v>
      </c>
      <c r="Z21" s="3">
        <f>IF(B21="Medical Belt", 30, 0)</f>
        <v>0</v>
      </c>
      <c r="AA21" s="3">
        <f>IF(B21="Cloaking Belt", 30, 0)</f>
        <v>0</v>
      </c>
      <c r="AB21" s="3">
        <f>IF(B21="Scrambler Belt", 20, 0)</f>
        <v>0</v>
      </c>
      <c r="AC21" s="3">
        <f>IF(B21="Repulsor Armor", 20, 0)</f>
        <v>0</v>
      </c>
      <c r="AD21" s="3">
        <f>IF(B21="SAAI Gloves", 20, 0)</f>
        <v>0</v>
      </c>
      <c r="AE21" s="3">
        <f>IF(B21="Repulsor Gloves", 20, 0)</f>
        <v>0</v>
      </c>
      <c r="AF21" s="3">
        <f>IF(B21="SAAI Boots", 20, 0)</f>
        <v>0</v>
      </c>
      <c r="AG21" s="3">
        <f>IF(B21="Booster Belt", 20, 0)</f>
        <v>20</v>
      </c>
      <c r="AH21" s="3">
        <f>IF(B21="Magnetic Gloves", 30, 0)</f>
        <v>0</v>
      </c>
      <c r="AI21" s="3">
        <f>IF(B21="Magnetic Boots", 20, 0)</f>
        <v>0</v>
      </c>
      <c r="AJ21" s="3">
        <f>IF(B21="Backfire Belt", 30, 0)</f>
        <v>0</v>
      </c>
      <c r="AK21" s="3">
        <f t="shared" si="10"/>
        <v>0</v>
      </c>
    </row>
    <row r="22" spans="1:37" x14ac:dyDescent="0.25">
      <c r="B22" t="s">
        <v>15</v>
      </c>
      <c r="K22" s="3">
        <f t="shared" si="0"/>
        <v>0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20</v>
      </c>
      <c r="U22" s="3">
        <f>IF(B22="Heavy Armor", 30, 0)</f>
        <v>0</v>
      </c>
      <c r="V22" s="3">
        <f>IF(B22="Surge Armor", 20, 0)</f>
        <v>0</v>
      </c>
      <c r="W22" s="3">
        <f>IF(B22="Vortex Armor", 30, 0)</f>
        <v>0</v>
      </c>
      <c r="X22" s="3">
        <f>IF(B22="Surge Gloves", 30, 0)</f>
        <v>0</v>
      </c>
      <c r="Y22" s="3">
        <f>IF(B22="Insulated Boots", 30, 0)</f>
        <v>0</v>
      </c>
      <c r="Z22" s="3">
        <f>IF(B22="Medical Belt", 30, 0)</f>
        <v>0</v>
      </c>
      <c r="AA22" s="3">
        <f>IF(B22="Cloaking Belt", 30, 0)</f>
        <v>0</v>
      </c>
      <c r="AB22" s="3">
        <f>IF(B22="Scrambler Belt", 20, 0)</f>
        <v>0</v>
      </c>
      <c r="AC22" s="3">
        <f>IF(B22="Repulsor Armor", 20, 0)</f>
        <v>0</v>
      </c>
      <c r="AD22" s="3">
        <f>IF(B22="SAAI Gloves", 20, 0)</f>
        <v>0</v>
      </c>
      <c r="AE22" s="3">
        <f>IF(B22="Repulsor Gloves", 20, 0)</f>
        <v>0</v>
      </c>
      <c r="AF22" s="3">
        <f>IF(B22="SAAI Boots", 20, 0)</f>
        <v>0</v>
      </c>
      <c r="AG22" s="3">
        <f>IF(B22="Booster Belt", 20, 0)</f>
        <v>20</v>
      </c>
      <c r="AH22" s="3">
        <f>IF(B22="Magnetic Gloves", 30, 0)</f>
        <v>0</v>
      </c>
      <c r="AI22" s="3">
        <f>IF(B22="Magnetic Boots", 20, 0)</f>
        <v>0</v>
      </c>
      <c r="AJ22" s="3">
        <f>IF(B22="Backfire Belt", 30, 0)</f>
        <v>0</v>
      </c>
      <c r="AK22" s="3">
        <f t="shared" si="10"/>
        <v>0</v>
      </c>
    </row>
    <row r="23" spans="1:37" x14ac:dyDescent="0.25">
      <c r="K23" s="3">
        <f t="shared" si="0"/>
        <v>0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f t="shared" si="9"/>
        <v>0</v>
      </c>
      <c r="U23" s="3">
        <f>IF(B23="Heavy Armor", 30, 0)</f>
        <v>0</v>
      </c>
      <c r="V23" s="3">
        <f>IF(B23="Surge Armor", 20, 0)</f>
        <v>0</v>
      </c>
      <c r="W23" s="3">
        <f>IF(B23="Vortex Armor", 30, 0)</f>
        <v>0</v>
      </c>
      <c r="X23" s="3">
        <f>IF(B23="Surge Gloves", 30, 0)</f>
        <v>0</v>
      </c>
      <c r="Y23" s="3">
        <f>IF(B23="Insulated Boots", 30, 0)</f>
        <v>0</v>
      </c>
      <c r="Z23" s="3">
        <f>IF(B23="Medical Belt", 30, 0)</f>
        <v>0</v>
      </c>
      <c r="AA23" s="3">
        <f>IF(B23="Cloaking Belt", 30, 0)</f>
        <v>0</v>
      </c>
      <c r="AB23" s="3">
        <f>IF(B23="Scrambler Belt", 20, 0)</f>
        <v>0</v>
      </c>
      <c r="AC23" s="3">
        <f>IF(B23="Repulsor Armor", 20, 0)</f>
        <v>0</v>
      </c>
      <c r="AD23" s="3">
        <f>IF(B23="SAAI Gloves", 20, 0)</f>
        <v>0</v>
      </c>
      <c r="AE23" s="3">
        <f>IF(B23="Repulsor Gloves", 20, 0)</f>
        <v>0</v>
      </c>
      <c r="AF23" s="3">
        <f>IF(B23="SAAI Boots", 20, 0)</f>
        <v>0</v>
      </c>
      <c r="AG23" s="3">
        <f>IF(B23="Booster Belt", 20, 0)</f>
        <v>0</v>
      </c>
      <c r="AH23" s="3">
        <f>IF(B23="Magnetic Gloves", 30, 0)</f>
        <v>0</v>
      </c>
      <c r="AI23" s="3">
        <f>IF(B23="Magnetic Boots", 20, 0)</f>
        <v>0</v>
      </c>
      <c r="AJ23" s="3">
        <f>IF(B23="Backfire Belt", 30, 0)</f>
        <v>0</v>
      </c>
      <c r="AK23" s="3">
        <f t="shared" si="10"/>
        <v>0</v>
      </c>
    </row>
    <row r="24" spans="1:37" x14ac:dyDescent="0.25">
      <c r="K24" s="3">
        <f t="shared" si="0"/>
        <v>0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f t="shared" si="9"/>
        <v>0</v>
      </c>
      <c r="U24" s="3">
        <f>IF(B24="Heavy Armor", 30, 0)</f>
        <v>0</v>
      </c>
      <c r="V24" s="3">
        <f>IF(B24="Surge Armor", 20, 0)</f>
        <v>0</v>
      </c>
      <c r="W24" s="3">
        <f>IF(B24="Vortex Armor", 30, 0)</f>
        <v>0</v>
      </c>
      <c r="X24" s="3">
        <f>IF(B24="Surge Gloves", 30, 0)</f>
        <v>0</v>
      </c>
      <c r="Y24" s="3">
        <f>IF(B24="Insulated Boots", 30, 0)</f>
        <v>0</v>
      </c>
      <c r="Z24" s="3">
        <f>IF(B24="Medical Belt", 30, 0)</f>
        <v>0</v>
      </c>
      <c r="AA24" s="3">
        <f>IF(B24="Cloaking Belt", 30, 0)</f>
        <v>0</v>
      </c>
      <c r="AB24" s="3">
        <f>IF(B24="Scrambler Belt", 20, 0)</f>
        <v>0</v>
      </c>
      <c r="AC24" s="3">
        <f>IF(B24="Repulsor Armor", 20, 0)</f>
        <v>0</v>
      </c>
      <c r="AD24" s="3">
        <f>IF(B24="SAAI Gloves", 20, 0)</f>
        <v>0</v>
      </c>
      <c r="AE24" s="3">
        <f>IF(B24="Repulsor Gloves", 20, 0)</f>
        <v>0</v>
      </c>
      <c r="AF24" s="3">
        <f>IF(B24="SAAI Boots", 20, 0)</f>
        <v>0</v>
      </c>
      <c r="AG24" s="3">
        <f>IF(B24="Booster Belt", 20, 0)</f>
        <v>0</v>
      </c>
      <c r="AH24" s="3">
        <f>IF(B24="Magnetic Gloves", 30, 0)</f>
        <v>0</v>
      </c>
      <c r="AI24" s="3">
        <f>IF(B24="Magnetic Boots", 20, 0)</f>
        <v>0</v>
      </c>
      <c r="AJ24" s="3">
        <f>IF(B24="Backfire Belt", 30, 0)</f>
        <v>0</v>
      </c>
      <c r="AK24" s="3">
        <f t="shared" si="10"/>
        <v>0</v>
      </c>
    </row>
    <row r="25" spans="1:37" x14ac:dyDescent="0.25">
      <c r="K25" s="3">
        <f t="shared" si="0"/>
        <v>0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f t="shared" si="9"/>
        <v>0</v>
      </c>
      <c r="U25" s="3">
        <f>IF(B25="Heavy Armor", 30, 0)</f>
        <v>0</v>
      </c>
      <c r="V25" s="3">
        <f>IF(B25="Surge Armor", 20, 0)</f>
        <v>0</v>
      </c>
      <c r="W25" s="3">
        <f>IF(B25="Vortex Armor", 30, 0)</f>
        <v>0</v>
      </c>
      <c r="X25" s="3">
        <f>IF(B25="Surge Gloves", 30, 0)</f>
        <v>0</v>
      </c>
      <c r="Y25" s="3">
        <f>IF(B25="Insulated Boots", 30, 0)</f>
        <v>0</v>
      </c>
      <c r="Z25" s="3">
        <f>IF(B25="Medical Belt", 30, 0)</f>
        <v>0</v>
      </c>
      <c r="AA25" s="3">
        <f>IF(B25="Cloaking Belt", 30, 0)</f>
        <v>0</v>
      </c>
      <c r="AB25" s="3">
        <f>IF(B25="Scrambler Belt", 20, 0)</f>
        <v>0</v>
      </c>
      <c r="AC25" s="3">
        <f>IF(B25="Repulsor Armor", 20, 0)</f>
        <v>0</v>
      </c>
      <c r="AD25" s="3">
        <f>IF(B25="SAAI Gloves", 20, 0)</f>
        <v>0</v>
      </c>
      <c r="AE25" s="3">
        <f>IF(B25="Repulsor Gloves", 20, 0)</f>
        <v>0</v>
      </c>
      <c r="AF25" s="3">
        <f>IF(B25="SAAI Boots", 20, 0)</f>
        <v>0</v>
      </c>
      <c r="AG25" s="3">
        <f>IF(B25="Booster Belt", 20, 0)</f>
        <v>0</v>
      </c>
      <c r="AH25" s="3">
        <f>IF(B25="Magnetic Gloves", 30, 0)</f>
        <v>0</v>
      </c>
      <c r="AI25" s="3">
        <f>IF(B25="Magnetic Boots", 20, 0)</f>
        <v>0</v>
      </c>
      <c r="AJ25" s="3">
        <f>IF(B25="Backfire Belt", 30, 0)</f>
        <v>0</v>
      </c>
      <c r="AK25" s="3">
        <f t="shared" si="10"/>
        <v>0</v>
      </c>
    </row>
    <row r="26" spans="1:37" x14ac:dyDescent="0.25">
      <c r="K26" s="3">
        <f t="shared" si="0"/>
        <v>0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>
        <f t="shared" si="9"/>
        <v>0</v>
      </c>
      <c r="U26" s="3">
        <f>IF(B26="Heavy Armor", 30, 0)</f>
        <v>0</v>
      </c>
      <c r="V26" s="3">
        <f>IF(B26="Surge Armor", 20, 0)</f>
        <v>0</v>
      </c>
      <c r="W26" s="3">
        <f>IF(B26="Vortex Armor", 30, 0)</f>
        <v>0</v>
      </c>
      <c r="X26" s="3">
        <f>IF(B26="Surge Gloves", 30, 0)</f>
        <v>0</v>
      </c>
      <c r="Y26" s="3">
        <f>IF(B26="Insulated Boots", 30, 0)</f>
        <v>0</v>
      </c>
      <c r="Z26" s="3">
        <f>IF(B26="Medical Belt", 30, 0)</f>
        <v>0</v>
      </c>
      <c r="AA26" s="3">
        <f>IF(B26="Cloaking Belt", 30, 0)</f>
        <v>0</v>
      </c>
      <c r="AB26" s="3">
        <f>IF(B26="Scrambler Belt", 20, 0)</f>
        <v>0</v>
      </c>
      <c r="AC26" s="3">
        <f>IF(B26="Repulsor Armor", 20, 0)</f>
        <v>0</v>
      </c>
      <c r="AD26" s="3">
        <f>IF(B26="SAAI Gloves", 20, 0)</f>
        <v>0</v>
      </c>
      <c r="AE26" s="3">
        <f>IF(B26="Repulsor Gloves", 20, 0)</f>
        <v>0</v>
      </c>
      <c r="AF26" s="3">
        <f>IF(B26="SAAI Boots", 20, 0)</f>
        <v>0</v>
      </c>
      <c r="AG26" s="3">
        <f>IF(B26="Booster Belt", 20, 0)</f>
        <v>0</v>
      </c>
      <c r="AH26" s="3">
        <f>IF(B26="Magnetic Gloves", 30, 0)</f>
        <v>0</v>
      </c>
      <c r="AI26" s="3">
        <f>IF(B26="Magnetic Boots", 20, 0)</f>
        <v>0</v>
      </c>
      <c r="AJ26" s="3">
        <f>IF(B26="Backfire Belt", 30, 0)</f>
        <v>0</v>
      </c>
      <c r="AK26" s="3">
        <f t="shared" si="10"/>
        <v>0</v>
      </c>
    </row>
    <row r="27" spans="1:37" x14ac:dyDescent="0.25">
      <c r="K27" s="3">
        <f t="shared" si="0"/>
        <v>0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>
        <f t="shared" si="9"/>
        <v>0</v>
      </c>
      <c r="U27" s="3">
        <f>IF(B27="Heavy Armor", 30, 0)</f>
        <v>0</v>
      </c>
      <c r="V27" s="3">
        <f>IF(B27="Surge Armor", 20, 0)</f>
        <v>0</v>
      </c>
      <c r="W27" s="3">
        <f>IF(B27="Vortex Armor", 30, 0)</f>
        <v>0</v>
      </c>
      <c r="X27" s="3">
        <f>IF(B27="Surge Gloves", 30, 0)</f>
        <v>0</v>
      </c>
      <c r="Y27" s="3">
        <f>IF(B27="Insulated Boots", 30, 0)</f>
        <v>0</v>
      </c>
      <c r="Z27" s="3">
        <f>IF(B27="Medical Belt", 30, 0)</f>
        <v>0</v>
      </c>
      <c r="AA27" s="3">
        <f>IF(B27="Cloaking Belt", 30, 0)</f>
        <v>0</v>
      </c>
      <c r="AB27" s="3">
        <f>IF(B27="Scrambler Belt", 20, 0)</f>
        <v>0</v>
      </c>
      <c r="AC27" s="3">
        <f>IF(B27="Repulsor Armor", 20, 0)</f>
        <v>0</v>
      </c>
      <c r="AD27" s="3">
        <f>IF(B27="SAAI Gloves", 20, 0)</f>
        <v>0</v>
      </c>
      <c r="AE27" s="3">
        <f>IF(B27="Repulsor Gloves", 20, 0)</f>
        <v>0</v>
      </c>
      <c r="AF27" s="3">
        <f>IF(B27="SAAI Boots", 20, 0)</f>
        <v>0</v>
      </c>
      <c r="AG27" s="3">
        <f>IF(B27="Booster Belt", 20, 0)</f>
        <v>0</v>
      </c>
      <c r="AH27" s="3">
        <f>IF(B27="Magnetic Gloves", 30, 0)</f>
        <v>0</v>
      </c>
      <c r="AI27" s="3">
        <f>IF(B27="Magnetic Boots", 20, 0)</f>
        <v>0</v>
      </c>
      <c r="AJ27" s="3">
        <f>IF(B27="Backfire Belt", 30, 0)</f>
        <v>0</v>
      </c>
      <c r="AK27" s="3">
        <f t="shared" si="10"/>
        <v>0</v>
      </c>
    </row>
    <row r="28" spans="1:37" x14ac:dyDescent="0.25">
      <c r="K28" s="3">
        <f t="shared" si="0"/>
        <v>0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>
        <f t="shared" si="9"/>
        <v>0</v>
      </c>
      <c r="U28" s="3">
        <f>IF(B28="Heavy Armor", 30, 0)</f>
        <v>0</v>
      </c>
      <c r="V28" s="3">
        <f>IF(B28="Surge Armor", 20, 0)</f>
        <v>0</v>
      </c>
      <c r="W28" s="3">
        <f>IF(B28="Vortex Armor", 30, 0)</f>
        <v>0</v>
      </c>
      <c r="X28" s="3">
        <f>IF(B28="Surge Gloves", 30, 0)</f>
        <v>0</v>
      </c>
      <c r="Y28" s="3">
        <f>IF(B28="Insulated Boots", 30, 0)</f>
        <v>0</v>
      </c>
      <c r="Z28" s="3">
        <f>IF(B28="Medical Belt", 30, 0)</f>
        <v>0</v>
      </c>
      <c r="AA28" s="3">
        <f>IF(B28="Cloaking Belt", 30, 0)</f>
        <v>0</v>
      </c>
      <c r="AB28" s="3">
        <f>IF(B28="Scrambler Belt", 20, 0)</f>
        <v>0</v>
      </c>
      <c r="AC28" s="3">
        <f>IF(B28="Repulsor Armor", 20, 0)</f>
        <v>0</v>
      </c>
      <c r="AD28" s="3">
        <f>IF(B28="SAAI Gloves", 20, 0)</f>
        <v>0</v>
      </c>
      <c r="AE28" s="3">
        <f>IF(B28="Repulsor Gloves", 20, 0)</f>
        <v>0</v>
      </c>
      <c r="AF28" s="3">
        <f>IF(B28="SAAI Boots", 20, 0)</f>
        <v>0</v>
      </c>
      <c r="AG28" s="3">
        <f>IF(B28="Booster Belt", 20, 0)</f>
        <v>0</v>
      </c>
      <c r="AH28" s="3">
        <f>IF(B28="Magnetic Gloves", 30, 0)</f>
        <v>0</v>
      </c>
      <c r="AI28" s="3">
        <f>IF(B28="Magnetic Boots", 20, 0)</f>
        <v>0</v>
      </c>
      <c r="AJ28" s="3">
        <f>IF(B28="Backfire Belt", 30, 0)</f>
        <v>0</v>
      </c>
      <c r="AK28" s="3">
        <f t="shared" si="10"/>
        <v>0</v>
      </c>
    </row>
    <row r="29" spans="1:37" x14ac:dyDescent="0.25">
      <c r="K29" s="3">
        <f t="shared" si="0"/>
        <v>0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>
        <f t="shared" si="9"/>
        <v>0</v>
      </c>
      <c r="U29" s="3">
        <f>IF(B29="Heavy Armor", 30, 0)</f>
        <v>0</v>
      </c>
      <c r="V29" s="3">
        <f>IF(B29="Surge Armor", 20, 0)</f>
        <v>0</v>
      </c>
      <c r="W29" s="3">
        <f>IF(B29="Vortex Armor", 30, 0)</f>
        <v>0</v>
      </c>
      <c r="X29" s="3">
        <f>IF(B29="Surge Gloves", 30, 0)</f>
        <v>0</v>
      </c>
      <c r="Y29" s="3">
        <f>IF(B29="Insulated Boots", 30, 0)</f>
        <v>0</v>
      </c>
      <c r="Z29" s="3">
        <f>IF(B29="Medical Belt", 30, 0)</f>
        <v>0</v>
      </c>
      <c r="AA29" s="3">
        <f>IF(B29="Cloaking Belt", 30, 0)</f>
        <v>0</v>
      </c>
      <c r="AB29" s="3">
        <f>IF(B29="Scrambler Belt", 20, 0)</f>
        <v>0</v>
      </c>
      <c r="AC29" s="3">
        <f>IF(B29="Repulsor Armor", 20, 0)</f>
        <v>0</v>
      </c>
      <c r="AD29" s="3">
        <f>IF(B29="SAAI Gloves", 20, 0)</f>
        <v>0</v>
      </c>
      <c r="AE29" s="3">
        <f>IF(B29="Repulsor Gloves", 20, 0)</f>
        <v>0</v>
      </c>
      <c r="AF29" s="3">
        <f>IF(B29="SAAI Boots", 20, 0)</f>
        <v>0</v>
      </c>
      <c r="AG29" s="3">
        <f>IF(B29="Booster Belt", 20, 0)</f>
        <v>0</v>
      </c>
      <c r="AH29" s="3">
        <f>IF(B29="Magnetic Gloves", 30, 0)</f>
        <v>0</v>
      </c>
      <c r="AI29" s="3">
        <f>IF(B29="Magnetic Boots", 20, 0)</f>
        <v>0</v>
      </c>
      <c r="AJ29" s="3">
        <f>IF(B29="Backfire Belt", 30, 0)</f>
        <v>0</v>
      </c>
      <c r="AK29" s="3">
        <f t="shared" si="10"/>
        <v>0</v>
      </c>
    </row>
    <row r="30" spans="1:37" x14ac:dyDescent="0.25">
      <c r="K30" s="3">
        <f t="shared" si="0"/>
        <v>0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>
        <f t="shared" si="9"/>
        <v>0</v>
      </c>
      <c r="U30" s="3">
        <f>IF(B30="Heavy Armor", 30, 0)</f>
        <v>0</v>
      </c>
      <c r="V30" s="3">
        <f>IF(B30="Surge Armor", 20, 0)</f>
        <v>0</v>
      </c>
      <c r="W30" s="3">
        <f>IF(B30="Vortex Armor", 30, 0)</f>
        <v>0</v>
      </c>
      <c r="X30" s="3">
        <f>IF(B30="Surge Gloves", 30, 0)</f>
        <v>0</v>
      </c>
      <c r="Y30" s="3">
        <f>IF(B30="Insulated Boots", 30, 0)</f>
        <v>0</v>
      </c>
      <c r="Z30" s="3">
        <f>IF(B30="Medical Belt", 30, 0)</f>
        <v>0</v>
      </c>
      <c r="AA30" s="3">
        <f>IF(B30="Cloaking Belt", 30, 0)</f>
        <v>0</v>
      </c>
      <c r="AB30" s="3">
        <f>IF(B30="Scrambler Belt", 20, 0)</f>
        <v>0</v>
      </c>
      <c r="AC30" s="3">
        <f>IF(B30="Repulsor Armor", 20, 0)</f>
        <v>0</v>
      </c>
      <c r="AD30" s="3">
        <f>IF(B30="SAAI Gloves", 20, 0)</f>
        <v>0</v>
      </c>
      <c r="AE30" s="3">
        <f>IF(B30="Repulsor Gloves", 20, 0)</f>
        <v>0</v>
      </c>
      <c r="AF30" s="3">
        <f>IF(B30="SAAI Boots", 20, 0)</f>
        <v>0</v>
      </c>
      <c r="AG30" s="3">
        <f>IF(B30="Booster Belt", 20, 0)</f>
        <v>0</v>
      </c>
      <c r="AH30" s="3">
        <f>IF(B30="Magnetic Gloves", 30, 0)</f>
        <v>0</v>
      </c>
      <c r="AI30" s="3">
        <f>IF(B30="Magnetic Boots", 20, 0)</f>
        <v>0</v>
      </c>
      <c r="AJ30" s="3">
        <f>IF(B30="Backfire Belt", 30, 0)</f>
        <v>0</v>
      </c>
      <c r="AK30" s="3">
        <f t="shared" si="10"/>
        <v>0</v>
      </c>
    </row>
    <row r="31" spans="1:37" x14ac:dyDescent="0.25">
      <c r="K31" s="3">
        <f t="shared" si="0"/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>
        <f t="shared" si="9"/>
        <v>0</v>
      </c>
      <c r="U31" s="3">
        <f>IF(B31="Heavy Armor", 30, 0)</f>
        <v>0</v>
      </c>
      <c r="V31" s="3">
        <f>IF(B31="Surge Armor", 20, 0)</f>
        <v>0</v>
      </c>
      <c r="W31" s="3">
        <f>IF(B31="Vortex Armor", 30, 0)</f>
        <v>0</v>
      </c>
      <c r="X31" s="3">
        <f>IF(B31="Surge Gloves", 30, 0)</f>
        <v>0</v>
      </c>
      <c r="Y31" s="3">
        <f>IF(B31="Insulated Boots", 30, 0)</f>
        <v>0</v>
      </c>
      <c r="Z31" s="3">
        <f>IF(B31="Medical Belt", 30, 0)</f>
        <v>0</v>
      </c>
      <c r="AA31" s="3">
        <f>IF(B31="Cloaking Belt", 30, 0)</f>
        <v>0</v>
      </c>
      <c r="AB31" s="3">
        <f>IF(B31="Scrambler Belt", 20, 0)</f>
        <v>0</v>
      </c>
      <c r="AC31" s="3">
        <f>IF(B31="Repulsor Armor", 20, 0)</f>
        <v>0</v>
      </c>
      <c r="AD31" s="3">
        <f>IF(B31="SAAI Gloves", 20, 0)</f>
        <v>0</v>
      </c>
      <c r="AE31" s="3">
        <f>IF(B31="Repulsor Gloves", 20, 0)</f>
        <v>0</v>
      </c>
      <c r="AF31" s="3">
        <f>IF(B31="SAAI Boots", 20, 0)</f>
        <v>0</v>
      </c>
      <c r="AG31" s="3">
        <f>IF(B31="Booster Belt", 20, 0)</f>
        <v>0</v>
      </c>
      <c r="AH31" s="3">
        <f>IF(B31="Magnetic Gloves", 30, 0)</f>
        <v>0</v>
      </c>
      <c r="AI31" s="3">
        <f>IF(B31="Magnetic Boots", 20, 0)</f>
        <v>0</v>
      </c>
      <c r="AJ31" s="3">
        <f>IF(B31="Backfire Belt", 30, 0)</f>
        <v>0</v>
      </c>
      <c r="AK31" s="3">
        <f t="shared" si="10"/>
        <v>0</v>
      </c>
    </row>
    <row r="32" spans="1:37" x14ac:dyDescent="0.25">
      <c r="K32" s="3">
        <f t="shared" si="0"/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>
        <f t="shared" si="9"/>
        <v>0</v>
      </c>
      <c r="U32" s="3">
        <f>IF(B32="Heavy Armor", 30, 0)</f>
        <v>0</v>
      </c>
      <c r="V32" s="3">
        <f>IF(B32="Surge Armor", 20, 0)</f>
        <v>0</v>
      </c>
      <c r="W32" s="3">
        <f>IF(B32="Vortex Armor", 30, 0)</f>
        <v>0</v>
      </c>
      <c r="X32" s="3">
        <f>IF(B32="Surge Gloves", 30, 0)</f>
        <v>0</v>
      </c>
      <c r="Y32" s="3">
        <f>IF(B32="Insulated Boots", 30, 0)</f>
        <v>0</v>
      </c>
      <c r="Z32" s="3">
        <f>IF(B32="Medical Belt", 30, 0)</f>
        <v>0</v>
      </c>
      <c r="AA32" s="3">
        <f>IF(B32="Cloaking Belt", 30, 0)</f>
        <v>0</v>
      </c>
      <c r="AB32" s="3">
        <f>IF(B32="Scrambler Belt", 20, 0)</f>
        <v>0</v>
      </c>
      <c r="AC32" s="3">
        <f>IF(B32="Repulsor Armor", 20, 0)</f>
        <v>0</v>
      </c>
      <c r="AD32" s="3">
        <f>IF(B32="SAAI Gloves", 20, 0)</f>
        <v>0</v>
      </c>
      <c r="AE32" s="3">
        <f>IF(B32="Repulsor Gloves", 20, 0)</f>
        <v>0</v>
      </c>
      <c r="AF32" s="3">
        <f>IF(B32="SAAI Boots", 20, 0)</f>
        <v>0</v>
      </c>
      <c r="AG32" s="3">
        <f>IF(B32="Booster Belt", 20, 0)</f>
        <v>0</v>
      </c>
      <c r="AH32" s="3">
        <f>IF(B32="Magnetic Gloves", 30, 0)</f>
        <v>0</v>
      </c>
      <c r="AI32" s="3">
        <f>IF(B32="Magnetic Boots", 20, 0)</f>
        <v>0</v>
      </c>
      <c r="AJ32" s="3">
        <f>IF(B32="Backfire Belt", 30, 0)</f>
        <v>0</v>
      </c>
      <c r="AK32" s="3">
        <f t="shared" si="10"/>
        <v>0</v>
      </c>
    </row>
    <row r="33" spans="11:37" x14ac:dyDescent="0.25">
      <c r="K33" s="3">
        <f t="shared" si="0"/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f t="shared" si="9"/>
        <v>0</v>
      </c>
      <c r="U33" s="3">
        <f>IF(B33="Heavy Armor", 30, 0)</f>
        <v>0</v>
      </c>
      <c r="V33" s="3">
        <f>IF(B33="Surge Armor", 20, 0)</f>
        <v>0</v>
      </c>
      <c r="W33" s="3">
        <f>IF(B33="Vortex Armor", 30, 0)</f>
        <v>0</v>
      </c>
      <c r="X33" s="3">
        <f>IF(B33="Surge Gloves", 30, 0)</f>
        <v>0</v>
      </c>
      <c r="Y33" s="3">
        <f>IF(B33="Insulated Boots", 30, 0)</f>
        <v>0</v>
      </c>
      <c r="Z33" s="3">
        <f>IF(B33="Medical Belt", 30, 0)</f>
        <v>0</v>
      </c>
      <c r="AA33" s="3">
        <f>IF(B33="Cloaking Belt", 30, 0)</f>
        <v>0</v>
      </c>
      <c r="AB33" s="3">
        <f>IF(B33="Scrambler Belt", 20, 0)</f>
        <v>0</v>
      </c>
      <c r="AC33" s="3">
        <f>IF(B33="Repulsor Armor", 20, 0)</f>
        <v>0</v>
      </c>
      <c r="AD33" s="3">
        <f>IF(B33="SAAI Gloves", 20, 0)</f>
        <v>0</v>
      </c>
      <c r="AE33" s="3">
        <f>IF(B33="Repulsor Gloves", 20, 0)</f>
        <v>0</v>
      </c>
      <c r="AF33" s="3">
        <f>IF(B33="SAAI Boots", 20, 0)</f>
        <v>0</v>
      </c>
      <c r="AG33" s="3">
        <f>IF(B33="Booster Belt", 20, 0)</f>
        <v>0</v>
      </c>
      <c r="AH33" s="3">
        <f>IF(B33="Magnetic Gloves", 30, 0)</f>
        <v>0</v>
      </c>
      <c r="AI33" s="3">
        <f>IF(B33="Magnetic Boots", 20, 0)</f>
        <v>0</v>
      </c>
      <c r="AJ33" s="3">
        <f>IF(B33="Backfire Belt", 30, 0)</f>
        <v>0</v>
      </c>
      <c r="AK33" s="3">
        <f t="shared" si="10"/>
        <v>0</v>
      </c>
    </row>
    <row r="34" spans="11:37" x14ac:dyDescent="0.25">
      <c r="K34" s="3">
        <f t="shared" si="0"/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>
        <f t="shared" si="9"/>
        <v>0</v>
      </c>
      <c r="U34" s="3">
        <f>IF(B34="Heavy Armor", 30, 0)</f>
        <v>0</v>
      </c>
      <c r="V34" s="3">
        <f>IF(B34="Surge Armor", 20, 0)</f>
        <v>0</v>
      </c>
      <c r="W34" s="3">
        <f>IF(B34="Vortex Armor", 30, 0)</f>
        <v>0</v>
      </c>
      <c r="X34" s="3">
        <f>IF(B34="Surge Gloves", 30, 0)</f>
        <v>0</v>
      </c>
      <c r="Y34" s="3">
        <f>IF(B34="Insulated Boots", 30, 0)</f>
        <v>0</v>
      </c>
      <c r="Z34" s="3">
        <f>IF(B34="Medical Belt", 30, 0)</f>
        <v>0</v>
      </c>
      <c r="AA34" s="3">
        <f>IF(B34="Cloaking Belt", 30, 0)</f>
        <v>0</v>
      </c>
      <c r="AB34" s="3">
        <f>IF(B34="Scrambler Belt", 20, 0)</f>
        <v>0</v>
      </c>
      <c r="AC34" s="3">
        <f>IF(B34="Repulsor Armor", 20, 0)</f>
        <v>0</v>
      </c>
      <c r="AD34" s="3">
        <f>IF(B34="SAAI Gloves", 20, 0)</f>
        <v>0</v>
      </c>
      <c r="AE34" s="3">
        <f>IF(B34="Repulsor Gloves", 20, 0)</f>
        <v>0</v>
      </c>
      <c r="AF34" s="3">
        <f>IF(B34="SAAI Boots", 20, 0)</f>
        <v>0</v>
      </c>
      <c r="AG34" s="3">
        <f>IF(B34="Booster Belt", 20, 0)</f>
        <v>0</v>
      </c>
      <c r="AH34" s="3">
        <f>IF(B34="Magnetic Gloves", 30, 0)</f>
        <v>0</v>
      </c>
      <c r="AI34" s="3">
        <f>IF(B34="Magnetic Boots", 20, 0)</f>
        <v>0</v>
      </c>
      <c r="AJ34" s="3">
        <f>IF(B34="Backfire Belt", 30, 0)</f>
        <v>0</v>
      </c>
      <c r="AK34" s="3">
        <f t="shared" si="10"/>
        <v>0</v>
      </c>
    </row>
    <row r="35" spans="11:37" x14ac:dyDescent="0.25">
      <c r="K35" s="3">
        <f t="shared" si="0"/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>
        <f t="shared" si="9"/>
        <v>0</v>
      </c>
      <c r="U35" s="3">
        <f>IF(B35="Heavy Armor", 30, 0)</f>
        <v>0</v>
      </c>
      <c r="V35" s="3">
        <f>IF(B35="Surge Armor", 20, 0)</f>
        <v>0</v>
      </c>
      <c r="W35" s="3">
        <f>IF(B35="Vortex Armor", 30, 0)</f>
        <v>0</v>
      </c>
      <c r="X35" s="3">
        <f>IF(B35="Surge Gloves", 30, 0)</f>
        <v>0</v>
      </c>
      <c r="Y35" s="3">
        <f>IF(B35="Insulated Boots", 30, 0)</f>
        <v>0</v>
      </c>
      <c r="Z35" s="3">
        <f>IF(B35="Medical Belt", 30, 0)</f>
        <v>0</v>
      </c>
      <c r="AA35" s="3">
        <f>IF(B35="Cloaking Belt", 30, 0)</f>
        <v>0</v>
      </c>
      <c r="AB35" s="3">
        <f>IF(B35="Scrambler Belt", 20, 0)</f>
        <v>0</v>
      </c>
      <c r="AC35" s="3">
        <f>IF(B35="Repulsor Armor", 20, 0)</f>
        <v>0</v>
      </c>
      <c r="AD35" s="3">
        <f>IF(B35="SAAI Gloves", 20, 0)</f>
        <v>0</v>
      </c>
      <c r="AE35" s="3">
        <f>IF(B35="Repulsor Gloves", 20, 0)</f>
        <v>0</v>
      </c>
      <c r="AF35" s="3">
        <f>IF(B35="SAAI Boots", 20, 0)</f>
        <v>0</v>
      </c>
      <c r="AG35" s="3">
        <f>IF(B35="Booster Belt", 20, 0)</f>
        <v>0</v>
      </c>
      <c r="AH35" s="3">
        <f>IF(B35="Magnetic Gloves", 30, 0)</f>
        <v>0</v>
      </c>
      <c r="AI35" s="3">
        <f>IF(B35="Magnetic Boots", 20, 0)</f>
        <v>0</v>
      </c>
      <c r="AJ35" s="3">
        <f>IF(B35="Backfire Belt", 30, 0)</f>
        <v>0</v>
      </c>
      <c r="AK35" s="3">
        <f t="shared" si="10"/>
        <v>0</v>
      </c>
    </row>
    <row r="36" spans="11:37" x14ac:dyDescent="0.25">
      <c r="K36" s="3">
        <f t="shared" si="0"/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>
        <f t="shared" si="9"/>
        <v>0</v>
      </c>
      <c r="U36" s="3">
        <f>IF(B36="Heavy Armor", 30, 0)</f>
        <v>0</v>
      </c>
      <c r="V36" s="3">
        <f>IF(B36="Surge Armor", 20, 0)</f>
        <v>0</v>
      </c>
      <c r="W36" s="3">
        <f>IF(B36="Vortex Armor", 30, 0)</f>
        <v>0</v>
      </c>
      <c r="X36" s="3">
        <f>IF(B36="Surge Gloves", 30, 0)</f>
        <v>0</v>
      </c>
      <c r="Y36" s="3">
        <f>IF(B36="Insulated Boots", 30, 0)</f>
        <v>0</v>
      </c>
      <c r="Z36" s="3">
        <f>IF(B36="Medical Belt", 30, 0)</f>
        <v>0</v>
      </c>
      <c r="AA36" s="3">
        <f>IF(B36="Cloaking Belt", 30, 0)</f>
        <v>0</v>
      </c>
      <c r="AB36" s="3">
        <f>IF(B36="Scrambler Belt", 20, 0)</f>
        <v>0</v>
      </c>
      <c r="AC36" s="3">
        <f>IF(B36="Repulsor Armor", 20, 0)</f>
        <v>0</v>
      </c>
      <c r="AD36" s="3">
        <f>IF(B36="SAAI Gloves", 20, 0)</f>
        <v>0</v>
      </c>
      <c r="AE36" s="3">
        <f>IF(B36="Repulsor Gloves", 20, 0)</f>
        <v>0</v>
      </c>
      <c r="AF36" s="3">
        <f>IF(B36="SAAI Boots", 20, 0)</f>
        <v>0</v>
      </c>
      <c r="AG36" s="3">
        <f>IF(B36="Booster Belt", 20, 0)</f>
        <v>0</v>
      </c>
      <c r="AH36" s="3">
        <f>IF(B36="Magnetic Gloves", 30, 0)</f>
        <v>0</v>
      </c>
      <c r="AI36" s="3">
        <f>IF(B36="Magnetic Boots", 20, 0)</f>
        <v>0</v>
      </c>
      <c r="AJ36" s="3">
        <f>IF(B36="Backfire Belt", 30, 0)</f>
        <v>0</v>
      </c>
      <c r="AK36" s="3">
        <f t="shared" si="1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D13" sqref="D13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7.7109375" bestFit="1" customWidth="1"/>
    <col min="11" max="11" width="10.85546875" bestFit="1" customWidth="1"/>
    <col min="12" max="12" width="8.140625" hidden="1" customWidth="1"/>
    <col min="13" max="13" width="12.7109375" hidden="1" customWidth="1"/>
    <col min="14" max="14" width="10.85546875" hidden="1" customWidth="1"/>
    <col min="15" max="15" width="11.5703125" hidden="1" customWidth="1"/>
    <col min="16" max="16" width="13.85546875" hidden="1" customWidth="1"/>
    <col min="17" max="17" width="9.28515625" hidden="1" customWidth="1"/>
    <col min="18" max="18" width="11.42578125" hidden="1" customWidth="1"/>
    <col min="19" max="19" width="10.5703125" hidden="1" customWidth="1"/>
    <col min="20" max="20" width="15.140625" bestFit="1" customWidth="1"/>
    <col min="21" max="21" width="16.85546875" style="3" hidden="1" customWidth="1"/>
    <col min="22" max="22" width="16.42578125" style="3" hidden="1" customWidth="1"/>
    <col min="23" max="23" width="17.5703125" style="3" hidden="1" customWidth="1"/>
    <col min="24" max="24" width="17" style="3" hidden="1" customWidth="1"/>
    <col min="25" max="25" width="19.28515625" style="3" hidden="1" customWidth="1"/>
    <col min="26" max="26" width="16.5703125" style="3" hidden="1" customWidth="1"/>
    <col min="27" max="27" width="17" style="3" hidden="1" customWidth="1"/>
    <col min="28" max="28" width="18.42578125" style="3" hidden="1" customWidth="1"/>
    <col min="29" max="29" width="19.42578125" style="3" hidden="1" customWidth="1"/>
    <col min="30" max="30" width="11.7109375" style="3" hidden="1" customWidth="1"/>
    <col min="31" max="31" width="15.5703125" style="3" hidden="1" customWidth="1"/>
    <col min="32" max="32" width="10.5703125" style="3" hidden="1" customWidth="1"/>
    <col min="33" max="33" width="11.85546875" style="3" hidden="1" customWidth="1"/>
    <col min="34" max="34" width="16" style="3" hidden="1" customWidth="1"/>
    <col min="35" max="35" width="14.85546875" style="3" hidden="1" customWidth="1"/>
    <col min="36" max="36" width="12.140625" style="3" hidden="1" customWidth="1"/>
    <col min="37" max="37" width="20.85546875" style="3" hidden="1" customWidth="1"/>
    <col min="38" max="38" width="11.5703125" bestFit="1" customWidth="1"/>
    <col min="39" max="39" width="15.140625" hidden="1" customWidth="1"/>
    <col min="40" max="40" width="12" hidden="1" customWidth="1"/>
    <col min="41" max="41" width="13.5703125" hidden="1" customWidth="1"/>
    <col min="42" max="42" width="12.42578125" hidden="1" customWidth="1"/>
  </cols>
  <sheetData>
    <row r="1" spans="1:42" x14ac:dyDescent="0.25">
      <c r="A1" s="2" t="s">
        <v>8</v>
      </c>
      <c r="B1" s="2" t="s">
        <v>9</v>
      </c>
      <c r="C1" s="1" t="s">
        <v>17</v>
      </c>
      <c r="D1" s="2" t="s">
        <v>10</v>
      </c>
      <c r="F1" s="2" t="s">
        <v>28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15</v>
      </c>
      <c r="AH1" s="3" t="s">
        <v>56</v>
      </c>
      <c r="AI1" s="3" t="s">
        <v>12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</row>
    <row r="2" spans="1:42" x14ac:dyDescent="0.25">
      <c r="A2" t="s">
        <v>30</v>
      </c>
      <c r="B2" t="s">
        <v>16</v>
      </c>
      <c r="C2" t="s">
        <v>18</v>
      </c>
      <c r="D2">
        <f>D5+D8+D11</f>
        <v>900</v>
      </c>
      <c r="K2" s="3">
        <f>SUM(L2:S2)</f>
        <v>20</v>
      </c>
      <c r="L2" s="3">
        <f>IF(A2="XJS9000",10,0)</f>
        <v>0</v>
      </c>
      <c r="M2" s="3">
        <f>IF(A2="Curmian",20,0)</f>
        <v>20</v>
      </c>
      <c r="N2" s="3">
        <f>IF(A2="Nynax",30,0)</f>
        <v>0</v>
      </c>
      <c r="O2" s="3">
        <f>IF(A2="Human",40,0)</f>
        <v>0</v>
      </c>
      <c r="P2" s="3">
        <f>IF(A2="Dragoran",50,0)</f>
        <v>0</v>
      </c>
      <c r="Q2" s="3">
        <f>IF(A2="Slith",60,0)</f>
        <v>0</v>
      </c>
      <c r="R2" s="3">
        <f>IF(A2="Kurgan",70,0)</f>
        <v>0</v>
      </c>
      <c r="S2" s="3">
        <f>IF(A2="Gronk",80,0)</f>
        <v>0</v>
      </c>
      <c r="T2" s="3">
        <f>SUM(U2:AK2)</f>
        <v>30</v>
      </c>
      <c r="U2" s="3">
        <f>IF(B2="Heavy Armor", 30, 0)</f>
        <v>0</v>
      </c>
      <c r="V2" s="3">
        <f>IF(B2="Surge Armor", 20, 0)</f>
        <v>0</v>
      </c>
      <c r="W2" s="3">
        <f>IF(B2="Vortex Armor", 30, 0)</f>
        <v>0</v>
      </c>
      <c r="X2" s="3">
        <f>IF(B2="Surge Gloves", 30, 0)</f>
        <v>0</v>
      </c>
      <c r="Y2" s="3">
        <f>IF(B2="Insulated Boots", 30, 0)</f>
        <v>30</v>
      </c>
      <c r="Z2" s="3">
        <f>IF(B2="Medical Belt", 30, 0)</f>
        <v>0</v>
      </c>
      <c r="AA2" s="3">
        <f>IF(B2="Cloaking Belt", 30, 0)</f>
        <v>0</v>
      </c>
      <c r="AB2" s="3">
        <f>IF(B2="Scrambler Belt", 20, 0)</f>
        <v>0</v>
      </c>
      <c r="AC2" s="3">
        <f>IF(B2="Repulsor Armor", 20, 0)</f>
        <v>0</v>
      </c>
      <c r="AD2" s="3">
        <f>IF(B2="SAAI Gloves", 20, 0)</f>
        <v>0</v>
      </c>
      <c r="AE2" s="3">
        <f>IF(B2="Repulsor Gloves", 20, 0)</f>
        <v>0</v>
      </c>
      <c r="AF2" s="3">
        <f>IF(B2="SAAI Boots", 20, 0)</f>
        <v>0</v>
      </c>
      <c r="AG2" s="3">
        <f>IF(B2="Booster Belt", 20, 0)</f>
        <v>0</v>
      </c>
      <c r="AH2" s="3">
        <f>IF(B2="Magnetic Gloves", 30, 0)</f>
        <v>0</v>
      </c>
      <c r="AI2" s="3">
        <f>IF(B2="Magnetic Boots", 20, 0)</f>
        <v>0</v>
      </c>
      <c r="AJ2" s="3">
        <f>IF(B2="Backfire Belt", 30, 0)</f>
        <v>0</v>
      </c>
      <c r="AK2" s="3">
        <f>IF(AND(NOT(ISBLANK(B2)),SUM(U2:AJ2)=0), 10, 0)</f>
        <v>0</v>
      </c>
      <c r="AL2" s="3">
        <f>SUM(AM2:AP2)</f>
        <v>50</v>
      </c>
      <c r="AM2" s="3">
        <f>IF(C2="Emergency",50,0)</f>
        <v>50</v>
      </c>
      <c r="AN2" s="3">
        <f>IF(C2="Surgery",40,0)</f>
        <v>0</v>
      </c>
      <c r="AO2" s="3">
        <f>IF(C2="Recovery",30,0)</f>
        <v>0</v>
      </c>
      <c r="AP2" s="3">
        <f>IF(C2="Therapy",30,0)</f>
        <v>0</v>
      </c>
    </row>
    <row r="3" spans="1:42" x14ac:dyDescent="0.25">
      <c r="A3" t="s">
        <v>30</v>
      </c>
      <c r="B3" t="s">
        <v>6</v>
      </c>
      <c r="C3" t="s">
        <v>20</v>
      </c>
      <c r="K3" s="3">
        <f t="shared" ref="K3:K36" si="0">SUM(L3:S3)</f>
        <v>20</v>
      </c>
      <c r="L3" s="3">
        <f t="shared" ref="L3:L36" si="1">IF(A3="XJS9000",10,0)</f>
        <v>0</v>
      </c>
      <c r="M3" s="3">
        <f t="shared" ref="M3:M36" si="2">IF(A3="Curmian",20,0)</f>
        <v>20</v>
      </c>
      <c r="N3" s="3">
        <f t="shared" ref="N3:N36" si="3">IF(A3="Nynax",30,0)</f>
        <v>0</v>
      </c>
      <c r="O3" s="3">
        <f t="shared" ref="O3:O36" si="4">IF(A3="Human",40,0)</f>
        <v>0</v>
      </c>
      <c r="P3" s="3">
        <f t="shared" ref="P3:P36" si="5">IF(A3="Dragoran",50,0)</f>
        <v>0</v>
      </c>
      <c r="Q3" s="3">
        <f t="shared" ref="Q3:Q36" si="6">IF(A3="Slith",60,0)</f>
        <v>0</v>
      </c>
      <c r="R3" s="3">
        <f t="shared" ref="R3:R36" si="7">IF(A3="Kurgan",70,0)</f>
        <v>0</v>
      </c>
      <c r="S3" s="3">
        <f t="shared" ref="S3:S36" si="8">IF(A3="Gronk",80,0)</f>
        <v>0</v>
      </c>
      <c r="T3" s="3">
        <f t="shared" ref="T3:T36" si="9">SUM(U3:AK3)</f>
        <v>10</v>
      </c>
      <c r="U3" s="3">
        <f>IF(B3="Heavy Armor", 30, 0)</f>
        <v>0</v>
      </c>
      <c r="V3" s="3">
        <f>IF(B3="Surge Armor", 20, 0)</f>
        <v>0</v>
      </c>
      <c r="W3" s="3">
        <f>IF(B3="Vortex Armor", 30, 0)</f>
        <v>0</v>
      </c>
      <c r="X3" s="3">
        <f>IF(B3="Surge Gloves", 30, 0)</f>
        <v>0</v>
      </c>
      <c r="Y3" s="3">
        <f>IF(B3="Insulated Boots", 30, 0)</f>
        <v>0</v>
      </c>
      <c r="Z3" s="3">
        <f>IF(B3="Medical Belt", 30, 0)</f>
        <v>0</v>
      </c>
      <c r="AA3" s="3">
        <f>IF(B3="Cloaking Belt", 30, 0)</f>
        <v>0</v>
      </c>
      <c r="AB3" s="3">
        <f>IF(B3="Scrambler Belt", 20, 0)</f>
        <v>0</v>
      </c>
      <c r="AC3" s="3">
        <f>IF(B3="Repulsor Armor", 20, 0)</f>
        <v>0</v>
      </c>
      <c r="AD3" s="3">
        <f>IF(B3="SAAI Gloves", 20, 0)</f>
        <v>0</v>
      </c>
      <c r="AE3" s="3">
        <f>IF(B3="Repulsor Gloves", 20, 0)</f>
        <v>0</v>
      </c>
      <c r="AF3" s="3">
        <f>IF(B3="SAAI Boots", 20, 0)</f>
        <v>0</v>
      </c>
      <c r="AG3" s="3">
        <f>IF(B3="Booster Belt", 20, 0)</f>
        <v>0</v>
      </c>
      <c r="AH3" s="3">
        <f>IF(B3="Magnetic Gloves", 30, 0)</f>
        <v>0</v>
      </c>
      <c r="AI3" s="3">
        <f>IF(B3="Magnetic Boots", 20, 0)</f>
        <v>0</v>
      </c>
      <c r="AJ3" s="3">
        <f>IF(B3="Backfire Belt", 30, 0)</f>
        <v>0</v>
      </c>
      <c r="AK3" s="3">
        <f t="shared" ref="AK3:AK36" si="10">IF(AND(NOT(ISBLANK(B3)),SUM(U3:AJ3)=0), 10, 0)</f>
        <v>10</v>
      </c>
      <c r="AL3" s="3">
        <f t="shared" ref="AL3:AL5" si="11">SUM(AM3:AP3)</f>
        <v>40</v>
      </c>
      <c r="AM3" s="3">
        <f t="shared" ref="AM3:AM5" si="12">IF(C3="Emergency",50,0)</f>
        <v>0</v>
      </c>
      <c r="AN3" s="3">
        <f t="shared" ref="AN3:AN5" si="13">IF(C3="Surgery",40,0)</f>
        <v>40</v>
      </c>
      <c r="AO3" s="3">
        <f t="shared" ref="AO3:AO5" si="14">IF(C3="Recovery",30,0)</f>
        <v>0</v>
      </c>
      <c r="AP3" s="3">
        <f t="shared" ref="AP3:AP5" si="15">IF(C3="Therapy",30,0)</f>
        <v>0</v>
      </c>
    </row>
    <row r="4" spans="1:42" x14ac:dyDescent="0.25">
      <c r="A4" t="s">
        <v>30</v>
      </c>
      <c r="B4" t="s">
        <v>12</v>
      </c>
      <c r="C4" t="s">
        <v>21</v>
      </c>
      <c r="D4" s="1" t="s">
        <v>40</v>
      </c>
      <c r="K4" s="3">
        <f t="shared" si="0"/>
        <v>20</v>
      </c>
      <c r="L4" s="3">
        <f t="shared" si="1"/>
        <v>0</v>
      </c>
      <c r="M4" s="3">
        <f t="shared" si="2"/>
        <v>20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0</v>
      </c>
      <c r="R4" s="3">
        <f t="shared" si="7"/>
        <v>0</v>
      </c>
      <c r="S4" s="3">
        <f t="shared" si="8"/>
        <v>0</v>
      </c>
      <c r="T4" s="3">
        <f t="shared" si="9"/>
        <v>20</v>
      </c>
      <c r="U4" s="3">
        <f>IF(B4="Heavy Armor", 30, 0)</f>
        <v>0</v>
      </c>
      <c r="V4" s="3">
        <f>IF(B4="Surge Armor", 20, 0)</f>
        <v>0</v>
      </c>
      <c r="W4" s="3">
        <f>IF(B4="Vortex Armor", 30, 0)</f>
        <v>0</v>
      </c>
      <c r="X4" s="3">
        <f>IF(B4="Surge Gloves", 30, 0)</f>
        <v>0</v>
      </c>
      <c r="Y4" s="3">
        <f>IF(B4="Insulated Boots", 30, 0)</f>
        <v>0</v>
      </c>
      <c r="Z4" s="3">
        <f>IF(B4="Medical Belt", 30, 0)</f>
        <v>0</v>
      </c>
      <c r="AA4" s="3">
        <f>IF(B4="Cloaking Belt", 30, 0)</f>
        <v>0</v>
      </c>
      <c r="AB4" s="3">
        <f>IF(B4="Scrambler Belt", 20, 0)</f>
        <v>0</v>
      </c>
      <c r="AC4" s="3">
        <f>IF(B4="Repulsor Armor", 20, 0)</f>
        <v>0</v>
      </c>
      <c r="AD4" s="3">
        <f>IF(B4="SAAI Gloves", 20, 0)</f>
        <v>0</v>
      </c>
      <c r="AE4" s="3">
        <f>IF(B4="Repulsor Gloves", 20, 0)</f>
        <v>0</v>
      </c>
      <c r="AF4" s="3">
        <f>IF(B4="SAAI Boots", 20, 0)</f>
        <v>0</v>
      </c>
      <c r="AG4" s="3">
        <f>IF(B4="Booster Belt", 20, 0)</f>
        <v>0</v>
      </c>
      <c r="AH4" s="3">
        <f>IF(B4="Magnetic Gloves", 30, 0)</f>
        <v>0</v>
      </c>
      <c r="AI4" s="3">
        <f>IF(B4="Magnetic Boots", 20, 0)</f>
        <v>20</v>
      </c>
      <c r="AJ4" s="3">
        <f>IF(B4="Backfire Belt", 30, 0)</f>
        <v>0</v>
      </c>
      <c r="AK4" s="3">
        <f t="shared" si="10"/>
        <v>0</v>
      </c>
      <c r="AL4" s="3">
        <f t="shared" si="11"/>
        <v>30</v>
      </c>
      <c r="AM4" s="3">
        <f t="shared" si="12"/>
        <v>0</v>
      </c>
      <c r="AN4" s="3">
        <f t="shared" si="13"/>
        <v>0</v>
      </c>
      <c r="AO4" s="3">
        <f t="shared" si="14"/>
        <v>30</v>
      </c>
      <c r="AP4" s="3">
        <f t="shared" si="15"/>
        <v>0</v>
      </c>
    </row>
    <row r="5" spans="1:42" x14ac:dyDescent="0.25">
      <c r="A5" t="s">
        <v>30</v>
      </c>
      <c r="B5" t="s">
        <v>6</v>
      </c>
      <c r="D5">
        <f>SUM(K2:K36)</f>
        <v>460</v>
      </c>
      <c r="K5" s="3">
        <f t="shared" si="0"/>
        <v>20</v>
      </c>
      <c r="L5" s="3">
        <f t="shared" si="1"/>
        <v>0</v>
      </c>
      <c r="M5" s="3">
        <f t="shared" si="2"/>
        <v>20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0</v>
      </c>
      <c r="T5" s="3">
        <f t="shared" si="9"/>
        <v>10</v>
      </c>
      <c r="U5" s="3">
        <f>IF(B5="Heavy Armor", 30, 0)</f>
        <v>0</v>
      </c>
      <c r="V5" s="3">
        <f>IF(B5="Surge Armor", 20, 0)</f>
        <v>0</v>
      </c>
      <c r="W5" s="3">
        <f>IF(B5="Vortex Armor", 30, 0)</f>
        <v>0</v>
      </c>
      <c r="X5" s="3">
        <f>IF(B5="Surge Gloves", 30, 0)</f>
        <v>0</v>
      </c>
      <c r="Y5" s="3">
        <f>IF(B5="Insulated Boots", 30, 0)</f>
        <v>0</v>
      </c>
      <c r="Z5" s="3">
        <f>IF(B5="Medical Belt", 30, 0)</f>
        <v>0</v>
      </c>
      <c r="AA5" s="3">
        <f>IF(B5="Cloaking Belt", 30, 0)</f>
        <v>0</v>
      </c>
      <c r="AB5" s="3">
        <f>IF(B5="Scrambler Belt", 20, 0)</f>
        <v>0</v>
      </c>
      <c r="AC5" s="3">
        <f>IF(B5="Repulsor Armor", 20, 0)</f>
        <v>0</v>
      </c>
      <c r="AD5" s="3">
        <f>IF(B5="SAAI Gloves", 20, 0)</f>
        <v>0</v>
      </c>
      <c r="AE5" s="3">
        <f>IF(B5="Repulsor Gloves", 20, 0)</f>
        <v>0</v>
      </c>
      <c r="AF5" s="3">
        <f>IF(B5="SAAI Boots", 20, 0)</f>
        <v>0</v>
      </c>
      <c r="AG5" s="3">
        <f>IF(B5="Booster Belt", 20, 0)</f>
        <v>0</v>
      </c>
      <c r="AH5" s="3">
        <f>IF(B5="Magnetic Gloves", 30, 0)</f>
        <v>0</v>
      </c>
      <c r="AI5" s="3">
        <f>IF(B5="Magnetic Boots", 20, 0)</f>
        <v>0</v>
      </c>
      <c r="AJ5" s="3">
        <f>IF(B5="Backfire Belt", 30, 0)</f>
        <v>0</v>
      </c>
      <c r="AK5" s="3">
        <f t="shared" si="10"/>
        <v>10</v>
      </c>
      <c r="AL5" s="3">
        <f t="shared" si="11"/>
        <v>0</v>
      </c>
      <c r="AM5" s="3">
        <f t="shared" si="12"/>
        <v>0</v>
      </c>
      <c r="AN5" s="3">
        <f t="shared" si="13"/>
        <v>0</v>
      </c>
      <c r="AO5" s="3">
        <f t="shared" si="14"/>
        <v>0</v>
      </c>
      <c r="AP5" s="3">
        <f t="shared" si="15"/>
        <v>0</v>
      </c>
    </row>
    <row r="6" spans="1:42" x14ac:dyDescent="0.25">
      <c r="A6" t="s">
        <v>30</v>
      </c>
      <c r="B6" t="s">
        <v>16</v>
      </c>
      <c r="K6" s="3">
        <f t="shared" si="0"/>
        <v>20</v>
      </c>
      <c r="L6" s="3">
        <f t="shared" si="1"/>
        <v>0</v>
      </c>
      <c r="M6" s="3">
        <f t="shared" si="2"/>
        <v>20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30</v>
      </c>
      <c r="U6" s="3">
        <f>IF(B6="Heavy Armor", 30, 0)</f>
        <v>0</v>
      </c>
      <c r="V6" s="3">
        <f>IF(B6="Surge Armor", 20, 0)</f>
        <v>0</v>
      </c>
      <c r="W6" s="3">
        <f>IF(B6="Vortex Armor", 30, 0)</f>
        <v>0</v>
      </c>
      <c r="X6" s="3">
        <f>IF(B6="Surge Gloves", 30, 0)</f>
        <v>0</v>
      </c>
      <c r="Y6" s="3">
        <f>IF(B6="Insulated Boots", 30, 0)</f>
        <v>30</v>
      </c>
      <c r="Z6" s="3">
        <f>IF(B6="Medical Belt", 30, 0)</f>
        <v>0</v>
      </c>
      <c r="AA6" s="3">
        <f>IF(B6="Cloaking Belt", 30, 0)</f>
        <v>0</v>
      </c>
      <c r="AB6" s="3">
        <f>IF(B6="Scrambler Belt", 20, 0)</f>
        <v>0</v>
      </c>
      <c r="AC6" s="3">
        <f>IF(B6="Repulsor Armor", 20, 0)</f>
        <v>0</v>
      </c>
      <c r="AD6" s="3">
        <f>IF(B6="SAAI Gloves", 20, 0)</f>
        <v>0</v>
      </c>
      <c r="AE6" s="3">
        <f>IF(B6="Repulsor Gloves", 20, 0)</f>
        <v>0</v>
      </c>
      <c r="AF6" s="3">
        <f>IF(B6="SAAI Boots", 20, 0)</f>
        <v>0</v>
      </c>
      <c r="AG6" s="3">
        <f>IF(B6="Booster Belt", 20, 0)</f>
        <v>0</v>
      </c>
      <c r="AH6" s="3">
        <f>IF(B6="Magnetic Gloves", 30, 0)</f>
        <v>0</v>
      </c>
      <c r="AI6" s="3">
        <f>IF(B6="Magnetic Boots", 20, 0)</f>
        <v>0</v>
      </c>
      <c r="AJ6" s="3">
        <f>IF(B6="Backfire Belt", 30, 0)</f>
        <v>0</v>
      </c>
      <c r="AK6" s="3">
        <f t="shared" si="10"/>
        <v>0</v>
      </c>
    </row>
    <row r="7" spans="1:42" x14ac:dyDescent="0.25">
      <c r="A7" t="s">
        <v>30</v>
      </c>
      <c r="B7" t="s">
        <v>6</v>
      </c>
      <c r="D7" s="1" t="s">
        <v>41</v>
      </c>
      <c r="K7" s="3">
        <f t="shared" si="0"/>
        <v>20</v>
      </c>
      <c r="L7" s="3">
        <f t="shared" si="1"/>
        <v>0</v>
      </c>
      <c r="M7" s="3">
        <f t="shared" si="2"/>
        <v>20</v>
      </c>
      <c r="N7" s="3">
        <f t="shared" si="3"/>
        <v>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10</v>
      </c>
      <c r="U7" s="3">
        <f>IF(B7="Heavy Armor", 30, 0)</f>
        <v>0</v>
      </c>
      <c r="V7" s="3">
        <f>IF(B7="Surge Armor", 20, 0)</f>
        <v>0</v>
      </c>
      <c r="W7" s="3">
        <f>IF(B7="Vortex Armor", 30, 0)</f>
        <v>0</v>
      </c>
      <c r="X7" s="3">
        <f>IF(B7="Surge Gloves", 30, 0)</f>
        <v>0</v>
      </c>
      <c r="Y7" s="3">
        <f>IF(B7="Insulated Boots", 30, 0)</f>
        <v>0</v>
      </c>
      <c r="Z7" s="3">
        <f>IF(B7="Medical Belt", 30, 0)</f>
        <v>0</v>
      </c>
      <c r="AA7" s="3">
        <f>IF(B7="Cloaking Belt", 30, 0)</f>
        <v>0</v>
      </c>
      <c r="AB7" s="3">
        <f>IF(B7="Scrambler Belt", 20, 0)</f>
        <v>0</v>
      </c>
      <c r="AC7" s="3">
        <f>IF(B7="Repulsor Armor", 20, 0)</f>
        <v>0</v>
      </c>
      <c r="AD7" s="3">
        <f>IF(B7="SAAI Gloves", 20, 0)</f>
        <v>0</v>
      </c>
      <c r="AE7" s="3">
        <f>IF(B7="Repulsor Gloves", 20, 0)</f>
        <v>0</v>
      </c>
      <c r="AF7" s="3">
        <f>IF(B7="SAAI Boots", 20, 0)</f>
        <v>0</v>
      </c>
      <c r="AG7" s="3">
        <f>IF(B7="Booster Belt", 20, 0)</f>
        <v>0</v>
      </c>
      <c r="AH7" s="3">
        <f>IF(B7="Magnetic Gloves", 30, 0)</f>
        <v>0</v>
      </c>
      <c r="AI7" s="3">
        <f>IF(B7="Magnetic Boots", 20, 0)</f>
        <v>0</v>
      </c>
      <c r="AJ7" s="3">
        <f>IF(B7="Backfire Belt", 30, 0)</f>
        <v>0</v>
      </c>
      <c r="AK7" s="3">
        <f t="shared" si="10"/>
        <v>10</v>
      </c>
    </row>
    <row r="8" spans="1:42" x14ac:dyDescent="0.25">
      <c r="A8" t="s">
        <v>30</v>
      </c>
      <c r="B8" t="s">
        <v>16</v>
      </c>
      <c r="D8">
        <f>SUM(T2:T36)</f>
        <v>320</v>
      </c>
      <c r="K8" s="3">
        <f t="shared" si="0"/>
        <v>20</v>
      </c>
      <c r="L8" s="3">
        <f t="shared" si="1"/>
        <v>0</v>
      </c>
      <c r="M8" s="3">
        <f t="shared" si="2"/>
        <v>20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30</v>
      </c>
      <c r="U8" s="3">
        <f>IF(B8="Heavy Armor", 30, 0)</f>
        <v>0</v>
      </c>
      <c r="V8" s="3">
        <f>IF(B8="Surge Armor", 20, 0)</f>
        <v>0</v>
      </c>
      <c r="W8" s="3">
        <f>IF(B8="Vortex Armor", 30, 0)</f>
        <v>0</v>
      </c>
      <c r="X8" s="3">
        <f>IF(B8="Surge Gloves", 30, 0)</f>
        <v>0</v>
      </c>
      <c r="Y8" s="3">
        <f>IF(B8="Insulated Boots", 30, 0)</f>
        <v>30</v>
      </c>
      <c r="Z8" s="3">
        <f>IF(B8="Medical Belt", 30, 0)</f>
        <v>0</v>
      </c>
      <c r="AA8" s="3">
        <f>IF(B8="Cloaking Belt", 30, 0)</f>
        <v>0</v>
      </c>
      <c r="AB8" s="3">
        <f>IF(B8="Scrambler Belt", 20, 0)</f>
        <v>0</v>
      </c>
      <c r="AC8" s="3">
        <f>IF(B8="Repulsor Armor", 20, 0)</f>
        <v>0</v>
      </c>
      <c r="AD8" s="3">
        <f>IF(B8="SAAI Gloves", 20, 0)</f>
        <v>0</v>
      </c>
      <c r="AE8" s="3">
        <f>IF(B8="Repulsor Gloves", 20, 0)</f>
        <v>0</v>
      </c>
      <c r="AF8" s="3">
        <f>IF(B8="SAAI Boots", 20, 0)</f>
        <v>0</v>
      </c>
      <c r="AG8" s="3">
        <f>IF(B8="Booster Belt", 20, 0)</f>
        <v>0</v>
      </c>
      <c r="AH8" s="3">
        <f>IF(B8="Magnetic Gloves", 30, 0)</f>
        <v>0</v>
      </c>
      <c r="AI8" s="3">
        <f>IF(B8="Magnetic Boots", 20, 0)</f>
        <v>0</v>
      </c>
      <c r="AJ8" s="3">
        <f>IF(B8="Backfire Belt", 30, 0)</f>
        <v>0</v>
      </c>
      <c r="AK8" s="3">
        <f t="shared" si="10"/>
        <v>0</v>
      </c>
    </row>
    <row r="9" spans="1:42" x14ac:dyDescent="0.25">
      <c r="A9" t="s">
        <v>30</v>
      </c>
      <c r="B9" t="s">
        <v>6</v>
      </c>
      <c r="K9" s="3">
        <f t="shared" si="0"/>
        <v>20</v>
      </c>
      <c r="L9" s="3">
        <f t="shared" si="1"/>
        <v>0</v>
      </c>
      <c r="M9" s="3">
        <f t="shared" si="2"/>
        <v>20</v>
      </c>
      <c r="N9" s="3">
        <f t="shared" si="3"/>
        <v>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10</v>
      </c>
      <c r="U9" s="3">
        <f>IF(B9="Heavy Armor", 30, 0)</f>
        <v>0</v>
      </c>
      <c r="V9" s="3">
        <f>IF(B9="Surge Armor", 20, 0)</f>
        <v>0</v>
      </c>
      <c r="W9" s="3">
        <f>IF(B9="Vortex Armor", 30, 0)</f>
        <v>0</v>
      </c>
      <c r="X9" s="3">
        <f>IF(B9="Surge Gloves", 30, 0)</f>
        <v>0</v>
      </c>
      <c r="Y9" s="3">
        <f>IF(B9="Insulated Boots", 30, 0)</f>
        <v>0</v>
      </c>
      <c r="Z9" s="3">
        <f>IF(B9="Medical Belt", 30, 0)</f>
        <v>0</v>
      </c>
      <c r="AA9" s="3">
        <f>IF(B9="Cloaking Belt", 30, 0)</f>
        <v>0</v>
      </c>
      <c r="AB9" s="3">
        <f>IF(B9="Scrambler Belt", 20, 0)</f>
        <v>0</v>
      </c>
      <c r="AC9" s="3">
        <f>IF(B9="Repulsor Armor", 20, 0)</f>
        <v>0</v>
      </c>
      <c r="AD9" s="3">
        <f>IF(B9="SAAI Gloves", 20, 0)</f>
        <v>0</v>
      </c>
      <c r="AE9" s="3">
        <f>IF(B9="Repulsor Gloves", 20, 0)</f>
        <v>0</v>
      </c>
      <c r="AF9" s="3">
        <f>IF(B9="SAAI Boots", 20, 0)</f>
        <v>0</v>
      </c>
      <c r="AG9" s="3">
        <f>IF(B9="Booster Belt", 20, 0)</f>
        <v>0</v>
      </c>
      <c r="AH9" s="3">
        <f>IF(B9="Magnetic Gloves", 30, 0)</f>
        <v>0</v>
      </c>
      <c r="AI9" s="3">
        <f>IF(B9="Magnetic Boots", 20, 0)</f>
        <v>0</v>
      </c>
      <c r="AJ9" s="3">
        <f>IF(B9="Backfire Belt", 30, 0)</f>
        <v>0</v>
      </c>
      <c r="AK9" s="3">
        <f t="shared" si="10"/>
        <v>10</v>
      </c>
    </row>
    <row r="10" spans="1:42" x14ac:dyDescent="0.25">
      <c r="A10" t="s">
        <v>30</v>
      </c>
      <c r="B10" t="s">
        <v>12</v>
      </c>
      <c r="D10" s="1" t="s">
        <v>42</v>
      </c>
      <c r="K10" s="3">
        <f t="shared" si="0"/>
        <v>20</v>
      </c>
      <c r="L10" s="3">
        <f t="shared" si="1"/>
        <v>0</v>
      </c>
      <c r="M10" s="3">
        <f t="shared" si="2"/>
        <v>20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0</v>
      </c>
      <c r="S10" s="3">
        <f t="shared" si="8"/>
        <v>0</v>
      </c>
      <c r="T10" s="3">
        <f t="shared" si="9"/>
        <v>20</v>
      </c>
      <c r="U10" s="3">
        <f>IF(B10="Heavy Armor", 30, 0)</f>
        <v>0</v>
      </c>
      <c r="V10" s="3">
        <f>IF(B10="Surge Armor", 20, 0)</f>
        <v>0</v>
      </c>
      <c r="W10" s="3">
        <f>IF(B10="Vortex Armor", 30, 0)</f>
        <v>0</v>
      </c>
      <c r="X10" s="3">
        <f>IF(B10="Surge Gloves", 30, 0)</f>
        <v>0</v>
      </c>
      <c r="Y10" s="3">
        <f>IF(B10="Insulated Boots", 30, 0)</f>
        <v>0</v>
      </c>
      <c r="Z10" s="3">
        <f>IF(B10="Medical Belt", 30, 0)</f>
        <v>0</v>
      </c>
      <c r="AA10" s="3">
        <f>IF(B10="Cloaking Belt", 30, 0)</f>
        <v>0</v>
      </c>
      <c r="AB10" s="3">
        <f>IF(B10="Scrambler Belt", 20, 0)</f>
        <v>0</v>
      </c>
      <c r="AC10" s="3">
        <f>IF(B10="Repulsor Armor", 20, 0)</f>
        <v>0</v>
      </c>
      <c r="AD10" s="3">
        <f>IF(B10="SAAI Gloves", 20, 0)</f>
        <v>0</v>
      </c>
      <c r="AE10" s="3">
        <f>IF(B10="Repulsor Gloves", 20, 0)</f>
        <v>0</v>
      </c>
      <c r="AF10" s="3">
        <f>IF(B10="SAAI Boots", 20, 0)</f>
        <v>0</v>
      </c>
      <c r="AG10" s="3">
        <f>IF(B10="Booster Belt", 20, 0)</f>
        <v>0</v>
      </c>
      <c r="AH10" s="3">
        <f>IF(B10="Magnetic Gloves", 30, 0)</f>
        <v>0</v>
      </c>
      <c r="AI10" s="3">
        <f>IF(B10="Magnetic Boots", 20, 0)</f>
        <v>20</v>
      </c>
      <c r="AJ10" s="3">
        <f>IF(B10="Backfire Belt", 30, 0)</f>
        <v>0</v>
      </c>
      <c r="AK10" s="3">
        <f t="shared" si="10"/>
        <v>0</v>
      </c>
    </row>
    <row r="11" spans="1:42" x14ac:dyDescent="0.25">
      <c r="A11" t="s">
        <v>30</v>
      </c>
      <c r="B11" t="s">
        <v>6</v>
      </c>
      <c r="D11">
        <f>SUM(AL2:AL5)</f>
        <v>120</v>
      </c>
      <c r="K11" s="3">
        <f t="shared" si="0"/>
        <v>20</v>
      </c>
      <c r="L11" s="3">
        <f t="shared" si="1"/>
        <v>0</v>
      </c>
      <c r="M11" s="3">
        <f t="shared" si="2"/>
        <v>20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10</v>
      </c>
      <c r="U11" s="3">
        <f>IF(B11="Heavy Armor", 30, 0)</f>
        <v>0</v>
      </c>
      <c r="V11" s="3">
        <f>IF(B11="Surge Armor", 20, 0)</f>
        <v>0</v>
      </c>
      <c r="W11" s="3">
        <f>IF(B11="Vortex Armor", 30, 0)</f>
        <v>0</v>
      </c>
      <c r="X11" s="3">
        <f>IF(B11="Surge Gloves", 30, 0)</f>
        <v>0</v>
      </c>
      <c r="Y11" s="3">
        <f>IF(B11="Insulated Boots", 30, 0)</f>
        <v>0</v>
      </c>
      <c r="Z11" s="3">
        <f>IF(B11="Medical Belt", 30, 0)</f>
        <v>0</v>
      </c>
      <c r="AA11" s="3">
        <f>IF(B11="Cloaking Belt", 30, 0)</f>
        <v>0</v>
      </c>
      <c r="AB11" s="3">
        <f>IF(B11="Scrambler Belt", 20, 0)</f>
        <v>0</v>
      </c>
      <c r="AC11" s="3">
        <f>IF(B11="Repulsor Armor", 20, 0)</f>
        <v>0</v>
      </c>
      <c r="AD11" s="3">
        <f>IF(B11="SAAI Gloves", 20, 0)</f>
        <v>0</v>
      </c>
      <c r="AE11" s="3">
        <f>IF(B11="Repulsor Gloves", 20, 0)</f>
        <v>0</v>
      </c>
      <c r="AF11" s="3">
        <f>IF(B11="SAAI Boots", 20, 0)</f>
        <v>0</v>
      </c>
      <c r="AG11" s="3">
        <f>IF(B11="Booster Belt", 20, 0)</f>
        <v>0</v>
      </c>
      <c r="AH11" s="3">
        <f>IF(B11="Magnetic Gloves", 30, 0)</f>
        <v>0</v>
      </c>
      <c r="AI11" s="3">
        <f>IF(B11="Magnetic Boots", 20, 0)</f>
        <v>0</v>
      </c>
      <c r="AJ11" s="3">
        <f>IF(B11="Backfire Belt", 30, 0)</f>
        <v>0</v>
      </c>
      <c r="AK11" s="3">
        <f t="shared" si="10"/>
        <v>10</v>
      </c>
    </row>
    <row r="12" spans="1:42" x14ac:dyDescent="0.25">
      <c r="A12" t="s">
        <v>30</v>
      </c>
      <c r="B12" t="s">
        <v>12</v>
      </c>
      <c r="K12" s="3">
        <f t="shared" si="0"/>
        <v>20</v>
      </c>
      <c r="L12" s="3">
        <f t="shared" si="1"/>
        <v>0</v>
      </c>
      <c r="M12" s="3">
        <f t="shared" si="2"/>
        <v>20</v>
      </c>
      <c r="N12" s="3">
        <f t="shared" si="3"/>
        <v>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20</v>
      </c>
      <c r="U12" s="3">
        <f>IF(B12="Heavy Armor", 30, 0)</f>
        <v>0</v>
      </c>
      <c r="V12" s="3">
        <f>IF(B12="Surge Armor", 20, 0)</f>
        <v>0</v>
      </c>
      <c r="W12" s="3">
        <f>IF(B12="Vortex Armor", 30, 0)</f>
        <v>0</v>
      </c>
      <c r="X12" s="3">
        <f>IF(B12="Surge Gloves", 30, 0)</f>
        <v>0</v>
      </c>
      <c r="Y12" s="3">
        <f>IF(B12="Insulated Boots", 30, 0)</f>
        <v>0</v>
      </c>
      <c r="Z12" s="3">
        <f>IF(B12="Medical Belt", 30, 0)</f>
        <v>0</v>
      </c>
      <c r="AA12" s="3">
        <f>IF(B12="Cloaking Belt", 30, 0)</f>
        <v>0</v>
      </c>
      <c r="AB12" s="3">
        <f>IF(B12="Scrambler Belt", 20, 0)</f>
        <v>0</v>
      </c>
      <c r="AC12" s="3">
        <f>IF(B12="Repulsor Armor", 20, 0)</f>
        <v>0</v>
      </c>
      <c r="AD12" s="3">
        <f>IF(B12="SAAI Gloves", 20, 0)</f>
        <v>0</v>
      </c>
      <c r="AE12" s="3">
        <f>IF(B12="Repulsor Gloves", 20, 0)</f>
        <v>0</v>
      </c>
      <c r="AF12" s="3">
        <f>IF(B12="SAAI Boots", 20, 0)</f>
        <v>0</v>
      </c>
      <c r="AG12" s="3">
        <f>IF(B12="Booster Belt", 20, 0)</f>
        <v>0</v>
      </c>
      <c r="AH12" s="3">
        <f>IF(B12="Magnetic Gloves", 30, 0)</f>
        <v>0</v>
      </c>
      <c r="AI12" s="3">
        <f>IF(B12="Magnetic Boots", 20, 0)</f>
        <v>20</v>
      </c>
      <c r="AJ12" s="3">
        <f>IF(B12="Backfire Belt", 30, 0)</f>
        <v>0</v>
      </c>
      <c r="AK12" s="3">
        <f t="shared" si="10"/>
        <v>0</v>
      </c>
    </row>
    <row r="13" spans="1:42" x14ac:dyDescent="0.25">
      <c r="A13" t="s">
        <v>30</v>
      </c>
      <c r="B13" t="s">
        <v>6</v>
      </c>
      <c r="K13" s="3">
        <f t="shared" si="0"/>
        <v>20</v>
      </c>
      <c r="L13" s="3">
        <f t="shared" si="1"/>
        <v>0</v>
      </c>
      <c r="M13" s="3">
        <f t="shared" si="2"/>
        <v>20</v>
      </c>
      <c r="N13" s="3">
        <f t="shared" si="3"/>
        <v>0</v>
      </c>
      <c r="O13" s="3">
        <f t="shared" si="4"/>
        <v>0</v>
      </c>
      <c r="P13" s="3">
        <f t="shared" si="5"/>
        <v>0</v>
      </c>
      <c r="Q13" s="3">
        <f t="shared" si="6"/>
        <v>0</v>
      </c>
      <c r="R13" s="3">
        <f t="shared" si="7"/>
        <v>0</v>
      </c>
      <c r="S13" s="3">
        <f t="shared" si="8"/>
        <v>0</v>
      </c>
      <c r="T13" s="3">
        <f t="shared" si="9"/>
        <v>10</v>
      </c>
      <c r="U13" s="3">
        <f>IF(B13="Heavy Armor", 30, 0)</f>
        <v>0</v>
      </c>
      <c r="V13" s="3">
        <f>IF(B13="Surge Armor", 20, 0)</f>
        <v>0</v>
      </c>
      <c r="W13" s="3">
        <f>IF(B13="Vortex Armor", 30, 0)</f>
        <v>0</v>
      </c>
      <c r="X13" s="3">
        <f>IF(B13="Surge Gloves", 30, 0)</f>
        <v>0</v>
      </c>
      <c r="Y13" s="3">
        <f>IF(B13="Insulated Boots", 30, 0)</f>
        <v>0</v>
      </c>
      <c r="Z13" s="3">
        <f>IF(B13="Medical Belt", 30, 0)</f>
        <v>0</v>
      </c>
      <c r="AA13" s="3">
        <f>IF(B13="Cloaking Belt", 30, 0)</f>
        <v>0</v>
      </c>
      <c r="AB13" s="3">
        <f>IF(B13="Scrambler Belt", 20, 0)</f>
        <v>0</v>
      </c>
      <c r="AC13" s="3">
        <f>IF(B13="Repulsor Armor", 20, 0)</f>
        <v>0</v>
      </c>
      <c r="AD13" s="3">
        <f>IF(B13="SAAI Gloves", 20, 0)</f>
        <v>0</v>
      </c>
      <c r="AE13" s="3">
        <f>IF(B13="Repulsor Gloves", 20, 0)</f>
        <v>0</v>
      </c>
      <c r="AF13" s="3">
        <f>IF(B13="SAAI Boots", 20, 0)</f>
        <v>0</v>
      </c>
      <c r="AG13" s="3">
        <f>IF(B13="Booster Belt", 20, 0)</f>
        <v>0</v>
      </c>
      <c r="AH13" s="3">
        <f>IF(B13="Magnetic Gloves", 30, 0)</f>
        <v>0</v>
      </c>
      <c r="AI13" s="3">
        <f>IF(B13="Magnetic Boots", 20, 0)</f>
        <v>0</v>
      </c>
      <c r="AJ13" s="3">
        <f>IF(B13="Backfire Belt", 30, 0)</f>
        <v>0</v>
      </c>
      <c r="AK13" s="3">
        <f t="shared" si="10"/>
        <v>10</v>
      </c>
    </row>
    <row r="14" spans="1:42" x14ac:dyDescent="0.25">
      <c r="A14" t="s">
        <v>30</v>
      </c>
      <c r="B14" t="s">
        <v>16</v>
      </c>
      <c r="K14" s="3">
        <f t="shared" si="0"/>
        <v>20</v>
      </c>
      <c r="L14" s="3">
        <f t="shared" si="1"/>
        <v>0</v>
      </c>
      <c r="M14" s="3">
        <f t="shared" si="2"/>
        <v>20</v>
      </c>
      <c r="N14" s="3">
        <f t="shared" si="3"/>
        <v>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30</v>
      </c>
      <c r="U14" s="3">
        <f>IF(B14="Heavy Armor", 30, 0)</f>
        <v>0</v>
      </c>
      <c r="V14" s="3">
        <f>IF(B14="Surge Armor", 20, 0)</f>
        <v>0</v>
      </c>
      <c r="W14" s="3">
        <f>IF(B14="Vortex Armor", 30, 0)</f>
        <v>0</v>
      </c>
      <c r="X14" s="3">
        <f>IF(B14="Surge Gloves", 30, 0)</f>
        <v>0</v>
      </c>
      <c r="Y14" s="3">
        <f>IF(B14="Insulated Boots", 30, 0)</f>
        <v>30</v>
      </c>
      <c r="Z14" s="3">
        <f>IF(B14="Medical Belt", 30, 0)</f>
        <v>0</v>
      </c>
      <c r="AA14" s="3">
        <f>IF(B14="Cloaking Belt", 30, 0)</f>
        <v>0</v>
      </c>
      <c r="AB14" s="3">
        <f>IF(B14="Scrambler Belt", 20, 0)</f>
        <v>0</v>
      </c>
      <c r="AC14" s="3">
        <f>IF(B14="Repulsor Armor", 20, 0)</f>
        <v>0</v>
      </c>
      <c r="AD14" s="3">
        <f>IF(B14="SAAI Gloves", 20, 0)</f>
        <v>0</v>
      </c>
      <c r="AE14" s="3">
        <f>IF(B14="Repulsor Gloves", 20, 0)</f>
        <v>0</v>
      </c>
      <c r="AF14" s="3">
        <f>IF(B14="SAAI Boots", 20, 0)</f>
        <v>0</v>
      </c>
      <c r="AG14" s="3">
        <f>IF(B14="Booster Belt", 20, 0)</f>
        <v>0</v>
      </c>
      <c r="AH14" s="3">
        <f>IF(B14="Magnetic Gloves", 30, 0)</f>
        <v>0</v>
      </c>
      <c r="AI14" s="3">
        <f>IF(B14="Magnetic Boots", 20, 0)</f>
        <v>0</v>
      </c>
      <c r="AJ14" s="3">
        <f>IF(B14="Backfire Belt", 30, 0)</f>
        <v>0</v>
      </c>
      <c r="AK14" s="3">
        <f t="shared" si="10"/>
        <v>0</v>
      </c>
    </row>
    <row r="15" spans="1:42" x14ac:dyDescent="0.25">
      <c r="A15" t="s">
        <v>30</v>
      </c>
      <c r="B15" t="s">
        <v>6</v>
      </c>
      <c r="K15" s="3">
        <f t="shared" si="0"/>
        <v>20</v>
      </c>
      <c r="L15" s="3">
        <f t="shared" si="1"/>
        <v>0</v>
      </c>
      <c r="M15" s="3">
        <f t="shared" si="2"/>
        <v>20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f t="shared" si="9"/>
        <v>10</v>
      </c>
      <c r="U15" s="3">
        <f>IF(B15="Heavy Armor", 30, 0)</f>
        <v>0</v>
      </c>
      <c r="V15" s="3">
        <f>IF(B15="Surge Armor", 20, 0)</f>
        <v>0</v>
      </c>
      <c r="W15" s="3">
        <f>IF(B15="Vortex Armor", 30, 0)</f>
        <v>0</v>
      </c>
      <c r="X15" s="3">
        <f>IF(B15="Surge Gloves", 30, 0)</f>
        <v>0</v>
      </c>
      <c r="Y15" s="3">
        <f>IF(B15="Insulated Boots", 30, 0)</f>
        <v>0</v>
      </c>
      <c r="Z15" s="3">
        <f>IF(B15="Medical Belt", 30, 0)</f>
        <v>0</v>
      </c>
      <c r="AA15" s="3">
        <f>IF(B15="Cloaking Belt", 30, 0)</f>
        <v>0</v>
      </c>
      <c r="AB15" s="3">
        <f>IF(B15="Scrambler Belt", 20, 0)</f>
        <v>0</v>
      </c>
      <c r="AC15" s="3">
        <f>IF(B15="Repulsor Armor", 20, 0)</f>
        <v>0</v>
      </c>
      <c r="AD15" s="3">
        <f>IF(B15="SAAI Gloves", 20, 0)</f>
        <v>0</v>
      </c>
      <c r="AE15" s="3">
        <f>IF(B15="Repulsor Gloves", 20, 0)</f>
        <v>0</v>
      </c>
      <c r="AF15" s="3">
        <f>IF(B15="SAAI Boots", 20, 0)</f>
        <v>0</v>
      </c>
      <c r="AG15" s="3">
        <f>IF(B15="Booster Belt", 20, 0)</f>
        <v>0</v>
      </c>
      <c r="AH15" s="3">
        <f>IF(B15="Magnetic Gloves", 30, 0)</f>
        <v>0</v>
      </c>
      <c r="AI15" s="3">
        <f>IF(B15="Magnetic Boots", 20, 0)</f>
        <v>0</v>
      </c>
      <c r="AJ15" s="3">
        <f>IF(B15="Backfire Belt", 30, 0)</f>
        <v>0</v>
      </c>
      <c r="AK15" s="3">
        <f t="shared" si="10"/>
        <v>10</v>
      </c>
    </row>
    <row r="16" spans="1:42" x14ac:dyDescent="0.25">
      <c r="A16" t="s">
        <v>30</v>
      </c>
      <c r="B16" t="s">
        <v>12</v>
      </c>
      <c r="K16" s="3">
        <f t="shared" si="0"/>
        <v>20</v>
      </c>
      <c r="L16" s="3">
        <f t="shared" si="1"/>
        <v>0</v>
      </c>
      <c r="M16" s="3">
        <f t="shared" si="2"/>
        <v>20</v>
      </c>
      <c r="N16" s="3">
        <f t="shared" si="3"/>
        <v>0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20</v>
      </c>
      <c r="U16" s="3">
        <f>IF(B16="Heavy Armor", 30, 0)</f>
        <v>0</v>
      </c>
      <c r="V16" s="3">
        <f>IF(B16="Surge Armor", 20, 0)</f>
        <v>0</v>
      </c>
      <c r="W16" s="3">
        <f>IF(B16="Vortex Armor", 30, 0)</f>
        <v>0</v>
      </c>
      <c r="X16" s="3">
        <f>IF(B16="Surge Gloves", 30, 0)</f>
        <v>0</v>
      </c>
      <c r="Y16" s="3">
        <f>IF(B16="Insulated Boots", 30, 0)</f>
        <v>0</v>
      </c>
      <c r="Z16" s="3">
        <f>IF(B16="Medical Belt", 30, 0)</f>
        <v>0</v>
      </c>
      <c r="AA16" s="3">
        <f>IF(B16="Cloaking Belt", 30, 0)</f>
        <v>0</v>
      </c>
      <c r="AB16" s="3">
        <f>IF(B16="Scrambler Belt", 20, 0)</f>
        <v>0</v>
      </c>
      <c r="AC16" s="3">
        <f>IF(B16="Repulsor Armor", 20, 0)</f>
        <v>0</v>
      </c>
      <c r="AD16" s="3">
        <f>IF(B16="SAAI Gloves", 20, 0)</f>
        <v>0</v>
      </c>
      <c r="AE16" s="3">
        <f>IF(B16="Repulsor Gloves", 20, 0)</f>
        <v>0</v>
      </c>
      <c r="AF16" s="3">
        <f>IF(B16="SAAI Boots", 20, 0)</f>
        <v>0</v>
      </c>
      <c r="AG16" s="3">
        <f>IF(B16="Booster Belt", 20, 0)</f>
        <v>0</v>
      </c>
      <c r="AH16" s="3">
        <f>IF(B16="Magnetic Gloves", 30, 0)</f>
        <v>0</v>
      </c>
      <c r="AI16" s="3">
        <f>IF(B16="Magnetic Boots", 20, 0)</f>
        <v>20</v>
      </c>
      <c r="AJ16" s="3">
        <f>IF(B16="Backfire Belt", 30, 0)</f>
        <v>0</v>
      </c>
      <c r="AK16" s="3">
        <f t="shared" si="10"/>
        <v>0</v>
      </c>
    </row>
    <row r="17" spans="1:37" x14ac:dyDescent="0.25">
      <c r="A17" t="s">
        <v>30</v>
      </c>
      <c r="B17" t="s">
        <v>6</v>
      </c>
      <c r="K17" s="3">
        <f t="shared" si="0"/>
        <v>20</v>
      </c>
      <c r="L17" s="3">
        <f t="shared" si="1"/>
        <v>0</v>
      </c>
      <c r="M17" s="3">
        <f t="shared" si="2"/>
        <v>20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f t="shared" si="9"/>
        <v>10</v>
      </c>
      <c r="U17" s="3">
        <f>IF(B17="Heavy Armor", 30, 0)</f>
        <v>0</v>
      </c>
      <c r="V17" s="3">
        <f>IF(B17="Surge Armor", 20, 0)</f>
        <v>0</v>
      </c>
      <c r="W17" s="3">
        <f>IF(B17="Vortex Armor", 30, 0)</f>
        <v>0</v>
      </c>
      <c r="X17" s="3">
        <f>IF(B17="Surge Gloves", 30, 0)</f>
        <v>0</v>
      </c>
      <c r="Y17" s="3">
        <f>IF(B17="Insulated Boots", 30, 0)</f>
        <v>0</v>
      </c>
      <c r="Z17" s="3">
        <f>IF(B17="Medical Belt", 30, 0)</f>
        <v>0</v>
      </c>
      <c r="AA17" s="3">
        <f>IF(B17="Cloaking Belt", 30, 0)</f>
        <v>0</v>
      </c>
      <c r="AB17" s="3">
        <f>IF(B17="Scrambler Belt", 20, 0)</f>
        <v>0</v>
      </c>
      <c r="AC17" s="3">
        <f>IF(B17="Repulsor Armor", 20, 0)</f>
        <v>0</v>
      </c>
      <c r="AD17" s="3">
        <f>IF(B17="SAAI Gloves", 20, 0)</f>
        <v>0</v>
      </c>
      <c r="AE17" s="3">
        <f>IF(B17="Repulsor Gloves", 20, 0)</f>
        <v>0</v>
      </c>
      <c r="AF17" s="3">
        <f>IF(B17="SAAI Boots", 20, 0)</f>
        <v>0</v>
      </c>
      <c r="AG17" s="3">
        <f>IF(B17="Booster Belt", 20, 0)</f>
        <v>0</v>
      </c>
      <c r="AH17" s="3">
        <f>IF(B17="Magnetic Gloves", 30, 0)</f>
        <v>0</v>
      </c>
      <c r="AI17" s="3">
        <f>IF(B17="Magnetic Boots", 20, 0)</f>
        <v>0</v>
      </c>
      <c r="AJ17" s="3">
        <f>IF(B17="Backfire Belt", 30, 0)</f>
        <v>0</v>
      </c>
      <c r="AK17" s="3">
        <f t="shared" si="10"/>
        <v>10</v>
      </c>
    </row>
    <row r="18" spans="1:37" x14ac:dyDescent="0.25">
      <c r="A18" t="s">
        <v>30</v>
      </c>
      <c r="B18" t="s">
        <v>16</v>
      </c>
      <c r="K18" s="3">
        <f t="shared" si="0"/>
        <v>20</v>
      </c>
      <c r="L18" s="3">
        <f t="shared" si="1"/>
        <v>0</v>
      </c>
      <c r="M18" s="3">
        <f t="shared" si="2"/>
        <v>20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f t="shared" si="9"/>
        <v>30</v>
      </c>
      <c r="U18" s="3">
        <f>IF(B18="Heavy Armor", 30, 0)</f>
        <v>0</v>
      </c>
      <c r="V18" s="3">
        <f>IF(B18="Surge Armor", 20, 0)</f>
        <v>0</v>
      </c>
      <c r="W18" s="3">
        <f>IF(B18="Vortex Armor", 30, 0)</f>
        <v>0</v>
      </c>
      <c r="X18" s="3">
        <f>IF(B18="Surge Gloves", 30, 0)</f>
        <v>0</v>
      </c>
      <c r="Y18" s="3">
        <f>IF(B18="Insulated Boots", 30, 0)</f>
        <v>30</v>
      </c>
      <c r="Z18" s="3">
        <f>IF(B18="Medical Belt", 30, 0)</f>
        <v>0</v>
      </c>
      <c r="AA18" s="3">
        <f>IF(B18="Cloaking Belt", 30, 0)</f>
        <v>0</v>
      </c>
      <c r="AB18" s="3">
        <f>IF(B18="Scrambler Belt", 20, 0)</f>
        <v>0</v>
      </c>
      <c r="AC18" s="3">
        <f>IF(B18="Repulsor Armor", 20, 0)</f>
        <v>0</v>
      </c>
      <c r="AD18" s="3">
        <f>IF(B18="SAAI Gloves", 20, 0)</f>
        <v>0</v>
      </c>
      <c r="AE18" s="3">
        <f>IF(B18="Repulsor Gloves", 20, 0)</f>
        <v>0</v>
      </c>
      <c r="AF18" s="3">
        <f>IF(B18="SAAI Boots", 20, 0)</f>
        <v>0</v>
      </c>
      <c r="AG18" s="3">
        <f>IF(B18="Booster Belt", 20, 0)</f>
        <v>0</v>
      </c>
      <c r="AH18" s="3">
        <f>IF(B18="Magnetic Gloves", 30, 0)</f>
        <v>0</v>
      </c>
      <c r="AI18" s="3">
        <f>IF(B18="Magnetic Boots", 20, 0)</f>
        <v>0</v>
      </c>
      <c r="AJ18" s="3">
        <f>IF(B18="Backfire Belt", 30, 0)</f>
        <v>0</v>
      </c>
      <c r="AK18" s="3">
        <f t="shared" si="10"/>
        <v>0</v>
      </c>
    </row>
    <row r="19" spans="1:37" x14ac:dyDescent="0.25">
      <c r="A19" t="s">
        <v>30</v>
      </c>
      <c r="B19" t="s">
        <v>6</v>
      </c>
      <c r="K19" s="3">
        <f t="shared" si="0"/>
        <v>20</v>
      </c>
      <c r="L19" s="3">
        <f t="shared" si="1"/>
        <v>0</v>
      </c>
      <c r="M19" s="3">
        <f t="shared" si="2"/>
        <v>20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10</v>
      </c>
      <c r="U19" s="3">
        <f>IF(B19="Heavy Armor", 30, 0)</f>
        <v>0</v>
      </c>
      <c r="V19" s="3">
        <f>IF(B19="Surge Armor", 20, 0)</f>
        <v>0</v>
      </c>
      <c r="W19" s="3">
        <f>IF(B19="Vortex Armor", 30, 0)</f>
        <v>0</v>
      </c>
      <c r="X19" s="3">
        <f>IF(B19="Surge Gloves", 30, 0)</f>
        <v>0</v>
      </c>
      <c r="Y19" s="3">
        <f>IF(B19="Insulated Boots", 30, 0)</f>
        <v>0</v>
      </c>
      <c r="Z19" s="3">
        <f>IF(B19="Medical Belt", 30, 0)</f>
        <v>0</v>
      </c>
      <c r="AA19" s="3">
        <f>IF(B19="Cloaking Belt", 30, 0)</f>
        <v>0</v>
      </c>
      <c r="AB19" s="3">
        <f>IF(B19="Scrambler Belt", 20, 0)</f>
        <v>0</v>
      </c>
      <c r="AC19" s="3">
        <f>IF(B19="Repulsor Armor", 20, 0)</f>
        <v>0</v>
      </c>
      <c r="AD19" s="3">
        <f>IF(B19="SAAI Gloves", 20, 0)</f>
        <v>0</v>
      </c>
      <c r="AE19" s="3">
        <f>IF(B19="Repulsor Gloves", 20, 0)</f>
        <v>0</v>
      </c>
      <c r="AF19" s="3">
        <f>IF(B19="SAAI Boots", 20, 0)</f>
        <v>0</v>
      </c>
      <c r="AG19" s="3">
        <f>IF(B19="Booster Belt", 20, 0)</f>
        <v>0</v>
      </c>
      <c r="AH19" s="3">
        <f>IF(B19="Magnetic Gloves", 30, 0)</f>
        <v>0</v>
      </c>
      <c r="AI19" s="3">
        <f>IF(B19="Magnetic Boots", 20, 0)</f>
        <v>0</v>
      </c>
      <c r="AJ19" s="3">
        <f>IF(B19="Backfire Belt", 30, 0)</f>
        <v>0</v>
      </c>
      <c r="AK19" s="3">
        <f t="shared" si="10"/>
        <v>10</v>
      </c>
    </row>
    <row r="20" spans="1:37" x14ac:dyDescent="0.25">
      <c r="A20" t="s">
        <v>30</v>
      </c>
      <c r="K20" s="3">
        <f t="shared" si="0"/>
        <v>20</v>
      </c>
      <c r="L20" s="3">
        <f t="shared" si="1"/>
        <v>0</v>
      </c>
      <c r="M20" s="3">
        <f t="shared" si="2"/>
        <v>20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>IF(B20="Heavy Armor", 30, 0)</f>
        <v>0</v>
      </c>
      <c r="V20" s="3">
        <f>IF(B20="Surge Armor", 20, 0)</f>
        <v>0</v>
      </c>
      <c r="W20" s="3">
        <f>IF(B20="Vortex Armor", 30, 0)</f>
        <v>0</v>
      </c>
      <c r="X20" s="3">
        <f>IF(B20="Surge Gloves", 30, 0)</f>
        <v>0</v>
      </c>
      <c r="Y20" s="3">
        <f>IF(B20="Insulated Boots", 30, 0)</f>
        <v>0</v>
      </c>
      <c r="Z20" s="3">
        <f>IF(B20="Medical Belt", 30, 0)</f>
        <v>0</v>
      </c>
      <c r="AA20" s="3">
        <f>IF(B20="Cloaking Belt", 30, 0)</f>
        <v>0</v>
      </c>
      <c r="AB20" s="3">
        <f>IF(B20="Scrambler Belt", 20, 0)</f>
        <v>0</v>
      </c>
      <c r="AC20" s="3">
        <f>IF(B20="Repulsor Armor", 20, 0)</f>
        <v>0</v>
      </c>
      <c r="AD20" s="3">
        <f>IF(B20="SAAI Gloves", 20, 0)</f>
        <v>0</v>
      </c>
      <c r="AE20" s="3">
        <f>IF(B20="Repulsor Gloves", 20, 0)</f>
        <v>0</v>
      </c>
      <c r="AF20" s="3">
        <f>IF(B20="SAAI Boots", 20, 0)</f>
        <v>0</v>
      </c>
      <c r="AG20" s="3">
        <f>IF(B20="Booster Belt", 20, 0)</f>
        <v>0</v>
      </c>
      <c r="AH20" s="3">
        <f>IF(B20="Magnetic Gloves", 30, 0)</f>
        <v>0</v>
      </c>
      <c r="AI20" s="3">
        <f>IF(B20="Magnetic Boots", 20, 0)</f>
        <v>0</v>
      </c>
      <c r="AJ20" s="3">
        <f>IF(B20="Backfire Belt", 30, 0)</f>
        <v>0</v>
      </c>
      <c r="AK20" s="3">
        <f t="shared" si="10"/>
        <v>0</v>
      </c>
    </row>
    <row r="21" spans="1:37" x14ac:dyDescent="0.25">
      <c r="A21" t="s">
        <v>30</v>
      </c>
      <c r="K21" s="3">
        <f t="shared" si="0"/>
        <v>20</v>
      </c>
      <c r="L21" s="3">
        <f t="shared" si="1"/>
        <v>0</v>
      </c>
      <c r="M21" s="3">
        <f t="shared" si="2"/>
        <v>20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>IF(B21="Heavy Armor", 30, 0)</f>
        <v>0</v>
      </c>
      <c r="V21" s="3">
        <f>IF(B21="Surge Armor", 20, 0)</f>
        <v>0</v>
      </c>
      <c r="W21" s="3">
        <f>IF(B21="Vortex Armor", 30, 0)</f>
        <v>0</v>
      </c>
      <c r="X21" s="3">
        <f>IF(B21="Surge Gloves", 30, 0)</f>
        <v>0</v>
      </c>
      <c r="Y21" s="3">
        <f>IF(B21="Insulated Boots", 30, 0)</f>
        <v>0</v>
      </c>
      <c r="Z21" s="3">
        <f>IF(B21="Medical Belt", 30, 0)</f>
        <v>0</v>
      </c>
      <c r="AA21" s="3">
        <f>IF(B21="Cloaking Belt", 30, 0)</f>
        <v>0</v>
      </c>
      <c r="AB21" s="3">
        <f>IF(B21="Scrambler Belt", 20, 0)</f>
        <v>0</v>
      </c>
      <c r="AC21" s="3">
        <f>IF(B21="Repulsor Armor", 20, 0)</f>
        <v>0</v>
      </c>
      <c r="AD21" s="3">
        <f>IF(B21="SAAI Gloves", 20, 0)</f>
        <v>0</v>
      </c>
      <c r="AE21" s="3">
        <f>IF(B21="Repulsor Gloves", 20, 0)</f>
        <v>0</v>
      </c>
      <c r="AF21" s="3">
        <f>IF(B21="SAAI Boots", 20, 0)</f>
        <v>0</v>
      </c>
      <c r="AG21" s="3">
        <f>IF(B21="Booster Belt", 20, 0)</f>
        <v>0</v>
      </c>
      <c r="AH21" s="3">
        <f>IF(B21="Magnetic Gloves", 30, 0)</f>
        <v>0</v>
      </c>
      <c r="AI21" s="3">
        <f>IF(B21="Magnetic Boots", 20, 0)</f>
        <v>0</v>
      </c>
      <c r="AJ21" s="3">
        <f>IF(B21="Backfire Belt", 30, 0)</f>
        <v>0</v>
      </c>
      <c r="AK21" s="3">
        <f t="shared" si="10"/>
        <v>0</v>
      </c>
    </row>
    <row r="22" spans="1:37" x14ac:dyDescent="0.25">
      <c r="A22" t="s">
        <v>30</v>
      </c>
      <c r="K22" s="3">
        <f t="shared" si="0"/>
        <v>20</v>
      </c>
      <c r="L22" s="3">
        <f t="shared" si="1"/>
        <v>0</v>
      </c>
      <c r="M22" s="3">
        <f t="shared" si="2"/>
        <v>20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0</v>
      </c>
      <c r="U22" s="3">
        <f>IF(B22="Heavy Armor", 30, 0)</f>
        <v>0</v>
      </c>
      <c r="V22" s="3">
        <f>IF(B22="Surge Armor", 20, 0)</f>
        <v>0</v>
      </c>
      <c r="W22" s="3">
        <f>IF(B22="Vortex Armor", 30, 0)</f>
        <v>0</v>
      </c>
      <c r="X22" s="3">
        <f>IF(B22="Surge Gloves", 30, 0)</f>
        <v>0</v>
      </c>
      <c r="Y22" s="3">
        <f>IF(B22="Insulated Boots", 30, 0)</f>
        <v>0</v>
      </c>
      <c r="Z22" s="3">
        <f>IF(B22="Medical Belt", 30, 0)</f>
        <v>0</v>
      </c>
      <c r="AA22" s="3">
        <f>IF(B22="Cloaking Belt", 30, 0)</f>
        <v>0</v>
      </c>
      <c r="AB22" s="3">
        <f>IF(B22="Scrambler Belt", 20, 0)</f>
        <v>0</v>
      </c>
      <c r="AC22" s="3">
        <f>IF(B22="Repulsor Armor", 20, 0)</f>
        <v>0</v>
      </c>
      <c r="AD22" s="3">
        <f>IF(B22="SAAI Gloves", 20, 0)</f>
        <v>0</v>
      </c>
      <c r="AE22" s="3">
        <f>IF(B22="Repulsor Gloves", 20, 0)</f>
        <v>0</v>
      </c>
      <c r="AF22" s="3">
        <f>IF(B22="SAAI Boots", 20, 0)</f>
        <v>0</v>
      </c>
      <c r="AG22" s="3">
        <f>IF(B22="Booster Belt", 20, 0)</f>
        <v>0</v>
      </c>
      <c r="AH22" s="3">
        <f>IF(B22="Magnetic Gloves", 30, 0)</f>
        <v>0</v>
      </c>
      <c r="AI22" s="3">
        <f>IF(B22="Magnetic Boots", 20, 0)</f>
        <v>0</v>
      </c>
      <c r="AJ22" s="3">
        <f>IF(B22="Backfire Belt", 30, 0)</f>
        <v>0</v>
      </c>
      <c r="AK22" s="3">
        <f t="shared" si="10"/>
        <v>0</v>
      </c>
    </row>
    <row r="23" spans="1:37" x14ac:dyDescent="0.25">
      <c r="A23" t="s">
        <v>30</v>
      </c>
      <c r="K23" s="3">
        <f t="shared" si="0"/>
        <v>20</v>
      </c>
      <c r="L23" s="3">
        <f t="shared" si="1"/>
        <v>0</v>
      </c>
      <c r="M23" s="3">
        <f t="shared" si="2"/>
        <v>20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f t="shared" si="9"/>
        <v>0</v>
      </c>
      <c r="U23" s="3">
        <f>IF(B23="Heavy Armor", 30, 0)</f>
        <v>0</v>
      </c>
      <c r="V23" s="3">
        <f>IF(B23="Surge Armor", 20, 0)</f>
        <v>0</v>
      </c>
      <c r="W23" s="3">
        <f>IF(B23="Vortex Armor", 30, 0)</f>
        <v>0</v>
      </c>
      <c r="X23" s="3">
        <f>IF(B23="Surge Gloves", 30, 0)</f>
        <v>0</v>
      </c>
      <c r="Y23" s="3">
        <f>IF(B23="Insulated Boots", 30, 0)</f>
        <v>0</v>
      </c>
      <c r="Z23" s="3">
        <f>IF(B23="Medical Belt", 30, 0)</f>
        <v>0</v>
      </c>
      <c r="AA23" s="3">
        <f>IF(B23="Cloaking Belt", 30, 0)</f>
        <v>0</v>
      </c>
      <c r="AB23" s="3">
        <f>IF(B23="Scrambler Belt", 20, 0)</f>
        <v>0</v>
      </c>
      <c r="AC23" s="3">
        <f>IF(B23="Repulsor Armor", 20, 0)</f>
        <v>0</v>
      </c>
      <c r="AD23" s="3">
        <f>IF(B23="SAAI Gloves", 20, 0)</f>
        <v>0</v>
      </c>
      <c r="AE23" s="3">
        <f>IF(B23="Repulsor Gloves", 20, 0)</f>
        <v>0</v>
      </c>
      <c r="AF23" s="3">
        <f>IF(B23="SAAI Boots", 20, 0)</f>
        <v>0</v>
      </c>
      <c r="AG23" s="3">
        <f>IF(B23="Booster Belt", 20, 0)</f>
        <v>0</v>
      </c>
      <c r="AH23" s="3">
        <f>IF(B23="Magnetic Gloves", 30, 0)</f>
        <v>0</v>
      </c>
      <c r="AI23" s="3">
        <f>IF(B23="Magnetic Boots", 20, 0)</f>
        <v>0</v>
      </c>
      <c r="AJ23" s="3">
        <f>IF(B23="Backfire Belt", 30, 0)</f>
        <v>0</v>
      </c>
      <c r="AK23" s="3">
        <f t="shared" si="10"/>
        <v>0</v>
      </c>
    </row>
    <row r="24" spans="1:37" x14ac:dyDescent="0.25">
      <c r="A24" t="s">
        <v>30</v>
      </c>
      <c r="K24" s="3">
        <f t="shared" si="0"/>
        <v>20</v>
      </c>
      <c r="L24" s="3">
        <f t="shared" si="1"/>
        <v>0</v>
      </c>
      <c r="M24" s="3">
        <f t="shared" si="2"/>
        <v>20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f t="shared" si="9"/>
        <v>0</v>
      </c>
      <c r="U24" s="3">
        <f>IF(B24="Heavy Armor", 30, 0)</f>
        <v>0</v>
      </c>
      <c r="V24" s="3">
        <f>IF(B24="Surge Armor", 20, 0)</f>
        <v>0</v>
      </c>
      <c r="W24" s="3">
        <f>IF(B24="Vortex Armor", 30, 0)</f>
        <v>0</v>
      </c>
      <c r="X24" s="3">
        <f>IF(B24="Surge Gloves", 30, 0)</f>
        <v>0</v>
      </c>
      <c r="Y24" s="3">
        <f>IF(B24="Insulated Boots", 30, 0)</f>
        <v>0</v>
      </c>
      <c r="Z24" s="3">
        <f>IF(B24="Medical Belt", 30, 0)</f>
        <v>0</v>
      </c>
      <c r="AA24" s="3">
        <f>IF(B24="Cloaking Belt", 30, 0)</f>
        <v>0</v>
      </c>
      <c r="AB24" s="3">
        <f>IF(B24="Scrambler Belt", 20, 0)</f>
        <v>0</v>
      </c>
      <c r="AC24" s="3">
        <f>IF(B24="Repulsor Armor", 20, 0)</f>
        <v>0</v>
      </c>
      <c r="AD24" s="3">
        <f>IF(B24="SAAI Gloves", 20, 0)</f>
        <v>0</v>
      </c>
      <c r="AE24" s="3">
        <f>IF(B24="Repulsor Gloves", 20, 0)</f>
        <v>0</v>
      </c>
      <c r="AF24" s="3">
        <f>IF(B24="SAAI Boots", 20, 0)</f>
        <v>0</v>
      </c>
      <c r="AG24" s="3">
        <f>IF(B24="Booster Belt", 20, 0)</f>
        <v>0</v>
      </c>
      <c r="AH24" s="3">
        <f>IF(B24="Magnetic Gloves", 30, 0)</f>
        <v>0</v>
      </c>
      <c r="AI24" s="3">
        <f>IF(B24="Magnetic Boots", 20, 0)</f>
        <v>0</v>
      </c>
      <c r="AJ24" s="3">
        <f>IF(B24="Backfire Belt", 30, 0)</f>
        <v>0</v>
      </c>
      <c r="AK24" s="3">
        <f t="shared" si="10"/>
        <v>0</v>
      </c>
    </row>
    <row r="25" spans="1:37" x14ac:dyDescent="0.25">
      <c r="K25" s="3">
        <f t="shared" si="0"/>
        <v>0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f t="shared" si="9"/>
        <v>0</v>
      </c>
      <c r="U25" s="3">
        <f>IF(B25="Heavy Armor", 30, 0)</f>
        <v>0</v>
      </c>
      <c r="V25" s="3">
        <f>IF(B25="Surge Armor", 20, 0)</f>
        <v>0</v>
      </c>
      <c r="W25" s="3">
        <f>IF(B25="Vortex Armor", 30, 0)</f>
        <v>0</v>
      </c>
      <c r="X25" s="3">
        <f>IF(B25="Surge Gloves", 30, 0)</f>
        <v>0</v>
      </c>
      <c r="Y25" s="3">
        <f>IF(B25="Insulated Boots", 30, 0)</f>
        <v>0</v>
      </c>
      <c r="Z25" s="3">
        <f>IF(B25="Medical Belt", 30, 0)</f>
        <v>0</v>
      </c>
      <c r="AA25" s="3">
        <f>IF(B25="Cloaking Belt", 30, 0)</f>
        <v>0</v>
      </c>
      <c r="AB25" s="3">
        <f>IF(B25="Scrambler Belt", 20, 0)</f>
        <v>0</v>
      </c>
      <c r="AC25" s="3">
        <f>IF(B25="Repulsor Armor", 20, 0)</f>
        <v>0</v>
      </c>
      <c r="AD25" s="3">
        <f>IF(B25="SAAI Gloves", 20, 0)</f>
        <v>0</v>
      </c>
      <c r="AE25" s="3">
        <f>IF(B25="Repulsor Gloves", 20, 0)</f>
        <v>0</v>
      </c>
      <c r="AF25" s="3">
        <f>IF(B25="SAAI Boots", 20, 0)</f>
        <v>0</v>
      </c>
      <c r="AG25" s="3">
        <f>IF(B25="Booster Belt", 20, 0)</f>
        <v>0</v>
      </c>
      <c r="AH25" s="3">
        <f>IF(B25="Magnetic Gloves", 30, 0)</f>
        <v>0</v>
      </c>
      <c r="AI25" s="3">
        <f>IF(B25="Magnetic Boots", 20, 0)</f>
        <v>0</v>
      </c>
      <c r="AJ25" s="3">
        <f>IF(B25="Backfire Belt", 30, 0)</f>
        <v>0</v>
      </c>
      <c r="AK25" s="3">
        <f t="shared" si="10"/>
        <v>0</v>
      </c>
    </row>
    <row r="26" spans="1:37" x14ac:dyDescent="0.25">
      <c r="K26" s="3">
        <f t="shared" si="0"/>
        <v>0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>
        <f t="shared" si="9"/>
        <v>0</v>
      </c>
      <c r="U26" s="3">
        <f>IF(B26="Heavy Armor", 30, 0)</f>
        <v>0</v>
      </c>
      <c r="V26" s="3">
        <f>IF(B26="Surge Armor", 20, 0)</f>
        <v>0</v>
      </c>
      <c r="W26" s="3">
        <f>IF(B26="Vortex Armor", 30, 0)</f>
        <v>0</v>
      </c>
      <c r="X26" s="3">
        <f>IF(B26="Surge Gloves", 30, 0)</f>
        <v>0</v>
      </c>
      <c r="Y26" s="3">
        <f>IF(B26="Insulated Boots", 30, 0)</f>
        <v>0</v>
      </c>
      <c r="Z26" s="3">
        <f>IF(B26="Medical Belt", 30, 0)</f>
        <v>0</v>
      </c>
      <c r="AA26" s="3">
        <f>IF(B26="Cloaking Belt", 30, 0)</f>
        <v>0</v>
      </c>
      <c r="AB26" s="3">
        <f>IF(B26="Scrambler Belt", 20, 0)</f>
        <v>0</v>
      </c>
      <c r="AC26" s="3">
        <f>IF(B26="Repulsor Armor", 20, 0)</f>
        <v>0</v>
      </c>
      <c r="AD26" s="3">
        <f>IF(B26="SAAI Gloves", 20, 0)</f>
        <v>0</v>
      </c>
      <c r="AE26" s="3">
        <f>IF(B26="Repulsor Gloves", 20, 0)</f>
        <v>0</v>
      </c>
      <c r="AF26" s="3">
        <f>IF(B26="SAAI Boots", 20, 0)</f>
        <v>0</v>
      </c>
      <c r="AG26" s="3">
        <f>IF(B26="Booster Belt", 20, 0)</f>
        <v>0</v>
      </c>
      <c r="AH26" s="3">
        <f>IF(B26="Magnetic Gloves", 30, 0)</f>
        <v>0</v>
      </c>
      <c r="AI26" s="3">
        <f>IF(B26="Magnetic Boots", 20, 0)</f>
        <v>0</v>
      </c>
      <c r="AJ26" s="3">
        <f>IF(B26="Backfire Belt", 30, 0)</f>
        <v>0</v>
      </c>
      <c r="AK26" s="3">
        <f t="shared" si="10"/>
        <v>0</v>
      </c>
    </row>
    <row r="27" spans="1:37" x14ac:dyDescent="0.25">
      <c r="K27" s="3">
        <f t="shared" si="0"/>
        <v>0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>
        <f t="shared" si="9"/>
        <v>0</v>
      </c>
      <c r="U27" s="3">
        <f>IF(B27="Heavy Armor", 30, 0)</f>
        <v>0</v>
      </c>
      <c r="V27" s="3">
        <f>IF(B27="Surge Armor", 20, 0)</f>
        <v>0</v>
      </c>
      <c r="W27" s="3">
        <f>IF(B27="Vortex Armor", 30, 0)</f>
        <v>0</v>
      </c>
      <c r="X27" s="3">
        <f>IF(B27="Surge Gloves", 30, 0)</f>
        <v>0</v>
      </c>
      <c r="Y27" s="3">
        <f>IF(B27="Insulated Boots", 30, 0)</f>
        <v>0</v>
      </c>
      <c r="Z27" s="3">
        <f>IF(B27="Medical Belt", 30, 0)</f>
        <v>0</v>
      </c>
      <c r="AA27" s="3">
        <f>IF(B27="Cloaking Belt", 30, 0)</f>
        <v>0</v>
      </c>
      <c r="AB27" s="3">
        <f>IF(B27="Scrambler Belt", 20, 0)</f>
        <v>0</v>
      </c>
      <c r="AC27" s="3">
        <f>IF(B27="Repulsor Armor", 20, 0)</f>
        <v>0</v>
      </c>
      <c r="AD27" s="3">
        <f>IF(B27="SAAI Gloves", 20, 0)</f>
        <v>0</v>
      </c>
      <c r="AE27" s="3">
        <f>IF(B27="Repulsor Gloves", 20, 0)</f>
        <v>0</v>
      </c>
      <c r="AF27" s="3">
        <f>IF(B27="SAAI Boots", 20, 0)</f>
        <v>0</v>
      </c>
      <c r="AG27" s="3">
        <f>IF(B27="Booster Belt", 20, 0)</f>
        <v>0</v>
      </c>
      <c r="AH27" s="3">
        <f>IF(B27="Magnetic Gloves", 30, 0)</f>
        <v>0</v>
      </c>
      <c r="AI27" s="3">
        <f>IF(B27="Magnetic Boots", 20, 0)</f>
        <v>0</v>
      </c>
      <c r="AJ27" s="3">
        <f>IF(B27="Backfire Belt", 30, 0)</f>
        <v>0</v>
      </c>
      <c r="AK27" s="3">
        <f t="shared" si="10"/>
        <v>0</v>
      </c>
    </row>
    <row r="28" spans="1:37" x14ac:dyDescent="0.25">
      <c r="K28" s="3">
        <f t="shared" si="0"/>
        <v>0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>
        <f t="shared" si="9"/>
        <v>0</v>
      </c>
      <c r="U28" s="3">
        <f>IF(B28="Heavy Armor", 30, 0)</f>
        <v>0</v>
      </c>
      <c r="V28" s="3">
        <f>IF(B28="Surge Armor", 20, 0)</f>
        <v>0</v>
      </c>
      <c r="W28" s="3">
        <f>IF(B28="Vortex Armor", 30, 0)</f>
        <v>0</v>
      </c>
      <c r="X28" s="3">
        <f>IF(B28="Surge Gloves", 30, 0)</f>
        <v>0</v>
      </c>
      <c r="Y28" s="3">
        <f>IF(B28="Insulated Boots", 30, 0)</f>
        <v>0</v>
      </c>
      <c r="Z28" s="3">
        <f>IF(B28="Medical Belt", 30, 0)</f>
        <v>0</v>
      </c>
      <c r="AA28" s="3">
        <f>IF(B28="Cloaking Belt", 30, 0)</f>
        <v>0</v>
      </c>
      <c r="AB28" s="3">
        <f>IF(B28="Scrambler Belt", 20, 0)</f>
        <v>0</v>
      </c>
      <c r="AC28" s="3">
        <f>IF(B28="Repulsor Armor", 20, 0)</f>
        <v>0</v>
      </c>
      <c r="AD28" s="3">
        <f>IF(B28="SAAI Gloves", 20, 0)</f>
        <v>0</v>
      </c>
      <c r="AE28" s="3">
        <f>IF(B28="Repulsor Gloves", 20, 0)</f>
        <v>0</v>
      </c>
      <c r="AF28" s="3">
        <f>IF(B28="SAAI Boots", 20, 0)</f>
        <v>0</v>
      </c>
      <c r="AG28" s="3">
        <f>IF(B28="Booster Belt", 20, 0)</f>
        <v>0</v>
      </c>
      <c r="AH28" s="3">
        <f>IF(B28="Magnetic Gloves", 30, 0)</f>
        <v>0</v>
      </c>
      <c r="AI28" s="3">
        <f>IF(B28="Magnetic Boots", 20, 0)</f>
        <v>0</v>
      </c>
      <c r="AJ28" s="3">
        <f>IF(B28="Backfire Belt", 30, 0)</f>
        <v>0</v>
      </c>
      <c r="AK28" s="3">
        <f t="shared" si="10"/>
        <v>0</v>
      </c>
    </row>
    <row r="29" spans="1:37" x14ac:dyDescent="0.25">
      <c r="K29" s="3">
        <f t="shared" si="0"/>
        <v>0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>
        <f t="shared" si="9"/>
        <v>0</v>
      </c>
      <c r="U29" s="3">
        <f>IF(B29="Heavy Armor", 30, 0)</f>
        <v>0</v>
      </c>
      <c r="V29" s="3">
        <f>IF(B29="Surge Armor", 20, 0)</f>
        <v>0</v>
      </c>
      <c r="W29" s="3">
        <f>IF(B29="Vortex Armor", 30, 0)</f>
        <v>0</v>
      </c>
      <c r="X29" s="3">
        <f>IF(B29="Surge Gloves", 30, 0)</f>
        <v>0</v>
      </c>
      <c r="Y29" s="3">
        <f>IF(B29="Insulated Boots", 30, 0)</f>
        <v>0</v>
      </c>
      <c r="Z29" s="3">
        <f>IF(B29="Medical Belt", 30, 0)</f>
        <v>0</v>
      </c>
      <c r="AA29" s="3">
        <f>IF(B29="Cloaking Belt", 30, 0)</f>
        <v>0</v>
      </c>
      <c r="AB29" s="3">
        <f>IF(B29="Scrambler Belt", 20, 0)</f>
        <v>0</v>
      </c>
      <c r="AC29" s="3">
        <f>IF(B29="Repulsor Armor", 20, 0)</f>
        <v>0</v>
      </c>
      <c r="AD29" s="3">
        <f>IF(B29="SAAI Gloves", 20, 0)</f>
        <v>0</v>
      </c>
      <c r="AE29" s="3">
        <f>IF(B29="Repulsor Gloves", 20, 0)</f>
        <v>0</v>
      </c>
      <c r="AF29" s="3">
        <f>IF(B29="SAAI Boots", 20, 0)</f>
        <v>0</v>
      </c>
      <c r="AG29" s="3">
        <f>IF(B29="Booster Belt", 20, 0)</f>
        <v>0</v>
      </c>
      <c r="AH29" s="3">
        <f>IF(B29="Magnetic Gloves", 30, 0)</f>
        <v>0</v>
      </c>
      <c r="AI29" s="3">
        <f>IF(B29="Magnetic Boots", 20, 0)</f>
        <v>0</v>
      </c>
      <c r="AJ29" s="3">
        <f>IF(B29="Backfire Belt", 30, 0)</f>
        <v>0</v>
      </c>
      <c r="AK29" s="3">
        <f t="shared" si="10"/>
        <v>0</v>
      </c>
    </row>
    <row r="30" spans="1:37" x14ac:dyDescent="0.25">
      <c r="K30" s="3">
        <f t="shared" si="0"/>
        <v>0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>
        <f t="shared" si="9"/>
        <v>0</v>
      </c>
      <c r="U30" s="3">
        <f>IF(B30="Heavy Armor", 30, 0)</f>
        <v>0</v>
      </c>
      <c r="V30" s="3">
        <f>IF(B30="Surge Armor", 20, 0)</f>
        <v>0</v>
      </c>
      <c r="W30" s="3">
        <f>IF(B30="Vortex Armor", 30, 0)</f>
        <v>0</v>
      </c>
      <c r="X30" s="3">
        <f>IF(B30="Surge Gloves", 30, 0)</f>
        <v>0</v>
      </c>
      <c r="Y30" s="3">
        <f>IF(B30="Insulated Boots", 30, 0)</f>
        <v>0</v>
      </c>
      <c r="Z30" s="3">
        <f>IF(B30="Medical Belt", 30, 0)</f>
        <v>0</v>
      </c>
      <c r="AA30" s="3">
        <f>IF(B30="Cloaking Belt", 30, 0)</f>
        <v>0</v>
      </c>
      <c r="AB30" s="3">
        <f>IF(B30="Scrambler Belt", 20, 0)</f>
        <v>0</v>
      </c>
      <c r="AC30" s="3">
        <f>IF(B30="Repulsor Armor", 20, 0)</f>
        <v>0</v>
      </c>
      <c r="AD30" s="3">
        <f>IF(B30="SAAI Gloves", 20, 0)</f>
        <v>0</v>
      </c>
      <c r="AE30" s="3">
        <f>IF(B30="Repulsor Gloves", 20, 0)</f>
        <v>0</v>
      </c>
      <c r="AF30" s="3">
        <f>IF(B30="SAAI Boots", 20, 0)</f>
        <v>0</v>
      </c>
      <c r="AG30" s="3">
        <f>IF(B30="Booster Belt", 20, 0)</f>
        <v>0</v>
      </c>
      <c r="AH30" s="3">
        <f>IF(B30="Magnetic Gloves", 30, 0)</f>
        <v>0</v>
      </c>
      <c r="AI30" s="3">
        <f>IF(B30="Magnetic Boots", 20, 0)</f>
        <v>0</v>
      </c>
      <c r="AJ30" s="3">
        <f>IF(B30="Backfire Belt", 30, 0)</f>
        <v>0</v>
      </c>
      <c r="AK30" s="3">
        <f t="shared" si="10"/>
        <v>0</v>
      </c>
    </row>
    <row r="31" spans="1:37" x14ac:dyDescent="0.25">
      <c r="K31" s="3">
        <f t="shared" si="0"/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>
        <f t="shared" si="9"/>
        <v>0</v>
      </c>
      <c r="U31" s="3">
        <f>IF(B31="Heavy Armor", 30, 0)</f>
        <v>0</v>
      </c>
      <c r="V31" s="3">
        <f>IF(B31="Surge Armor", 20, 0)</f>
        <v>0</v>
      </c>
      <c r="W31" s="3">
        <f>IF(B31="Vortex Armor", 30, 0)</f>
        <v>0</v>
      </c>
      <c r="X31" s="3">
        <f>IF(B31="Surge Gloves", 30, 0)</f>
        <v>0</v>
      </c>
      <c r="Y31" s="3">
        <f>IF(B31="Insulated Boots", 30, 0)</f>
        <v>0</v>
      </c>
      <c r="Z31" s="3">
        <f>IF(B31="Medical Belt", 30, 0)</f>
        <v>0</v>
      </c>
      <c r="AA31" s="3">
        <f>IF(B31="Cloaking Belt", 30, 0)</f>
        <v>0</v>
      </c>
      <c r="AB31" s="3">
        <f>IF(B31="Scrambler Belt", 20, 0)</f>
        <v>0</v>
      </c>
      <c r="AC31" s="3">
        <f>IF(B31="Repulsor Armor", 20, 0)</f>
        <v>0</v>
      </c>
      <c r="AD31" s="3">
        <f>IF(B31="SAAI Gloves", 20, 0)</f>
        <v>0</v>
      </c>
      <c r="AE31" s="3">
        <f>IF(B31="Repulsor Gloves", 20, 0)</f>
        <v>0</v>
      </c>
      <c r="AF31" s="3">
        <f>IF(B31="SAAI Boots", 20, 0)</f>
        <v>0</v>
      </c>
      <c r="AG31" s="3">
        <f>IF(B31="Booster Belt", 20, 0)</f>
        <v>0</v>
      </c>
      <c r="AH31" s="3">
        <f>IF(B31="Magnetic Gloves", 30, 0)</f>
        <v>0</v>
      </c>
      <c r="AI31" s="3">
        <f>IF(B31="Magnetic Boots", 20, 0)</f>
        <v>0</v>
      </c>
      <c r="AJ31" s="3">
        <f>IF(B31="Backfire Belt", 30, 0)</f>
        <v>0</v>
      </c>
      <c r="AK31" s="3">
        <f t="shared" si="10"/>
        <v>0</v>
      </c>
    </row>
    <row r="32" spans="1:37" x14ac:dyDescent="0.25">
      <c r="K32" s="3">
        <f t="shared" si="0"/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>
        <f t="shared" si="9"/>
        <v>0</v>
      </c>
      <c r="U32" s="3">
        <f>IF(B32="Heavy Armor", 30, 0)</f>
        <v>0</v>
      </c>
      <c r="V32" s="3">
        <f>IF(B32="Surge Armor", 20, 0)</f>
        <v>0</v>
      </c>
      <c r="W32" s="3">
        <f>IF(B32="Vortex Armor", 30, 0)</f>
        <v>0</v>
      </c>
      <c r="X32" s="3">
        <f>IF(B32="Surge Gloves", 30, 0)</f>
        <v>0</v>
      </c>
      <c r="Y32" s="3">
        <f>IF(B32="Insulated Boots", 30, 0)</f>
        <v>0</v>
      </c>
      <c r="Z32" s="3">
        <f>IF(B32="Medical Belt", 30, 0)</f>
        <v>0</v>
      </c>
      <c r="AA32" s="3">
        <f>IF(B32="Cloaking Belt", 30, 0)</f>
        <v>0</v>
      </c>
      <c r="AB32" s="3">
        <f>IF(B32="Scrambler Belt", 20, 0)</f>
        <v>0</v>
      </c>
      <c r="AC32" s="3">
        <f>IF(B32="Repulsor Armor", 20, 0)</f>
        <v>0</v>
      </c>
      <c r="AD32" s="3">
        <f>IF(B32="SAAI Gloves", 20, 0)</f>
        <v>0</v>
      </c>
      <c r="AE32" s="3">
        <f>IF(B32="Repulsor Gloves", 20, 0)</f>
        <v>0</v>
      </c>
      <c r="AF32" s="3">
        <f>IF(B32="SAAI Boots", 20, 0)</f>
        <v>0</v>
      </c>
      <c r="AG32" s="3">
        <f>IF(B32="Booster Belt", 20, 0)</f>
        <v>0</v>
      </c>
      <c r="AH32" s="3">
        <f>IF(B32="Magnetic Gloves", 30, 0)</f>
        <v>0</v>
      </c>
      <c r="AI32" s="3">
        <f>IF(B32="Magnetic Boots", 20, 0)</f>
        <v>0</v>
      </c>
      <c r="AJ32" s="3">
        <f>IF(B32="Backfire Belt", 30, 0)</f>
        <v>0</v>
      </c>
      <c r="AK32" s="3">
        <f t="shared" si="10"/>
        <v>0</v>
      </c>
    </row>
    <row r="33" spans="11:37" x14ac:dyDescent="0.25">
      <c r="K33" s="3">
        <f t="shared" si="0"/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f t="shared" si="9"/>
        <v>0</v>
      </c>
      <c r="U33" s="3">
        <f>IF(B33="Heavy Armor", 30, 0)</f>
        <v>0</v>
      </c>
      <c r="V33" s="3">
        <f>IF(B33="Surge Armor", 20, 0)</f>
        <v>0</v>
      </c>
      <c r="W33" s="3">
        <f>IF(B33="Vortex Armor", 30, 0)</f>
        <v>0</v>
      </c>
      <c r="X33" s="3">
        <f>IF(B33="Surge Gloves", 30, 0)</f>
        <v>0</v>
      </c>
      <c r="Y33" s="3">
        <f>IF(B33="Insulated Boots", 30, 0)</f>
        <v>0</v>
      </c>
      <c r="Z33" s="3">
        <f>IF(B33="Medical Belt", 30, 0)</f>
        <v>0</v>
      </c>
      <c r="AA33" s="3">
        <f>IF(B33="Cloaking Belt", 30, 0)</f>
        <v>0</v>
      </c>
      <c r="AB33" s="3">
        <f>IF(B33="Scrambler Belt", 20, 0)</f>
        <v>0</v>
      </c>
      <c r="AC33" s="3">
        <f>IF(B33="Repulsor Armor", 20, 0)</f>
        <v>0</v>
      </c>
      <c r="AD33" s="3">
        <f>IF(B33="SAAI Gloves", 20, 0)</f>
        <v>0</v>
      </c>
      <c r="AE33" s="3">
        <f>IF(B33="Repulsor Gloves", 20, 0)</f>
        <v>0</v>
      </c>
      <c r="AF33" s="3">
        <f>IF(B33="SAAI Boots", 20, 0)</f>
        <v>0</v>
      </c>
      <c r="AG33" s="3">
        <f>IF(B33="Booster Belt", 20, 0)</f>
        <v>0</v>
      </c>
      <c r="AH33" s="3">
        <f>IF(B33="Magnetic Gloves", 30, 0)</f>
        <v>0</v>
      </c>
      <c r="AI33" s="3">
        <f>IF(B33="Magnetic Boots", 20, 0)</f>
        <v>0</v>
      </c>
      <c r="AJ33" s="3">
        <f>IF(B33="Backfire Belt", 30, 0)</f>
        <v>0</v>
      </c>
      <c r="AK33" s="3">
        <f t="shared" si="10"/>
        <v>0</v>
      </c>
    </row>
    <row r="34" spans="11:37" x14ac:dyDescent="0.25">
      <c r="K34" s="3">
        <f t="shared" si="0"/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>
        <f t="shared" si="9"/>
        <v>0</v>
      </c>
      <c r="U34" s="3">
        <f>IF(B34="Heavy Armor", 30, 0)</f>
        <v>0</v>
      </c>
      <c r="V34" s="3">
        <f>IF(B34="Surge Armor", 20, 0)</f>
        <v>0</v>
      </c>
      <c r="W34" s="3">
        <f>IF(B34="Vortex Armor", 30, 0)</f>
        <v>0</v>
      </c>
      <c r="X34" s="3">
        <f>IF(B34="Surge Gloves", 30, 0)</f>
        <v>0</v>
      </c>
      <c r="Y34" s="3">
        <f>IF(B34="Insulated Boots", 30, 0)</f>
        <v>0</v>
      </c>
      <c r="Z34" s="3">
        <f>IF(B34="Medical Belt", 30, 0)</f>
        <v>0</v>
      </c>
      <c r="AA34" s="3">
        <f>IF(B34="Cloaking Belt", 30, 0)</f>
        <v>0</v>
      </c>
      <c r="AB34" s="3">
        <f>IF(B34="Scrambler Belt", 20, 0)</f>
        <v>0</v>
      </c>
      <c r="AC34" s="3">
        <f>IF(B34="Repulsor Armor", 20, 0)</f>
        <v>0</v>
      </c>
      <c r="AD34" s="3">
        <f>IF(B34="SAAI Gloves", 20, 0)</f>
        <v>0</v>
      </c>
      <c r="AE34" s="3">
        <f>IF(B34="Repulsor Gloves", 20, 0)</f>
        <v>0</v>
      </c>
      <c r="AF34" s="3">
        <f>IF(B34="SAAI Boots", 20, 0)</f>
        <v>0</v>
      </c>
      <c r="AG34" s="3">
        <f>IF(B34="Booster Belt", 20, 0)</f>
        <v>0</v>
      </c>
      <c r="AH34" s="3">
        <f>IF(B34="Magnetic Gloves", 30, 0)</f>
        <v>0</v>
      </c>
      <c r="AI34" s="3">
        <f>IF(B34="Magnetic Boots", 20, 0)</f>
        <v>0</v>
      </c>
      <c r="AJ34" s="3">
        <f>IF(B34="Backfire Belt", 30, 0)</f>
        <v>0</v>
      </c>
      <c r="AK34" s="3">
        <f t="shared" si="10"/>
        <v>0</v>
      </c>
    </row>
    <row r="35" spans="11:37" x14ac:dyDescent="0.25">
      <c r="K35" s="3">
        <f t="shared" si="0"/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>
        <f t="shared" si="9"/>
        <v>0</v>
      </c>
      <c r="U35" s="3">
        <f>IF(B35="Heavy Armor", 30, 0)</f>
        <v>0</v>
      </c>
      <c r="V35" s="3">
        <f>IF(B35="Surge Armor", 20, 0)</f>
        <v>0</v>
      </c>
      <c r="W35" s="3">
        <f>IF(B35="Vortex Armor", 30, 0)</f>
        <v>0</v>
      </c>
      <c r="X35" s="3">
        <f>IF(B35="Surge Gloves", 30, 0)</f>
        <v>0</v>
      </c>
      <c r="Y35" s="3">
        <f>IF(B35="Insulated Boots", 30, 0)</f>
        <v>0</v>
      </c>
      <c r="Z35" s="3">
        <f>IF(B35="Medical Belt", 30, 0)</f>
        <v>0</v>
      </c>
      <c r="AA35" s="3">
        <f>IF(B35="Cloaking Belt", 30, 0)</f>
        <v>0</v>
      </c>
      <c r="AB35" s="3">
        <f>IF(B35="Scrambler Belt", 20, 0)</f>
        <v>0</v>
      </c>
      <c r="AC35" s="3">
        <f>IF(B35="Repulsor Armor", 20, 0)</f>
        <v>0</v>
      </c>
      <c r="AD35" s="3">
        <f>IF(B35="SAAI Gloves", 20, 0)</f>
        <v>0</v>
      </c>
      <c r="AE35" s="3">
        <f>IF(B35="Repulsor Gloves", 20, 0)</f>
        <v>0</v>
      </c>
      <c r="AF35" s="3">
        <f>IF(B35="SAAI Boots", 20, 0)</f>
        <v>0</v>
      </c>
      <c r="AG35" s="3">
        <f>IF(B35="Booster Belt", 20, 0)</f>
        <v>0</v>
      </c>
      <c r="AH35" s="3">
        <f>IF(B35="Magnetic Gloves", 30, 0)</f>
        <v>0</v>
      </c>
      <c r="AI35" s="3">
        <f>IF(B35="Magnetic Boots", 20, 0)</f>
        <v>0</v>
      </c>
      <c r="AJ35" s="3">
        <f>IF(B35="Backfire Belt", 30, 0)</f>
        <v>0</v>
      </c>
      <c r="AK35" s="3">
        <f t="shared" si="10"/>
        <v>0</v>
      </c>
    </row>
    <row r="36" spans="11:37" x14ac:dyDescent="0.25">
      <c r="K36" s="3">
        <f t="shared" si="0"/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>
        <f t="shared" si="9"/>
        <v>0</v>
      </c>
      <c r="U36" s="3">
        <f>IF(B36="Heavy Armor", 30, 0)</f>
        <v>0</v>
      </c>
      <c r="V36" s="3">
        <f>IF(B36="Surge Armor", 20, 0)</f>
        <v>0</v>
      </c>
      <c r="W36" s="3">
        <f>IF(B36="Vortex Armor", 30, 0)</f>
        <v>0</v>
      </c>
      <c r="X36" s="3">
        <f>IF(B36="Surge Gloves", 30, 0)</f>
        <v>0</v>
      </c>
      <c r="Y36" s="3">
        <f>IF(B36="Insulated Boots", 30, 0)</f>
        <v>0</v>
      </c>
      <c r="Z36" s="3">
        <f>IF(B36="Medical Belt", 30, 0)</f>
        <v>0</v>
      </c>
      <c r="AA36" s="3">
        <f>IF(B36="Cloaking Belt", 30, 0)</f>
        <v>0</v>
      </c>
      <c r="AB36" s="3">
        <f>IF(B36="Scrambler Belt", 20, 0)</f>
        <v>0</v>
      </c>
      <c r="AC36" s="3">
        <f>IF(B36="Repulsor Armor", 20, 0)</f>
        <v>0</v>
      </c>
      <c r="AD36" s="3">
        <f>IF(B36="SAAI Gloves", 20, 0)</f>
        <v>0</v>
      </c>
      <c r="AE36" s="3">
        <f>IF(B36="Repulsor Gloves", 20, 0)</f>
        <v>0</v>
      </c>
      <c r="AF36" s="3">
        <f>IF(B36="SAAI Boots", 20, 0)</f>
        <v>0</v>
      </c>
      <c r="AG36" s="3">
        <f>IF(B36="Booster Belt", 20, 0)</f>
        <v>0</v>
      </c>
      <c r="AH36" s="3">
        <f>IF(B36="Magnetic Gloves", 30, 0)</f>
        <v>0</v>
      </c>
      <c r="AI36" s="3">
        <f>IF(B36="Magnetic Boots", 20, 0)</f>
        <v>0</v>
      </c>
      <c r="AJ36" s="3">
        <f>IF(B36="Backfire Belt", 30, 0)</f>
        <v>0</v>
      </c>
      <c r="AK36" s="3">
        <f t="shared" si="1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B11" sqref="B11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7.7109375" bestFit="1" customWidth="1"/>
    <col min="11" max="11" width="10.85546875" bestFit="1" customWidth="1"/>
    <col min="12" max="12" width="8.140625" hidden="1" customWidth="1"/>
    <col min="13" max="13" width="12.7109375" hidden="1" customWidth="1"/>
    <col min="14" max="14" width="10.85546875" hidden="1" customWidth="1"/>
    <col min="15" max="15" width="11.5703125" hidden="1" customWidth="1"/>
    <col min="16" max="16" width="13.85546875" hidden="1" customWidth="1"/>
    <col min="17" max="17" width="9.28515625" hidden="1" customWidth="1"/>
    <col min="18" max="18" width="11.42578125" hidden="1" customWidth="1"/>
    <col min="19" max="19" width="10.5703125" hidden="1" customWidth="1"/>
    <col min="20" max="20" width="15.140625" bestFit="1" customWidth="1"/>
    <col min="21" max="21" width="16.85546875" style="3" hidden="1" customWidth="1"/>
    <col min="22" max="22" width="16.42578125" style="3" hidden="1" customWidth="1"/>
    <col min="23" max="23" width="17.5703125" style="3" hidden="1" customWidth="1"/>
    <col min="24" max="24" width="17" style="3" hidden="1" customWidth="1"/>
    <col min="25" max="25" width="19.28515625" style="3" hidden="1" customWidth="1"/>
    <col min="26" max="26" width="16.5703125" style="3" hidden="1" customWidth="1"/>
    <col min="27" max="27" width="17" style="3" hidden="1" customWidth="1"/>
    <col min="28" max="28" width="18.42578125" style="3" hidden="1" customWidth="1"/>
    <col min="29" max="29" width="19.42578125" style="3" hidden="1" customWidth="1"/>
    <col min="30" max="30" width="11.7109375" style="3" hidden="1" customWidth="1"/>
    <col min="31" max="31" width="15.5703125" style="3" hidden="1" customWidth="1"/>
    <col min="32" max="32" width="10.5703125" style="3" hidden="1" customWidth="1"/>
    <col min="33" max="33" width="11.85546875" style="3" hidden="1" customWidth="1"/>
    <col min="34" max="34" width="16" style="3" hidden="1" customWidth="1"/>
    <col min="35" max="35" width="14.85546875" style="3" hidden="1" customWidth="1"/>
    <col min="36" max="36" width="12.140625" style="3" hidden="1" customWidth="1"/>
    <col min="37" max="37" width="20.85546875" style="3" hidden="1" customWidth="1"/>
    <col min="38" max="38" width="11.5703125" bestFit="1" customWidth="1"/>
    <col min="39" max="39" width="15.140625" hidden="1" customWidth="1"/>
    <col min="40" max="40" width="12" hidden="1" customWidth="1"/>
    <col min="41" max="41" width="13.5703125" hidden="1" customWidth="1"/>
    <col min="42" max="42" width="12.42578125" hidden="1" customWidth="1"/>
  </cols>
  <sheetData>
    <row r="1" spans="1:42" x14ac:dyDescent="0.25">
      <c r="A1" s="2" t="s">
        <v>8</v>
      </c>
      <c r="B1" s="2" t="s">
        <v>9</v>
      </c>
      <c r="C1" s="1" t="s">
        <v>17</v>
      </c>
      <c r="D1" s="2" t="s">
        <v>10</v>
      </c>
      <c r="F1" s="2" t="s">
        <v>28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15</v>
      </c>
      <c r="AH1" s="3" t="s">
        <v>56</v>
      </c>
      <c r="AI1" s="3" t="s">
        <v>12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</row>
    <row r="2" spans="1:42" x14ac:dyDescent="0.25">
      <c r="A2" t="s">
        <v>3</v>
      </c>
      <c r="B2" t="s">
        <v>6</v>
      </c>
      <c r="C2" t="s">
        <v>18</v>
      </c>
      <c r="D2">
        <f>D5+D8+D11</f>
        <v>900</v>
      </c>
      <c r="K2" s="3">
        <f>SUM(L2:S2)</f>
        <v>10</v>
      </c>
      <c r="L2" s="3">
        <f>IF(A2="XJS9000",10,0)</f>
        <v>10</v>
      </c>
      <c r="M2" s="3">
        <f>IF(A2="Curmian",20,0)</f>
        <v>0</v>
      </c>
      <c r="N2" s="3">
        <f>IF(A2="Nynax",30,0)</f>
        <v>0</v>
      </c>
      <c r="O2" s="3">
        <f>IF(A2="Human",40,0)</f>
        <v>0</v>
      </c>
      <c r="P2" s="3">
        <f>IF(A2="Dragoran",50,0)</f>
        <v>0</v>
      </c>
      <c r="Q2" s="3">
        <f>IF(A2="Slith",60,0)</f>
        <v>0</v>
      </c>
      <c r="R2" s="3">
        <f>IF(A2="Kurgan",70,0)</f>
        <v>0</v>
      </c>
      <c r="S2" s="3">
        <f>IF(A2="Gronk",80,0)</f>
        <v>0</v>
      </c>
      <c r="T2" s="3">
        <f>SUM(U2:AK2)</f>
        <v>10</v>
      </c>
      <c r="U2" s="3">
        <f>IF(B2="Heavy Armor", 30, 0)</f>
        <v>0</v>
      </c>
      <c r="V2" s="3">
        <f>IF(B2="Surge Armor", 20, 0)</f>
        <v>0</v>
      </c>
      <c r="W2" s="3">
        <f>IF(B2="Vortex Armor", 30, 0)</f>
        <v>0</v>
      </c>
      <c r="X2" s="3">
        <f>IF(B2="Surge Gloves", 30, 0)</f>
        <v>0</v>
      </c>
      <c r="Y2" s="3">
        <f>IF(B2="Insulated Boots", 30, 0)</f>
        <v>0</v>
      </c>
      <c r="Z2" s="3">
        <f>IF(B2="Medical Belt", 30, 0)</f>
        <v>0</v>
      </c>
      <c r="AA2" s="3">
        <f>IF(B2="Cloaking Belt", 30, 0)</f>
        <v>0</v>
      </c>
      <c r="AB2" s="3">
        <f>IF(B2="Scrambler Belt", 20, 0)</f>
        <v>0</v>
      </c>
      <c r="AC2" s="3">
        <f>IF(B2="Repulsor Armor", 20, 0)</f>
        <v>0</v>
      </c>
      <c r="AD2" s="3">
        <f>IF(B2="SAAI Gloves", 20, 0)</f>
        <v>0</v>
      </c>
      <c r="AE2" s="3">
        <f>IF(B2="Repulsor Gloves", 20, 0)</f>
        <v>0</v>
      </c>
      <c r="AF2" s="3">
        <f>IF(B2="SAAI Boots", 20, 0)</f>
        <v>0</v>
      </c>
      <c r="AG2" s="3">
        <f>IF(B2="Booster Belt", 20, 0)</f>
        <v>0</v>
      </c>
      <c r="AH2" s="3">
        <f>IF(B2="Magnetic Gloves", 30, 0)</f>
        <v>0</v>
      </c>
      <c r="AI2" s="3">
        <f>IF(B2="Magnetic Boots", 20, 0)</f>
        <v>0</v>
      </c>
      <c r="AJ2" s="3">
        <f>IF(B2="Backfire Belt", 30, 0)</f>
        <v>0</v>
      </c>
      <c r="AK2" s="3">
        <f>IF(AND(NOT(ISBLANK(B2)),SUM(U2:AJ2)=0), 10, 0)</f>
        <v>10</v>
      </c>
      <c r="AL2" s="3">
        <f>SUM(AM2:AP2)</f>
        <v>50</v>
      </c>
      <c r="AM2" s="3">
        <f>IF(C2="Emergency",50,0)</f>
        <v>50</v>
      </c>
      <c r="AN2" s="3">
        <f>IF(C2="Surgery",40,0)</f>
        <v>0</v>
      </c>
      <c r="AO2" s="3">
        <f>IF(C2="Recovery",30,0)</f>
        <v>0</v>
      </c>
      <c r="AP2" s="3">
        <f>IF(C2="Therapy",30,0)</f>
        <v>0</v>
      </c>
    </row>
    <row r="3" spans="1:42" x14ac:dyDescent="0.25">
      <c r="A3" t="s">
        <v>3</v>
      </c>
      <c r="B3" t="s">
        <v>6</v>
      </c>
      <c r="C3" t="s">
        <v>20</v>
      </c>
      <c r="K3" s="3">
        <f t="shared" ref="K3:K36" si="0">SUM(L3:S3)</f>
        <v>10</v>
      </c>
      <c r="L3" s="3">
        <f t="shared" ref="L3:L36" si="1">IF(A3="XJS9000",10,0)</f>
        <v>10</v>
      </c>
      <c r="M3" s="3">
        <f t="shared" ref="M3:M36" si="2">IF(A3="Curmian",20,0)</f>
        <v>0</v>
      </c>
      <c r="N3" s="3">
        <f t="shared" ref="N3:N36" si="3">IF(A3="Nynax",30,0)</f>
        <v>0</v>
      </c>
      <c r="O3" s="3">
        <f t="shared" ref="O3:O36" si="4">IF(A3="Human",40,0)</f>
        <v>0</v>
      </c>
      <c r="P3" s="3">
        <f t="shared" ref="P3:P36" si="5">IF(A3="Dragoran",50,0)</f>
        <v>0</v>
      </c>
      <c r="Q3" s="3">
        <f t="shared" ref="Q3:Q36" si="6">IF(A3="Slith",60,0)</f>
        <v>0</v>
      </c>
      <c r="R3" s="3">
        <f t="shared" ref="R3:R36" si="7">IF(A3="Kurgan",70,0)</f>
        <v>0</v>
      </c>
      <c r="S3" s="3">
        <f t="shared" ref="S3:S36" si="8">IF(A3="Gronk",80,0)</f>
        <v>0</v>
      </c>
      <c r="T3" s="3">
        <f t="shared" ref="T3:T36" si="9">SUM(U3:AK3)</f>
        <v>10</v>
      </c>
      <c r="U3" s="3">
        <f>IF(B3="Heavy Armor", 30, 0)</f>
        <v>0</v>
      </c>
      <c r="V3" s="3">
        <f>IF(B3="Surge Armor", 20, 0)</f>
        <v>0</v>
      </c>
      <c r="W3" s="3">
        <f>IF(B3="Vortex Armor", 30, 0)</f>
        <v>0</v>
      </c>
      <c r="X3" s="3">
        <f>IF(B3="Surge Gloves", 30, 0)</f>
        <v>0</v>
      </c>
      <c r="Y3" s="3">
        <f>IF(B3="Insulated Boots", 30, 0)</f>
        <v>0</v>
      </c>
      <c r="Z3" s="3">
        <f>IF(B3="Medical Belt", 30, 0)</f>
        <v>0</v>
      </c>
      <c r="AA3" s="3">
        <f>IF(B3="Cloaking Belt", 30, 0)</f>
        <v>0</v>
      </c>
      <c r="AB3" s="3">
        <f>IF(B3="Scrambler Belt", 20, 0)</f>
        <v>0</v>
      </c>
      <c r="AC3" s="3">
        <f>IF(B3="Repulsor Armor", 20, 0)</f>
        <v>0</v>
      </c>
      <c r="AD3" s="3">
        <f>IF(B3="SAAI Gloves", 20, 0)</f>
        <v>0</v>
      </c>
      <c r="AE3" s="3">
        <f>IF(B3="Repulsor Gloves", 20, 0)</f>
        <v>0</v>
      </c>
      <c r="AF3" s="3">
        <f>IF(B3="SAAI Boots", 20, 0)</f>
        <v>0</v>
      </c>
      <c r="AG3" s="3">
        <f>IF(B3="Booster Belt", 20, 0)</f>
        <v>0</v>
      </c>
      <c r="AH3" s="3">
        <f>IF(B3="Magnetic Gloves", 30, 0)</f>
        <v>0</v>
      </c>
      <c r="AI3" s="3">
        <f>IF(B3="Magnetic Boots", 20, 0)</f>
        <v>0</v>
      </c>
      <c r="AJ3" s="3">
        <f>IF(B3="Backfire Belt", 30, 0)</f>
        <v>0</v>
      </c>
      <c r="AK3" s="3">
        <f t="shared" ref="AK3:AK36" si="10">IF(AND(NOT(ISBLANK(B3)),SUM(U3:AJ3)=0), 10, 0)</f>
        <v>10</v>
      </c>
      <c r="AL3" s="3">
        <f t="shared" ref="AL3:AL5" si="11">SUM(AM3:AP3)</f>
        <v>40</v>
      </c>
      <c r="AM3" s="3">
        <f t="shared" ref="AM3:AM5" si="12">IF(C3="Emergency",50,0)</f>
        <v>0</v>
      </c>
      <c r="AN3" s="3">
        <f t="shared" ref="AN3:AN5" si="13">IF(C3="Surgery",40,0)</f>
        <v>40</v>
      </c>
      <c r="AO3" s="3">
        <f t="shared" ref="AO3:AO5" si="14">IF(C3="Recovery",30,0)</f>
        <v>0</v>
      </c>
      <c r="AP3" s="3">
        <f t="shared" ref="AP3:AP5" si="15">IF(C3="Therapy",30,0)</f>
        <v>0</v>
      </c>
    </row>
    <row r="4" spans="1:42" x14ac:dyDescent="0.25">
      <c r="A4" t="s">
        <v>3</v>
      </c>
      <c r="B4" t="s">
        <v>6</v>
      </c>
      <c r="C4" t="s">
        <v>21</v>
      </c>
      <c r="D4" s="1" t="s">
        <v>40</v>
      </c>
      <c r="K4" s="3">
        <f t="shared" si="0"/>
        <v>10</v>
      </c>
      <c r="L4" s="3">
        <f t="shared" si="1"/>
        <v>10</v>
      </c>
      <c r="M4" s="3">
        <f t="shared" si="2"/>
        <v>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0</v>
      </c>
      <c r="R4" s="3">
        <f t="shared" si="7"/>
        <v>0</v>
      </c>
      <c r="S4" s="3">
        <f t="shared" si="8"/>
        <v>0</v>
      </c>
      <c r="T4" s="3">
        <f t="shared" si="9"/>
        <v>10</v>
      </c>
      <c r="U4" s="3">
        <f>IF(B4="Heavy Armor", 30, 0)</f>
        <v>0</v>
      </c>
      <c r="V4" s="3">
        <f>IF(B4="Surge Armor", 20, 0)</f>
        <v>0</v>
      </c>
      <c r="W4" s="3">
        <f>IF(B4="Vortex Armor", 30, 0)</f>
        <v>0</v>
      </c>
      <c r="X4" s="3">
        <f>IF(B4="Surge Gloves", 30, 0)</f>
        <v>0</v>
      </c>
      <c r="Y4" s="3">
        <f>IF(B4="Insulated Boots", 30, 0)</f>
        <v>0</v>
      </c>
      <c r="Z4" s="3">
        <f>IF(B4="Medical Belt", 30, 0)</f>
        <v>0</v>
      </c>
      <c r="AA4" s="3">
        <f>IF(B4="Cloaking Belt", 30, 0)</f>
        <v>0</v>
      </c>
      <c r="AB4" s="3">
        <f>IF(B4="Scrambler Belt", 20, 0)</f>
        <v>0</v>
      </c>
      <c r="AC4" s="3">
        <f>IF(B4="Repulsor Armor", 20, 0)</f>
        <v>0</v>
      </c>
      <c r="AD4" s="3">
        <f>IF(B4="SAAI Gloves", 20, 0)</f>
        <v>0</v>
      </c>
      <c r="AE4" s="3">
        <f>IF(B4="Repulsor Gloves", 20, 0)</f>
        <v>0</v>
      </c>
      <c r="AF4" s="3">
        <f>IF(B4="SAAI Boots", 20, 0)</f>
        <v>0</v>
      </c>
      <c r="AG4" s="3">
        <f>IF(B4="Booster Belt", 20, 0)</f>
        <v>0</v>
      </c>
      <c r="AH4" s="3">
        <f>IF(B4="Magnetic Gloves", 30, 0)</f>
        <v>0</v>
      </c>
      <c r="AI4" s="3">
        <f>IF(B4="Magnetic Boots", 20, 0)</f>
        <v>0</v>
      </c>
      <c r="AJ4" s="3">
        <f>IF(B4="Backfire Belt", 30, 0)</f>
        <v>0</v>
      </c>
      <c r="AK4" s="3">
        <f t="shared" si="10"/>
        <v>10</v>
      </c>
      <c r="AL4" s="3">
        <f t="shared" si="11"/>
        <v>30</v>
      </c>
      <c r="AM4" s="3">
        <f t="shared" si="12"/>
        <v>0</v>
      </c>
      <c r="AN4" s="3">
        <f t="shared" si="13"/>
        <v>0</v>
      </c>
      <c r="AO4" s="3">
        <f t="shared" si="14"/>
        <v>30</v>
      </c>
      <c r="AP4" s="3">
        <f t="shared" si="15"/>
        <v>0</v>
      </c>
    </row>
    <row r="5" spans="1:42" x14ac:dyDescent="0.25">
      <c r="A5" t="s">
        <v>3</v>
      </c>
      <c r="B5" t="s">
        <v>6</v>
      </c>
      <c r="D5">
        <f>SUM(K2:K36)</f>
        <v>350</v>
      </c>
      <c r="K5" s="3">
        <f t="shared" si="0"/>
        <v>10</v>
      </c>
      <c r="L5" s="3">
        <f t="shared" si="1"/>
        <v>10</v>
      </c>
      <c r="M5" s="3">
        <f t="shared" si="2"/>
        <v>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0</v>
      </c>
      <c r="T5" s="3">
        <f t="shared" si="9"/>
        <v>10</v>
      </c>
      <c r="U5" s="3">
        <f>IF(B5="Heavy Armor", 30, 0)</f>
        <v>0</v>
      </c>
      <c r="V5" s="3">
        <f>IF(B5="Surge Armor", 20, 0)</f>
        <v>0</v>
      </c>
      <c r="W5" s="3">
        <f>IF(B5="Vortex Armor", 30, 0)</f>
        <v>0</v>
      </c>
      <c r="X5" s="3">
        <f>IF(B5="Surge Gloves", 30, 0)</f>
        <v>0</v>
      </c>
      <c r="Y5" s="3">
        <f>IF(B5="Insulated Boots", 30, 0)</f>
        <v>0</v>
      </c>
      <c r="Z5" s="3">
        <f>IF(B5="Medical Belt", 30, 0)</f>
        <v>0</v>
      </c>
      <c r="AA5" s="3">
        <f>IF(B5="Cloaking Belt", 30, 0)</f>
        <v>0</v>
      </c>
      <c r="AB5" s="3">
        <f>IF(B5="Scrambler Belt", 20, 0)</f>
        <v>0</v>
      </c>
      <c r="AC5" s="3">
        <f>IF(B5="Repulsor Armor", 20, 0)</f>
        <v>0</v>
      </c>
      <c r="AD5" s="3">
        <f>IF(B5="SAAI Gloves", 20, 0)</f>
        <v>0</v>
      </c>
      <c r="AE5" s="3">
        <f>IF(B5="Repulsor Gloves", 20, 0)</f>
        <v>0</v>
      </c>
      <c r="AF5" s="3">
        <f>IF(B5="SAAI Boots", 20, 0)</f>
        <v>0</v>
      </c>
      <c r="AG5" s="3">
        <f>IF(B5="Booster Belt", 20, 0)</f>
        <v>0</v>
      </c>
      <c r="AH5" s="3">
        <f>IF(B5="Magnetic Gloves", 30, 0)</f>
        <v>0</v>
      </c>
      <c r="AI5" s="3">
        <f>IF(B5="Magnetic Boots", 20, 0)</f>
        <v>0</v>
      </c>
      <c r="AJ5" s="3">
        <f>IF(B5="Backfire Belt", 30, 0)</f>
        <v>0</v>
      </c>
      <c r="AK5" s="3">
        <f t="shared" si="10"/>
        <v>10</v>
      </c>
      <c r="AL5" s="3">
        <f t="shared" si="11"/>
        <v>0</v>
      </c>
      <c r="AM5" s="3">
        <f t="shared" si="12"/>
        <v>0</v>
      </c>
      <c r="AN5" s="3">
        <f t="shared" si="13"/>
        <v>0</v>
      </c>
      <c r="AO5" s="3">
        <f t="shared" si="14"/>
        <v>0</v>
      </c>
      <c r="AP5" s="3">
        <f t="shared" si="15"/>
        <v>0</v>
      </c>
    </row>
    <row r="6" spans="1:42" x14ac:dyDescent="0.25">
      <c r="A6" t="s">
        <v>3</v>
      </c>
      <c r="B6" t="s">
        <v>6</v>
      </c>
      <c r="K6" s="3">
        <f t="shared" si="0"/>
        <v>10</v>
      </c>
      <c r="L6" s="3">
        <f t="shared" si="1"/>
        <v>10</v>
      </c>
      <c r="M6" s="3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10</v>
      </c>
      <c r="U6" s="3">
        <f>IF(B6="Heavy Armor", 30, 0)</f>
        <v>0</v>
      </c>
      <c r="V6" s="3">
        <f>IF(B6="Surge Armor", 20, 0)</f>
        <v>0</v>
      </c>
      <c r="W6" s="3">
        <f>IF(B6="Vortex Armor", 30, 0)</f>
        <v>0</v>
      </c>
      <c r="X6" s="3">
        <f>IF(B6="Surge Gloves", 30, 0)</f>
        <v>0</v>
      </c>
      <c r="Y6" s="3">
        <f>IF(B6="Insulated Boots", 30, 0)</f>
        <v>0</v>
      </c>
      <c r="Z6" s="3">
        <f>IF(B6="Medical Belt", 30, 0)</f>
        <v>0</v>
      </c>
      <c r="AA6" s="3">
        <f>IF(B6="Cloaking Belt", 30, 0)</f>
        <v>0</v>
      </c>
      <c r="AB6" s="3">
        <f>IF(B6="Scrambler Belt", 20, 0)</f>
        <v>0</v>
      </c>
      <c r="AC6" s="3">
        <f>IF(B6="Repulsor Armor", 20, 0)</f>
        <v>0</v>
      </c>
      <c r="AD6" s="3">
        <f>IF(B6="SAAI Gloves", 20, 0)</f>
        <v>0</v>
      </c>
      <c r="AE6" s="3">
        <f>IF(B6="Repulsor Gloves", 20, 0)</f>
        <v>0</v>
      </c>
      <c r="AF6" s="3">
        <f>IF(B6="SAAI Boots", 20, 0)</f>
        <v>0</v>
      </c>
      <c r="AG6" s="3">
        <f>IF(B6="Booster Belt", 20, 0)</f>
        <v>0</v>
      </c>
      <c r="AH6" s="3">
        <f>IF(B6="Magnetic Gloves", 30, 0)</f>
        <v>0</v>
      </c>
      <c r="AI6" s="3">
        <f>IF(B6="Magnetic Boots", 20, 0)</f>
        <v>0</v>
      </c>
      <c r="AJ6" s="3">
        <f>IF(B6="Backfire Belt", 30, 0)</f>
        <v>0</v>
      </c>
      <c r="AK6" s="3">
        <f t="shared" si="10"/>
        <v>10</v>
      </c>
    </row>
    <row r="7" spans="1:42" x14ac:dyDescent="0.25">
      <c r="A7" t="s">
        <v>3</v>
      </c>
      <c r="B7" t="s">
        <v>6</v>
      </c>
      <c r="D7" s="1" t="s">
        <v>41</v>
      </c>
      <c r="K7" s="3">
        <f t="shared" si="0"/>
        <v>10</v>
      </c>
      <c r="L7" s="3">
        <f t="shared" si="1"/>
        <v>10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10</v>
      </c>
      <c r="U7" s="3">
        <f>IF(B7="Heavy Armor", 30, 0)</f>
        <v>0</v>
      </c>
      <c r="V7" s="3">
        <f>IF(B7="Surge Armor", 20, 0)</f>
        <v>0</v>
      </c>
      <c r="W7" s="3">
        <f>IF(B7="Vortex Armor", 30, 0)</f>
        <v>0</v>
      </c>
      <c r="X7" s="3">
        <f>IF(B7="Surge Gloves", 30, 0)</f>
        <v>0</v>
      </c>
      <c r="Y7" s="3">
        <f>IF(B7="Insulated Boots", 30, 0)</f>
        <v>0</v>
      </c>
      <c r="Z7" s="3">
        <f>IF(B7="Medical Belt", 30, 0)</f>
        <v>0</v>
      </c>
      <c r="AA7" s="3">
        <f>IF(B7="Cloaking Belt", 30, 0)</f>
        <v>0</v>
      </c>
      <c r="AB7" s="3">
        <f>IF(B7="Scrambler Belt", 20, 0)</f>
        <v>0</v>
      </c>
      <c r="AC7" s="3">
        <f>IF(B7="Repulsor Armor", 20, 0)</f>
        <v>0</v>
      </c>
      <c r="AD7" s="3">
        <f>IF(B7="SAAI Gloves", 20, 0)</f>
        <v>0</v>
      </c>
      <c r="AE7" s="3">
        <f>IF(B7="Repulsor Gloves", 20, 0)</f>
        <v>0</v>
      </c>
      <c r="AF7" s="3">
        <f>IF(B7="SAAI Boots", 20, 0)</f>
        <v>0</v>
      </c>
      <c r="AG7" s="3">
        <f>IF(B7="Booster Belt", 20, 0)</f>
        <v>0</v>
      </c>
      <c r="AH7" s="3">
        <f>IF(B7="Magnetic Gloves", 30, 0)</f>
        <v>0</v>
      </c>
      <c r="AI7" s="3">
        <f>IF(B7="Magnetic Boots", 20, 0)</f>
        <v>0</v>
      </c>
      <c r="AJ7" s="3">
        <f>IF(B7="Backfire Belt", 30, 0)</f>
        <v>0</v>
      </c>
      <c r="AK7" s="3">
        <f t="shared" si="10"/>
        <v>10</v>
      </c>
    </row>
    <row r="8" spans="1:42" x14ac:dyDescent="0.25">
      <c r="A8" t="s">
        <v>3</v>
      </c>
      <c r="B8" t="s">
        <v>6</v>
      </c>
      <c r="D8">
        <f>SUM(T2:T36)</f>
        <v>430</v>
      </c>
      <c r="K8" s="3">
        <f t="shared" si="0"/>
        <v>10</v>
      </c>
      <c r="L8" s="3">
        <f t="shared" si="1"/>
        <v>10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10</v>
      </c>
      <c r="U8" s="3">
        <f>IF(B8="Heavy Armor", 30, 0)</f>
        <v>0</v>
      </c>
      <c r="V8" s="3">
        <f>IF(B8="Surge Armor", 20, 0)</f>
        <v>0</v>
      </c>
      <c r="W8" s="3">
        <f>IF(B8="Vortex Armor", 30, 0)</f>
        <v>0</v>
      </c>
      <c r="X8" s="3">
        <f>IF(B8="Surge Gloves", 30, 0)</f>
        <v>0</v>
      </c>
      <c r="Y8" s="3">
        <f>IF(B8="Insulated Boots", 30, 0)</f>
        <v>0</v>
      </c>
      <c r="Z8" s="3">
        <f>IF(B8="Medical Belt", 30, 0)</f>
        <v>0</v>
      </c>
      <c r="AA8" s="3">
        <f>IF(B8="Cloaking Belt", 30, 0)</f>
        <v>0</v>
      </c>
      <c r="AB8" s="3">
        <f>IF(B8="Scrambler Belt", 20, 0)</f>
        <v>0</v>
      </c>
      <c r="AC8" s="3">
        <f>IF(B8="Repulsor Armor", 20, 0)</f>
        <v>0</v>
      </c>
      <c r="AD8" s="3">
        <f>IF(B8="SAAI Gloves", 20, 0)</f>
        <v>0</v>
      </c>
      <c r="AE8" s="3">
        <f>IF(B8="Repulsor Gloves", 20, 0)</f>
        <v>0</v>
      </c>
      <c r="AF8" s="3">
        <f>IF(B8="SAAI Boots", 20, 0)</f>
        <v>0</v>
      </c>
      <c r="AG8" s="3">
        <f>IF(B8="Booster Belt", 20, 0)</f>
        <v>0</v>
      </c>
      <c r="AH8" s="3">
        <f>IF(B8="Magnetic Gloves", 30, 0)</f>
        <v>0</v>
      </c>
      <c r="AI8" s="3">
        <f>IF(B8="Magnetic Boots", 20, 0)</f>
        <v>0</v>
      </c>
      <c r="AJ8" s="3">
        <f>IF(B8="Backfire Belt", 30, 0)</f>
        <v>0</v>
      </c>
      <c r="AK8" s="3">
        <f t="shared" si="10"/>
        <v>10</v>
      </c>
    </row>
    <row r="9" spans="1:42" x14ac:dyDescent="0.25">
      <c r="A9" t="s">
        <v>3</v>
      </c>
      <c r="B9" t="s">
        <v>53</v>
      </c>
      <c r="K9" s="3">
        <f t="shared" si="0"/>
        <v>10</v>
      </c>
      <c r="L9" s="3">
        <f t="shared" si="1"/>
        <v>10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20</v>
      </c>
      <c r="U9" s="3">
        <f>IF(B9="Heavy Armor", 30, 0)</f>
        <v>0</v>
      </c>
      <c r="V9" s="3">
        <f>IF(B9="Surge Armor", 20, 0)</f>
        <v>0</v>
      </c>
      <c r="W9" s="3">
        <f>IF(B9="Vortex Armor", 30, 0)</f>
        <v>0</v>
      </c>
      <c r="X9" s="3">
        <f>IF(B9="Surge Gloves", 30, 0)</f>
        <v>0</v>
      </c>
      <c r="Y9" s="3">
        <f>IF(B9="Insulated Boots", 30, 0)</f>
        <v>0</v>
      </c>
      <c r="Z9" s="3">
        <f>IF(B9="Medical Belt", 30, 0)</f>
        <v>0</v>
      </c>
      <c r="AA9" s="3">
        <f>IF(B9="Cloaking Belt", 30, 0)</f>
        <v>0</v>
      </c>
      <c r="AB9" s="3">
        <f>IF(B9="Scrambler Belt", 20, 0)</f>
        <v>0</v>
      </c>
      <c r="AC9" s="3">
        <f>IF(B9="Repulsor Armor", 20, 0)</f>
        <v>0</v>
      </c>
      <c r="AD9" s="3">
        <f>IF(B9="SAAI Gloves", 20, 0)</f>
        <v>20</v>
      </c>
      <c r="AE9" s="3">
        <f>IF(B9="Repulsor Gloves", 20, 0)</f>
        <v>0</v>
      </c>
      <c r="AF9" s="3">
        <f>IF(B9="SAAI Boots", 20, 0)</f>
        <v>0</v>
      </c>
      <c r="AG9" s="3">
        <f>IF(B9="Booster Belt", 20, 0)</f>
        <v>0</v>
      </c>
      <c r="AH9" s="3">
        <f>IF(B9="Magnetic Gloves", 30, 0)</f>
        <v>0</v>
      </c>
      <c r="AI9" s="3">
        <f>IF(B9="Magnetic Boots", 20, 0)</f>
        <v>0</v>
      </c>
      <c r="AJ9" s="3">
        <f>IF(B9="Backfire Belt", 30, 0)</f>
        <v>0</v>
      </c>
      <c r="AK9" s="3">
        <f t="shared" si="10"/>
        <v>0</v>
      </c>
    </row>
    <row r="10" spans="1:42" x14ac:dyDescent="0.25">
      <c r="A10" t="s">
        <v>3</v>
      </c>
      <c r="B10" t="s">
        <v>53</v>
      </c>
      <c r="D10" s="1" t="s">
        <v>42</v>
      </c>
      <c r="K10" s="3">
        <f t="shared" si="0"/>
        <v>10</v>
      </c>
      <c r="L10" s="3">
        <f t="shared" si="1"/>
        <v>10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0</v>
      </c>
      <c r="S10" s="3">
        <f t="shared" si="8"/>
        <v>0</v>
      </c>
      <c r="T10" s="3">
        <f t="shared" si="9"/>
        <v>20</v>
      </c>
      <c r="U10" s="3">
        <f>IF(B10="Heavy Armor", 30, 0)</f>
        <v>0</v>
      </c>
      <c r="V10" s="3">
        <f>IF(B10="Surge Armor", 20, 0)</f>
        <v>0</v>
      </c>
      <c r="W10" s="3">
        <f>IF(B10="Vortex Armor", 30, 0)</f>
        <v>0</v>
      </c>
      <c r="X10" s="3">
        <f>IF(B10="Surge Gloves", 30, 0)</f>
        <v>0</v>
      </c>
      <c r="Y10" s="3">
        <f>IF(B10="Insulated Boots", 30, 0)</f>
        <v>0</v>
      </c>
      <c r="Z10" s="3">
        <f>IF(B10="Medical Belt", 30, 0)</f>
        <v>0</v>
      </c>
      <c r="AA10" s="3">
        <f>IF(B10="Cloaking Belt", 30, 0)</f>
        <v>0</v>
      </c>
      <c r="AB10" s="3">
        <f>IF(B10="Scrambler Belt", 20, 0)</f>
        <v>0</v>
      </c>
      <c r="AC10" s="3">
        <f>IF(B10="Repulsor Armor", 20, 0)</f>
        <v>0</v>
      </c>
      <c r="AD10" s="3">
        <f>IF(B10="SAAI Gloves", 20, 0)</f>
        <v>20</v>
      </c>
      <c r="AE10" s="3">
        <f>IF(B10="Repulsor Gloves", 20, 0)</f>
        <v>0</v>
      </c>
      <c r="AF10" s="3">
        <f>IF(B10="SAAI Boots", 20, 0)</f>
        <v>0</v>
      </c>
      <c r="AG10" s="3">
        <f>IF(B10="Booster Belt", 20, 0)</f>
        <v>0</v>
      </c>
      <c r="AH10" s="3">
        <f>IF(B10="Magnetic Gloves", 30, 0)</f>
        <v>0</v>
      </c>
      <c r="AI10" s="3">
        <f>IF(B10="Magnetic Boots", 20, 0)</f>
        <v>0</v>
      </c>
      <c r="AJ10" s="3">
        <f>IF(B10="Backfire Belt", 30, 0)</f>
        <v>0</v>
      </c>
      <c r="AK10" s="3">
        <f t="shared" si="10"/>
        <v>0</v>
      </c>
    </row>
    <row r="11" spans="1:42" x14ac:dyDescent="0.25">
      <c r="A11" t="s">
        <v>3</v>
      </c>
      <c r="B11" t="s">
        <v>53</v>
      </c>
      <c r="D11">
        <f>SUM(AL2:AL5)</f>
        <v>120</v>
      </c>
      <c r="K11" s="3">
        <f t="shared" si="0"/>
        <v>10</v>
      </c>
      <c r="L11" s="3">
        <f t="shared" si="1"/>
        <v>10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20</v>
      </c>
      <c r="U11" s="3">
        <f>IF(B11="Heavy Armor", 30, 0)</f>
        <v>0</v>
      </c>
      <c r="V11" s="3">
        <f>IF(B11="Surge Armor", 20, 0)</f>
        <v>0</v>
      </c>
      <c r="W11" s="3">
        <f>IF(B11="Vortex Armor", 30, 0)</f>
        <v>0</v>
      </c>
      <c r="X11" s="3">
        <f>IF(B11="Surge Gloves", 30, 0)</f>
        <v>0</v>
      </c>
      <c r="Y11" s="3">
        <f>IF(B11="Insulated Boots", 30, 0)</f>
        <v>0</v>
      </c>
      <c r="Z11" s="3">
        <f>IF(B11="Medical Belt", 30, 0)</f>
        <v>0</v>
      </c>
      <c r="AA11" s="3">
        <f>IF(B11="Cloaking Belt", 30, 0)</f>
        <v>0</v>
      </c>
      <c r="AB11" s="3">
        <f>IF(B11="Scrambler Belt", 20, 0)</f>
        <v>0</v>
      </c>
      <c r="AC11" s="3">
        <f>IF(B11="Repulsor Armor", 20, 0)</f>
        <v>0</v>
      </c>
      <c r="AD11" s="3">
        <f>IF(B11="SAAI Gloves", 20, 0)</f>
        <v>20</v>
      </c>
      <c r="AE11" s="3">
        <f>IF(B11="Repulsor Gloves", 20, 0)</f>
        <v>0</v>
      </c>
      <c r="AF11" s="3">
        <f>IF(B11="SAAI Boots", 20, 0)</f>
        <v>0</v>
      </c>
      <c r="AG11" s="3">
        <f>IF(B11="Booster Belt", 20, 0)</f>
        <v>0</v>
      </c>
      <c r="AH11" s="3">
        <f>IF(B11="Magnetic Gloves", 30, 0)</f>
        <v>0</v>
      </c>
      <c r="AI11" s="3">
        <f>IF(B11="Magnetic Boots", 20, 0)</f>
        <v>0</v>
      </c>
      <c r="AJ11" s="3">
        <f>IF(B11="Backfire Belt", 30, 0)</f>
        <v>0</v>
      </c>
      <c r="AK11" s="3">
        <f t="shared" si="10"/>
        <v>0</v>
      </c>
    </row>
    <row r="12" spans="1:42" x14ac:dyDescent="0.25">
      <c r="A12" t="s">
        <v>3</v>
      </c>
      <c r="B12" t="s">
        <v>53</v>
      </c>
      <c r="K12" s="3">
        <f t="shared" si="0"/>
        <v>10</v>
      </c>
      <c r="L12" s="3">
        <f t="shared" si="1"/>
        <v>10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20</v>
      </c>
      <c r="U12" s="3">
        <f>IF(B12="Heavy Armor", 30, 0)</f>
        <v>0</v>
      </c>
      <c r="V12" s="3">
        <f>IF(B12="Surge Armor", 20, 0)</f>
        <v>0</v>
      </c>
      <c r="W12" s="3">
        <f>IF(B12="Vortex Armor", 30, 0)</f>
        <v>0</v>
      </c>
      <c r="X12" s="3">
        <f>IF(B12="Surge Gloves", 30, 0)</f>
        <v>0</v>
      </c>
      <c r="Y12" s="3">
        <f>IF(B12="Insulated Boots", 30, 0)</f>
        <v>0</v>
      </c>
      <c r="Z12" s="3">
        <f>IF(B12="Medical Belt", 30, 0)</f>
        <v>0</v>
      </c>
      <c r="AA12" s="3">
        <f>IF(B12="Cloaking Belt", 30, 0)</f>
        <v>0</v>
      </c>
      <c r="AB12" s="3">
        <f>IF(B12="Scrambler Belt", 20, 0)</f>
        <v>0</v>
      </c>
      <c r="AC12" s="3">
        <f>IF(B12="Repulsor Armor", 20, 0)</f>
        <v>0</v>
      </c>
      <c r="AD12" s="3">
        <f>IF(B12="SAAI Gloves", 20, 0)</f>
        <v>20</v>
      </c>
      <c r="AE12" s="3">
        <f>IF(B12="Repulsor Gloves", 20, 0)</f>
        <v>0</v>
      </c>
      <c r="AF12" s="3">
        <f>IF(B12="SAAI Boots", 20, 0)</f>
        <v>0</v>
      </c>
      <c r="AG12" s="3">
        <f>IF(B12="Booster Belt", 20, 0)</f>
        <v>0</v>
      </c>
      <c r="AH12" s="3">
        <f>IF(B12="Magnetic Gloves", 30, 0)</f>
        <v>0</v>
      </c>
      <c r="AI12" s="3">
        <f>IF(B12="Magnetic Boots", 20, 0)</f>
        <v>0</v>
      </c>
      <c r="AJ12" s="3">
        <f>IF(B12="Backfire Belt", 30, 0)</f>
        <v>0</v>
      </c>
      <c r="AK12" s="3">
        <f t="shared" si="10"/>
        <v>0</v>
      </c>
    </row>
    <row r="13" spans="1:42" x14ac:dyDescent="0.25">
      <c r="A13" t="s">
        <v>3</v>
      </c>
      <c r="B13" t="s">
        <v>53</v>
      </c>
      <c r="K13" s="3">
        <f t="shared" si="0"/>
        <v>10</v>
      </c>
      <c r="L13" s="3">
        <f t="shared" si="1"/>
        <v>10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3">
        <f t="shared" si="5"/>
        <v>0</v>
      </c>
      <c r="Q13" s="3">
        <f t="shared" si="6"/>
        <v>0</v>
      </c>
      <c r="R13" s="3">
        <f t="shared" si="7"/>
        <v>0</v>
      </c>
      <c r="S13" s="3">
        <f t="shared" si="8"/>
        <v>0</v>
      </c>
      <c r="T13" s="3">
        <f t="shared" si="9"/>
        <v>20</v>
      </c>
      <c r="U13" s="3">
        <f>IF(B13="Heavy Armor", 30, 0)</f>
        <v>0</v>
      </c>
      <c r="V13" s="3">
        <f>IF(B13="Surge Armor", 20, 0)</f>
        <v>0</v>
      </c>
      <c r="W13" s="3">
        <f>IF(B13="Vortex Armor", 30, 0)</f>
        <v>0</v>
      </c>
      <c r="X13" s="3">
        <f>IF(B13="Surge Gloves", 30, 0)</f>
        <v>0</v>
      </c>
      <c r="Y13" s="3">
        <f>IF(B13="Insulated Boots", 30, 0)</f>
        <v>0</v>
      </c>
      <c r="Z13" s="3">
        <f>IF(B13="Medical Belt", 30, 0)</f>
        <v>0</v>
      </c>
      <c r="AA13" s="3">
        <f>IF(B13="Cloaking Belt", 30, 0)</f>
        <v>0</v>
      </c>
      <c r="AB13" s="3">
        <f>IF(B13="Scrambler Belt", 20, 0)</f>
        <v>0</v>
      </c>
      <c r="AC13" s="3">
        <f>IF(B13="Repulsor Armor", 20, 0)</f>
        <v>0</v>
      </c>
      <c r="AD13" s="3">
        <f>IF(B13="SAAI Gloves", 20, 0)</f>
        <v>20</v>
      </c>
      <c r="AE13" s="3">
        <f>IF(B13="Repulsor Gloves", 20, 0)</f>
        <v>0</v>
      </c>
      <c r="AF13" s="3">
        <f>IF(B13="SAAI Boots", 20, 0)</f>
        <v>0</v>
      </c>
      <c r="AG13" s="3">
        <f>IF(B13="Booster Belt", 20, 0)</f>
        <v>0</v>
      </c>
      <c r="AH13" s="3">
        <f>IF(B13="Magnetic Gloves", 30, 0)</f>
        <v>0</v>
      </c>
      <c r="AI13" s="3">
        <f>IF(B13="Magnetic Boots", 20, 0)</f>
        <v>0</v>
      </c>
      <c r="AJ13" s="3">
        <f>IF(B13="Backfire Belt", 30, 0)</f>
        <v>0</v>
      </c>
      <c r="AK13" s="3">
        <f t="shared" si="10"/>
        <v>0</v>
      </c>
    </row>
    <row r="14" spans="1:42" x14ac:dyDescent="0.25">
      <c r="A14" t="s">
        <v>3</v>
      </c>
      <c r="B14" t="s">
        <v>53</v>
      </c>
      <c r="K14" s="3">
        <f t="shared" si="0"/>
        <v>10</v>
      </c>
      <c r="L14" s="3">
        <f t="shared" si="1"/>
        <v>10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20</v>
      </c>
      <c r="U14" s="3">
        <f>IF(B14="Heavy Armor", 30, 0)</f>
        <v>0</v>
      </c>
      <c r="V14" s="3">
        <f>IF(B14="Surge Armor", 20, 0)</f>
        <v>0</v>
      </c>
      <c r="W14" s="3">
        <f>IF(B14="Vortex Armor", 30, 0)</f>
        <v>0</v>
      </c>
      <c r="X14" s="3">
        <f>IF(B14="Surge Gloves", 30, 0)</f>
        <v>0</v>
      </c>
      <c r="Y14" s="3">
        <f>IF(B14="Insulated Boots", 30, 0)</f>
        <v>0</v>
      </c>
      <c r="Z14" s="3">
        <f>IF(B14="Medical Belt", 30, 0)</f>
        <v>0</v>
      </c>
      <c r="AA14" s="3">
        <f>IF(B14="Cloaking Belt", 30, 0)</f>
        <v>0</v>
      </c>
      <c r="AB14" s="3">
        <f>IF(B14="Scrambler Belt", 20, 0)</f>
        <v>0</v>
      </c>
      <c r="AC14" s="3">
        <f>IF(B14="Repulsor Armor", 20, 0)</f>
        <v>0</v>
      </c>
      <c r="AD14" s="3">
        <f>IF(B14="SAAI Gloves", 20, 0)</f>
        <v>20</v>
      </c>
      <c r="AE14" s="3">
        <f>IF(B14="Repulsor Gloves", 20, 0)</f>
        <v>0</v>
      </c>
      <c r="AF14" s="3">
        <f>IF(B14="SAAI Boots", 20, 0)</f>
        <v>0</v>
      </c>
      <c r="AG14" s="3">
        <f>IF(B14="Booster Belt", 20, 0)</f>
        <v>0</v>
      </c>
      <c r="AH14" s="3">
        <f>IF(B14="Magnetic Gloves", 30, 0)</f>
        <v>0</v>
      </c>
      <c r="AI14" s="3">
        <f>IF(B14="Magnetic Boots", 20, 0)</f>
        <v>0</v>
      </c>
      <c r="AJ14" s="3">
        <f>IF(B14="Backfire Belt", 30, 0)</f>
        <v>0</v>
      </c>
      <c r="AK14" s="3">
        <f t="shared" si="10"/>
        <v>0</v>
      </c>
    </row>
    <row r="15" spans="1:42" x14ac:dyDescent="0.25">
      <c r="A15" t="s">
        <v>3</v>
      </c>
      <c r="B15" t="s">
        <v>53</v>
      </c>
      <c r="K15" s="3">
        <f t="shared" si="0"/>
        <v>10</v>
      </c>
      <c r="L15" s="3">
        <f t="shared" si="1"/>
        <v>10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0</v>
      </c>
      <c r="T15" s="3">
        <f t="shared" si="9"/>
        <v>20</v>
      </c>
      <c r="U15" s="3">
        <f>IF(B15="Heavy Armor", 30, 0)</f>
        <v>0</v>
      </c>
      <c r="V15" s="3">
        <f>IF(B15="Surge Armor", 20, 0)</f>
        <v>0</v>
      </c>
      <c r="W15" s="3">
        <f>IF(B15="Vortex Armor", 30, 0)</f>
        <v>0</v>
      </c>
      <c r="X15" s="3">
        <f>IF(B15="Surge Gloves", 30, 0)</f>
        <v>0</v>
      </c>
      <c r="Y15" s="3">
        <f>IF(B15="Insulated Boots", 30, 0)</f>
        <v>0</v>
      </c>
      <c r="Z15" s="3">
        <f>IF(B15="Medical Belt", 30, 0)</f>
        <v>0</v>
      </c>
      <c r="AA15" s="3">
        <f>IF(B15="Cloaking Belt", 30, 0)</f>
        <v>0</v>
      </c>
      <c r="AB15" s="3">
        <f>IF(B15="Scrambler Belt", 20, 0)</f>
        <v>0</v>
      </c>
      <c r="AC15" s="3">
        <f>IF(B15="Repulsor Armor", 20, 0)</f>
        <v>0</v>
      </c>
      <c r="AD15" s="3">
        <f>IF(B15="SAAI Gloves", 20, 0)</f>
        <v>20</v>
      </c>
      <c r="AE15" s="3">
        <f>IF(B15="Repulsor Gloves", 20, 0)</f>
        <v>0</v>
      </c>
      <c r="AF15" s="3">
        <f>IF(B15="SAAI Boots", 20, 0)</f>
        <v>0</v>
      </c>
      <c r="AG15" s="3">
        <f>IF(B15="Booster Belt", 20, 0)</f>
        <v>0</v>
      </c>
      <c r="AH15" s="3">
        <f>IF(B15="Magnetic Gloves", 30, 0)</f>
        <v>0</v>
      </c>
      <c r="AI15" s="3">
        <f>IF(B15="Magnetic Boots", 20, 0)</f>
        <v>0</v>
      </c>
      <c r="AJ15" s="3">
        <f>IF(B15="Backfire Belt", 30, 0)</f>
        <v>0</v>
      </c>
      <c r="AK15" s="3">
        <f t="shared" si="10"/>
        <v>0</v>
      </c>
    </row>
    <row r="16" spans="1:42" x14ac:dyDescent="0.25">
      <c r="A16" t="s">
        <v>3</v>
      </c>
      <c r="B16" t="s">
        <v>53</v>
      </c>
      <c r="K16" s="3">
        <f t="shared" si="0"/>
        <v>10</v>
      </c>
      <c r="L16" s="3">
        <f t="shared" si="1"/>
        <v>10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0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20</v>
      </c>
      <c r="U16" s="3">
        <f>IF(B16="Heavy Armor", 30, 0)</f>
        <v>0</v>
      </c>
      <c r="V16" s="3">
        <f>IF(B16="Surge Armor", 20, 0)</f>
        <v>0</v>
      </c>
      <c r="W16" s="3">
        <f>IF(B16="Vortex Armor", 30, 0)</f>
        <v>0</v>
      </c>
      <c r="X16" s="3">
        <f>IF(B16="Surge Gloves", 30, 0)</f>
        <v>0</v>
      </c>
      <c r="Y16" s="3">
        <f>IF(B16="Insulated Boots", 30, 0)</f>
        <v>0</v>
      </c>
      <c r="Z16" s="3">
        <f>IF(B16="Medical Belt", 30, 0)</f>
        <v>0</v>
      </c>
      <c r="AA16" s="3">
        <f>IF(B16="Cloaking Belt", 30, 0)</f>
        <v>0</v>
      </c>
      <c r="AB16" s="3">
        <f>IF(B16="Scrambler Belt", 20, 0)</f>
        <v>0</v>
      </c>
      <c r="AC16" s="3">
        <f>IF(B16="Repulsor Armor", 20, 0)</f>
        <v>0</v>
      </c>
      <c r="AD16" s="3">
        <f>IF(B16="SAAI Gloves", 20, 0)</f>
        <v>20</v>
      </c>
      <c r="AE16" s="3">
        <f>IF(B16="Repulsor Gloves", 20, 0)</f>
        <v>0</v>
      </c>
      <c r="AF16" s="3">
        <f>IF(B16="SAAI Boots", 20, 0)</f>
        <v>0</v>
      </c>
      <c r="AG16" s="3">
        <f>IF(B16="Booster Belt", 20, 0)</f>
        <v>0</v>
      </c>
      <c r="AH16" s="3">
        <f>IF(B16="Magnetic Gloves", 30, 0)</f>
        <v>0</v>
      </c>
      <c r="AI16" s="3">
        <f>IF(B16="Magnetic Boots", 20, 0)</f>
        <v>0</v>
      </c>
      <c r="AJ16" s="3">
        <f>IF(B16="Backfire Belt", 30, 0)</f>
        <v>0</v>
      </c>
      <c r="AK16" s="3">
        <f t="shared" si="10"/>
        <v>0</v>
      </c>
    </row>
    <row r="17" spans="1:37" x14ac:dyDescent="0.25">
      <c r="A17" t="s">
        <v>3</v>
      </c>
      <c r="B17" t="s">
        <v>53</v>
      </c>
      <c r="K17" s="3">
        <f t="shared" si="0"/>
        <v>10</v>
      </c>
      <c r="L17" s="3">
        <f t="shared" si="1"/>
        <v>10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f t="shared" si="8"/>
        <v>0</v>
      </c>
      <c r="T17" s="3">
        <f t="shared" si="9"/>
        <v>20</v>
      </c>
      <c r="U17" s="3">
        <f>IF(B17="Heavy Armor", 30, 0)</f>
        <v>0</v>
      </c>
      <c r="V17" s="3">
        <f>IF(B17="Surge Armor", 20, 0)</f>
        <v>0</v>
      </c>
      <c r="W17" s="3">
        <f>IF(B17="Vortex Armor", 30, 0)</f>
        <v>0</v>
      </c>
      <c r="X17" s="3">
        <f>IF(B17="Surge Gloves", 30, 0)</f>
        <v>0</v>
      </c>
      <c r="Y17" s="3">
        <f>IF(B17="Insulated Boots", 30, 0)</f>
        <v>0</v>
      </c>
      <c r="Z17" s="3">
        <f>IF(B17="Medical Belt", 30, 0)</f>
        <v>0</v>
      </c>
      <c r="AA17" s="3">
        <f>IF(B17="Cloaking Belt", 30, 0)</f>
        <v>0</v>
      </c>
      <c r="AB17" s="3">
        <f>IF(B17="Scrambler Belt", 20, 0)</f>
        <v>0</v>
      </c>
      <c r="AC17" s="3">
        <f>IF(B17="Repulsor Armor", 20, 0)</f>
        <v>0</v>
      </c>
      <c r="AD17" s="3">
        <f>IF(B17="SAAI Gloves", 20, 0)</f>
        <v>20</v>
      </c>
      <c r="AE17" s="3">
        <f>IF(B17="Repulsor Gloves", 20, 0)</f>
        <v>0</v>
      </c>
      <c r="AF17" s="3">
        <f>IF(B17="SAAI Boots", 20, 0)</f>
        <v>0</v>
      </c>
      <c r="AG17" s="3">
        <f>IF(B17="Booster Belt", 20, 0)</f>
        <v>0</v>
      </c>
      <c r="AH17" s="3">
        <f>IF(B17="Magnetic Gloves", 30, 0)</f>
        <v>0</v>
      </c>
      <c r="AI17" s="3">
        <f>IF(B17="Magnetic Boots", 20, 0)</f>
        <v>0</v>
      </c>
      <c r="AJ17" s="3">
        <f>IF(B17="Backfire Belt", 30, 0)</f>
        <v>0</v>
      </c>
      <c r="AK17" s="3">
        <f t="shared" si="10"/>
        <v>0</v>
      </c>
    </row>
    <row r="18" spans="1:37" x14ac:dyDescent="0.25">
      <c r="A18" t="s">
        <v>3</v>
      </c>
      <c r="B18" t="s">
        <v>55</v>
      </c>
      <c r="K18" s="3">
        <f t="shared" si="0"/>
        <v>10</v>
      </c>
      <c r="L18" s="3">
        <f t="shared" si="1"/>
        <v>10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f t="shared" si="8"/>
        <v>0</v>
      </c>
      <c r="T18" s="3">
        <f t="shared" si="9"/>
        <v>20</v>
      </c>
      <c r="U18" s="3">
        <f>IF(B18="Heavy Armor", 30, 0)</f>
        <v>0</v>
      </c>
      <c r="V18" s="3">
        <f>IF(B18="Surge Armor", 20, 0)</f>
        <v>0</v>
      </c>
      <c r="W18" s="3">
        <f>IF(B18="Vortex Armor", 30, 0)</f>
        <v>0</v>
      </c>
      <c r="X18" s="3">
        <f>IF(B18="Surge Gloves", 30, 0)</f>
        <v>0</v>
      </c>
      <c r="Y18" s="3">
        <f>IF(B18="Insulated Boots", 30, 0)</f>
        <v>0</v>
      </c>
      <c r="Z18" s="3">
        <f>IF(B18="Medical Belt", 30, 0)</f>
        <v>0</v>
      </c>
      <c r="AA18" s="3">
        <f>IF(B18="Cloaking Belt", 30, 0)</f>
        <v>0</v>
      </c>
      <c r="AB18" s="3">
        <f>IF(B18="Scrambler Belt", 20, 0)</f>
        <v>0</v>
      </c>
      <c r="AC18" s="3">
        <f>IF(B18="Repulsor Armor", 20, 0)</f>
        <v>0</v>
      </c>
      <c r="AD18" s="3">
        <f>IF(B18="SAAI Gloves", 20, 0)</f>
        <v>0</v>
      </c>
      <c r="AE18" s="3">
        <f>IF(B18="Repulsor Gloves", 20, 0)</f>
        <v>0</v>
      </c>
      <c r="AF18" s="3">
        <f>IF(B18="SAAI Boots", 20, 0)</f>
        <v>20</v>
      </c>
      <c r="AG18" s="3">
        <f>IF(B18="Booster Belt", 20, 0)</f>
        <v>0</v>
      </c>
      <c r="AH18" s="3">
        <f>IF(B18="Magnetic Gloves", 30, 0)</f>
        <v>0</v>
      </c>
      <c r="AI18" s="3">
        <f>IF(B18="Magnetic Boots", 20, 0)</f>
        <v>0</v>
      </c>
      <c r="AJ18" s="3">
        <f>IF(B18="Backfire Belt", 30, 0)</f>
        <v>0</v>
      </c>
      <c r="AK18" s="3">
        <f t="shared" si="10"/>
        <v>0</v>
      </c>
    </row>
    <row r="19" spans="1:37" x14ac:dyDescent="0.25">
      <c r="A19" t="s">
        <v>3</v>
      </c>
      <c r="B19" t="s">
        <v>55</v>
      </c>
      <c r="K19" s="3">
        <f t="shared" si="0"/>
        <v>10</v>
      </c>
      <c r="L19" s="3">
        <f t="shared" si="1"/>
        <v>10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20</v>
      </c>
      <c r="U19" s="3">
        <f>IF(B19="Heavy Armor", 30, 0)</f>
        <v>0</v>
      </c>
      <c r="V19" s="3">
        <f>IF(B19="Surge Armor", 20, 0)</f>
        <v>0</v>
      </c>
      <c r="W19" s="3">
        <f>IF(B19="Vortex Armor", 30, 0)</f>
        <v>0</v>
      </c>
      <c r="X19" s="3">
        <f>IF(B19="Surge Gloves", 30, 0)</f>
        <v>0</v>
      </c>
      <c r="Y19" s="3">
        <f>IF(B19="Insulated Boots", 30, 0)</f>
        <v>0</v>
      </c>
      <c r="Z19" s="3">
        <f>IF(B19="Medical Belt", 30, 0)</f>
        <v>0</v>
      </c>
      <c r="AA19" s="3">
        <f>IF(B19="Cloaking Belt", 30, 0)</f>
        <v>0</v>
      </c>
      <c r="AB19" s="3">
        <f>IF(B19="Scrambler Belt", 20, 0)</f>
        <v>0</v>
      </c>
      <c r="AC19" s="3">
        <f>IF(B19="Repulsor Armor", 20, 0)</f>
        <v>0</v>
      </c>
      <c r="AD19" s="3">
        <f>IF(B19="SAAI Gloves", 20, 0)</f>
        <v>0</v>
      </c>
      <c r="AE19" s="3">
        <f>IF(B19="Repulsor Gloves", 20, 0)</f>
        <v>0</v>
      </c>
      <c r="AF19" s="3">
        <f>IF(B19="SAAI Boots", 20, 0)</f>
        <v>20</v>
      </c>
      <c r="AG19" s="3">
        <f>IF(B19="Booster Belt", 20, 0)</f>
        <v>0</v>
      </c>
      <c r="AH19" s="3">
        <f>IF(B19="Magnetic Gloves", 30, 0)</f>
        <v>0</v>
      </c>
      <c r="AI19" s="3">
        <f>IF(B19="Magnetic Boots", 20, 0)</f>
        <v>0</v>
      </c>
      <c r="AJ19" s="3">
        <f>IF(B19="Backfire Belt", 30, 0)</f>
        <v>0</v>
      </c>
      <c r="AK19" s="3">
        <f t="shared" si="10"/>
        <v>0</v>
      </c>
    </row>
    <row r="20" spans="1:37" x14ac:dyDescent="0.25">
      <c r="A20" t="s">
        <v>3</v>
      </c>
      <c r="B20" t="s">
        <v>55</v>
      </c>
      <c r="K20" s="3">
        <f t="shared" si="0"/>
        <v>10</v>
      </c>
      <c r="L20" s="3">
        <f t="shared" si="1"/>
        <v>10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20</v>
      </c>
      <c r="U20" s="3">
        <f>IF(B20="Heavy Armor", 30, 0)</f>
        <v>0</v>
      </c>
      <c r="V20" s="3">
        <f>IF(B20="Surge Armor", 20, 0)</f>
        <v>0</v>
      </c>
      <c r="W20" s="3">
        <f>IF(B20="Vortex Armor", 30, 0)</f>
        <v>0</v>
      </c>
      <c r="X20" s="3">
        <f>IF(B20="Surge Gloves", 30, 0)</f>
        <v>0</v>
      </c>
      <c r="Y20" s="3">
        <f>IF(B20="Insulated Boots", 30, 0)</f>
        <v>0</v>
      </c>
      <c r="Z20" s="3">
        <f>IF(B20="Medical Belt", 30, 0)</f>
        <v>0</v>
      </c>
      <c r="AA20" s="3">
        <f>IF(B20="Cloaking Belt", 30, 0)</f>
        <v>0</v>
      </c>
      <c r="AB20" s="3">
        <f>IF(B20="Scrambler Belt", 20, 0)</f>
        <v>0</v>
      </c>
      <c r="AC20" s="3">
        <f>IF(B20="Repulsor Armor", 20, 0)</f>
        <v>0</v>
      </c>
      <c r="AD20" s="3">
        <f>IF(B20="SAAI Gloves", 20, 0)</f>
        <v>0</v>
      </c>
      <c r="AE20" s="3">
        <f>IF(B20="Repulsor Gloves", 20, 0)</f>
        <v>0</v>
      </c>
      <c r="AF20" s="3">
        <f>IF(B20="SAAI Boots", 20, 0)</f>
        <v>20</v>
      </c>
      <c r="AG20" s="3">
        <f>IF(B20="Booster Belt", 20, 0)</f>
        <v>0</v>
      </c>
      <c r="AH20" s="3">
        <f>IF(B20="Magnetic Gloves", 30, 0)</f>
        <v>0</v>
      </c>
      <c r="AI20" s="3">
        <f>IF(B20="Magnetic Boots", 20, 0)</f>
        <v>0</v>
      </c>
      <c r="AJ20" s="3">
        <f>IF(B20="Backfire Belt", 30, 0)</f>
        <v>0</v>
      </c>
      <c r="AK20" s="3">
        <f t="shared" si="10"/>
        <v>0</v>
      </c>
    </row>
    <row r="21" spans="1:37" x14ac:dyDescent="0.25">
      <c r="A21" t="s">
        <v>3</v>
      </c>
      <c r="B21" t="s">
        <v>55</v>
      </c>
      <c r="K21" s="3">
        <f t="shared" si="0"/>
        <v>10</v>
      </c>
      <c r="L21" s="3">
        <f t="shared" si="1"/>
        <v>10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0</v>
      </c>
      <c r="S21" s="3">
        <f t="shared" si="8"/>
        <v>0</v>
      </c>
      <c r="T21" s="3">
        <f t="shared" si="9"/>
        <v>20</v>
      </c>
      <c r="U21" s="3">
        <f>IF(B21="Heavy Armor", 30, 0)</f>
        <v>0</v>
      </c>
      <c r="V21" s="3">
        <f>IF(B21="Surge Armor", 20, 0)</f>
        <v>0</v>
      </c>
      <c r="W21" s="3">
        <f>IF(B21="Vortex Armor", 30, 0)</f>
        <v>0</v>
      </c>
      <c r="X21" s="3">
        <f>IF(B21="Surge Gloves", 30, 0)</f>
        <v>0</v>
      </c>
      <c r="Y21" s="3">
        <f>IF(B21="Insulated Boots", 30, 0)</f>
        <v>0</v>
      </c>
      <c r="Z21" s="3">
        <f>IF(B21="Medical Belt", 30, 0)</f>
        <v>0</v>
      </c>
      <c r="AA21" s="3">
        <f>IF(B21="Cloaking Belt", 30, 0)</f>
        <v>0</v>
      </c>
      <c r="AB21" s="3">
        <f>IF(B21="Scrambler Belt", 20, 0)</f>
        <v>0</v>
      </c>
      <c r="AC21" s="3">
        <f>IF(B21="Repulsor Armor", 20, 0)</f>
        <v>0</v>
      </c>
      <c r="AD21" s="3">
        <f>IF(B21="SAAI Gloves", 20, 0)</f>
        <v>0</v>
      </c>
      <c r="AE21" s="3">
        <f>IF(B21="Repulsor Gloves", 20, 0)</f>
        <v>0</v>
      </c>
      <c r="AF21" s="3">
        <f>IF(B21="SAAI Boots", 20, 0)</f>
        <v>20</v>
      </c>
      <c r="AG21" s="3">
        <f>IF(B21="Booster Belt", 20, 0)</f>
        <v>0</v>
      </c>
      <c r="AH21" s="3">
        <f>IF(B21="Magnetic Gloves", 30, 0)</f>
        <v>0</v>
      </c>
      <c r="AI21" s="3">
        <f>IF(B21="Magnetic Boots", 20, 0)</f>
        <v>0</v>
      </c>
      <c r="AJ21" s="3">
        <f>IF(B21="Backfire Belt", 30, 0)</f>
        <v>0</v>
      </c>
      <c r="AK21" s="3">
        <f t="shared" si="10"/>
        <v>0</v>
      </c>
    </row>
    <row r="22" spans="1:37" x14ac:dyDescent="0.25">
      <c r="A22" t="s">
        <v>3</v>
      </c>
      <c r="B22" t="s">
        <v>55</v>
      </c>
      <c r="K22" s="3">
        <f t="shared" si="0"/>
        <v>10</v>
      </c>
      <c r="L22" s="3">
        <f t="shared" si="1"/>
        <v>10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0</v>
      </c>
      <c r="T22" s="3">
        <f t="shared" si="9"/>
        <v>20</v>
      </c>
      <c r="U22" s="3">
        <f>IF(B22="Heavy Armor", 30, 0)</f>
        <v>0</v>
      </c>
      <c r="V22" s="3">
        <f>IF(B22="Surge Armor", 20, 0)</f>
        <v>0</v>
      </c>
      <c r="W22" s="3">
        <f>IF(B22="Vortex Armor", 30, 0)</f>
        <v>0</v>
      </c>
      <c r="X22" s="3">
        <f>IF(B22="Surge Gloves", 30, 0)</f>
        <v>0</v>
      </c>
      <c r="Y22" s="3">
        <f>IF(B22="Insulated Boots", 30, 0)</f>
        <v>0</v>
      </c>
      <c r="Z22" s="3">
        <f>IF(B22="Medical Belt", 30, 0)</f>
        <v>0</v>
      </c>
      <c r="AA22" s="3">
        <f>IF(B22="Cloaking Belt", 30, 0)</f>
        <v>0</v>
      </c>
      <c r="AB22" s="3">
        <f>IF(B22="Scrambler Belt", 20, 0)</f>
        <v>0</v>
      </c>
      <c r="AC22" s="3">
        <f>IF(B22="Repulsor Armor", 20, 0)</f>
        <v>0</v>
      </c>
      <c r="AD22" s="3">
        <f>IF(B22="SAAI Gloves", 20, 0)</f>
        <v>0</v>
      </c>
      <c r="AE22" s="3">
        <f>IF(B22="Repulsor Gloves", 20, 0)</f>
        <v>0</v>
      </c>
      <c r="AF22" s="3">
        <f>IF(B22="SAAI Boots", 20, 0)</f>
        <v>20</v>
      </c>
      <c r="AG22" s="3">
        <f>IF(B22="Booster Belt", 20, 0)</f>
        <v>0</v>
      </c>
      <c r="AH22" s="3">
        <f>IF(B22="Magnetic Gloves", 30, 0)</f>
        <v>0</v>
      </c>
      <c r="AI22" s="3">
        <f>IF(B22="Magnetic Boots", 20, 0)</f>
        <v>0</v>
      </c>
      <c r="AJ22" s="3">
        <f>IF(B22="Backfire Belt", 30, 0)</f>
        <v>0</v>
      </c>
      <c r="AK22" s="3">
        <f t="shared" si="10"/>
        <v>0</v>
      </c>
    </row>
    <row r="23" spans="1:37" x14ac:dyDescent="0.25">
      <c r="A23" t="s">
        <v>3</v>
      </c>
      <c r="B23" t="s">
        <v>55</v>
      </c>
      <c r="K23" s="3">
        <f t="shared" si="0"/>
        <v>10</v>
      </c>
      <c r="L23" s="3">
        <f t="shared" si="1"/>
        <v>10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f t="shared" si="8"/>
        <v>0</v>
      </c>
      <c r="T23" s="3">
        <f t="shared" si="9"/>
        <v>20</v>
      </c>
      <c r="U23" s="3">
        <f>IF(B23="Heavy Armor", 30, 0)</f>
        <v>0</v>
      </c>
      <c r="V23" s="3">
        <f>IF(B23="Surge Armor", 20, 0)</f>
        <v>0</v>
      </c>
      <c r="W23" s="3">
        <f>IF(B23="Vortex Armor", 30, 0)</f>
        <v>0</v>
      </c>
      <c r="X23" s="3">
        <f>IF(B23="Surge Gloves", 30, 0)</f>
        <v>0</v>
      </c>
      <c r="Y23" s="3">
        <f>IF(B23="Insulated Boots", 30, 0)</f>
        <v>0</v>
      </c>
      <c r="Z23" s="3">
        <f>IF(B23="Medical Belt", 30, 0)</f>
        <v>0</v>
      </c>
      <c r="AA23" s="3">
        <f>IF(B23="Cloaking Belt", 30, 0)</f>
        <v>0</v>
      </c>
      <c r="AB23" s="3">
        <f>IF(B23="Scrambler Belt", 20, 0)</f>
        <v>0</v>
      </c>
      <c r="AC23" s="3">
        <f>IF(B23="Repulsor Armor", 20, 0)</f>
        <v>0</v>
      </c>
      <c r="AD23" s="3">
        <f>IF(B23="SAAI Gloves", 20, 0)</f>
        <v>0</v>
      </c>
      <c r="AE23" s="3">
        <f>IF(B23="Repulsor Gloves", 20, 0)</f>
        <v>0</v>
      </c>
      <c r="AF23" s="3">
        <f>IF(B23="SAAI Boots", 20, 0)</f>
        <v>20</v>
      </c>
      <c r="AG23" s="3">
        <f>IF(B23="Booster Belt", 20, 0)</f>
        <v>0</v>
      </c>
      <c r="AH23" s="3">
        <f>IF(B23="Magnetic Gloves", 30, 0)</f>
        <v>0</v>
      </c>
      <c r="AI23" s="3">
        <f>IF(B23="Magnetic Boots", 20, 0)</f>
        <v>0</v>
      </c>
      <c r="AJ23" s="3">
        <f>IF(B23="Backfire Belt", 30, 0)</f>
        <v>0</v>
      </c>
      <c r="AK23" s="3">
        <f t="shared" si="10"/>
        <v>0</v>
      </c>
    </row>
    <row r="24" spans="1:37" x14ac:dyDescent="0.25">
      <c r="A24" t="s">
        <v>3</v>
      </c>
      <c r="B24" t="s">
        <v>55</v>
      </c>
      <c r="K24" s="3">
        <f t="shared" si="0"/>
        <v>10</v>
      </c>
      <c r="L24" s="3">
        <f t="shared" si="1"/>
        <v>10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f t="shared" si="8"/>
        <v>0</v>
      </c>
      <c r="T24" s="3">
        <f t="shared" si="9"/>
        <v>20</v>
      </c>
      <c r="U24" s="3">
        <f>IF(B24="Heavy Armor", 30, 0)</f>
        <v>0</v>
      </c>
      <c r="V24" s="3">
        <f>IF(B24="Surge Armor", 20, 0)</f>
        <v>0</v>
      </c>
      <c r="W24" s="3">
        <f>IF(B24="Vortex Armor", 30, 0)</f>
        <v>0</v>
      </c>
      <c r="X24" s="3">
        <f>IF(B24="Surge Gloves", 30, 0)</f>
        <v>0</v>
      </c>
      <c r="Y24" s="3">
        <f>IF(B24="Insulated Boots", 30, 0)</f>
        <v>0</v>
      </c>
      <c r="Z24" s="3">
        <f>IF(B24="Medical Belt", 30, 0)</f>
        <v>0</v>
      </c>
      <c r="AA24" s="3">
        <f>IF(B24="Cloaking Belt", 30, 0)</f>
        <v>0</v>
      </c>
      <c r="AB24" s="3">
        <f>IF(B24="Scrambler Belt", 20, 0)</f>
        <v>0</v>
      </c>
      <c r="AC24" s="3">
        <f>IF(B24="Repulsor Armor", 20, 0)</f>
        <v>0</v>
      </c>
      <c r="AD24" s="3">
        <f>IF(B24="SAAI Gloves", 20, 0)</f>
        <v>0</v>
      </c>
      <c r="AE24" s="3">
        <f>IF(B24="Repulsor Gloves", 20, 0)</f>
        <v>0</v>
      </c>
      <c r="AF24" s="3">
        <f>IF(B24="SAAI Boots", 20, 0)</f>
        <v>20</v>
      </c>
      <c r="AG24" s="3">
        <f>IF(B24="Booster Belt", 20, 0)</f>
        <v>0</v>
      </c>
      <c r="AH24" s="3">
        <f>IF(B24="Magnetic Gloves", 30, 0)</f>
        <v>0</v>
      </c>
      <c r="AI24" s="3">
        <f>IF(B24="Magnetic Boots", 20, 0)</f>
        <v>0</v>
      </c>
      <c r="AJ24" s="3">
        <f>IF(B24="Backfire Belt", 30, 0)</f>
        <v>0</v>
      </c>
      <c r="AK24" s="3">
        <f t="shared" si="10"/>
        <v>0</v>
      </c>
    </row>
    <row r="25" spans="1:37" x14ac:dyDescent="0.25">
      <c r="A25" t="s">
        <v>3</v>
      </c>
      <c r="B25" t="s">
        <v>55</v>
      </c>
      <c r="K25" s="3">
        <f t="shared" si="0"/>
        <v>10</v>
      </c>
      <c r="L25" s="3">
        <f t="shared" si="1"/>
        <v>10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>
        <f t="shared" si="9"/>
        <v>20</v>
      </c>
      <c r="U25" s="3">
        <f>IF(B25="Heavy Armor", 30, 0)</f>
        <v>0</v>
      </c>
      <c r="V25" s="3">
        <f>IF(B25="Surge Armor", 20, 0)</f>
        <v>0</v>
      </c>
      <c r="W25" s="3">
        <f>IF(B25="Vortex Armor", 30, 0)</f>
        <v>0</v>
      </c>
      <c r="X25" s="3">
        <f>IF(B25="Surge Gloves", 30, 0)</f>
        <v>0</v>
      </c>
      <c r="Y25" s="3">
        <f>IF(B25="Insulated Boots", 30, 0)</f>
        <v>0</v>
      </c>
      <c r="Z25" s="3">
        <f>IF(B25="Medical Belt", 30, 0)</f>
        <v>0</v>
      </c>
      <c r="AA25" s="3">
        <f>IF(B25="Cloaking Belt", 30, 0)</f>
        <v>0</v>
      </c>
      <c r="AB25" s="3">
        <f>IF(B25="Scrambler Belt", 20, 0)</f>
        <v>0</v>
      </c>
      <c r="AC25" s="3">
        <f>IF(B25="Repulsor Armor", 20, 0)</f>
        <v>0</v>
      </c>
      <c r="AD25" s="3">
        <f>IF(B25="SAAI Gloves", 20, 0)</f>
        <v>0</v>
      </c>
      <c r="AE25" s="3">
        <f>IF(B25="Repulsor Gloves", 20, 0)</f>
        <v>0</v>
      </c>
      <c r="AF25" s="3">
        <f>IF(B25="SAAI Boots", 20, 0)</f>
        <v>20</v>
      </c>
      <c r="AG25" s="3">
        <f>IF(B25="Booster Belt", 20, 0)</f>
        <v>0</v>
      </c>
      <c r="AH25" s="3">
        <f>IF(B25="Magnetic Gloves", 30, 0)</f>
        <v>0</v>
      </c>
      <c r="AI25" s="3">
        <f>IF(B25="Magnetic Boots", 20, 0)</f>
        <v>0</v>
      </c>
      <c r="AJ25" s="3">
        <f>IF(B25="Backfire Belt", 30, 0)</f>
        <v>0</v>
      </c>
      <c r="AK25" s="3">
        <f t="shared" si="10"/>
        <v>0</v>
      </c>
    </row>
    <row r="26" spans="1:37" x14ac:dyDescent="0.25">
      <c r="A26" t="s">
        <v>3</v>
      </c>
      <c r="B26" t="s">
        <v>55</v>
      </c>
      <c r="K26" s="3">
        <f t="shared" si="0"/>
        <v>10</v>
      </c>
      <c r="L26" s="3">
        <f t="shared" si="1"/>
        <v>10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>
        <f t="shared" si="9"/>
        <v>20</v>
      </c>
      <c r="U26" s="3">
        <f>IF(B26="Heavy Armor", 30, 0)</f>
        <v>0</v>
      </c>
      <c r="V26" s="3">
        <f>IF(B26="Surge Armor", 20, 0)</f>
        <v>0</v>
      </c>
      <c r="W26" s="3">
        <f>IF(B26="Vortex Armor", 30, 0)</f>
        <v>0</v>
      </c>
      <c r="X26" s="3">
        <f>IF(B26="Surge Gloves", 30, 0)</f>
        <v>0</v>
      </c>
      <c r="Y26" s="3">
        <f>IF(B26="Insulated Boots", 30, 0)</f>
        <v>0</v>
      </c>
      <c r="Z26" s="3">
        <f>IF(B26="Medical Belt", 30, 0)</f>
        <v>0</v>
      </c>
      <c r="AA26" s="3">
        <f>IF(B26="Cloaking Belt", 30, 0)</f>
        <v>0</v>
      </c>
      <c r="AB26" s="3">
        <f>IF(B26="Scrambler Belt", 20, 0)</f>
        <v>0</v>
      </c>
      <c r="AC26" s="3">
        <f>IF(B26="Repulsor Armor", 20, 0)</f>
        <v>0</v>
      </c>
      <c r="AD26" s="3">
        <f>IF(B26="SAAI Gloves", 20, 0)</f>
        <v>0</v>
      </c>
      <c r="AE26" s="3">
        <f>IF(B26="Repulsor Gloves", 20, 0)</f>
        <v>0</v>
      </c>
      <c r="AF26" s="3">
        <f>IF(B26="SAAI Boots", 20, 0)</f>
        <v>20</v>
      </c>
      <c r="AG26" s="3">
        <f>IF(B26="Booster Belt", 20, 0)</f>
        <v>0</v>
      </c>
      <c r="AH26" s="3">
        <f>IF(B26="Magnetic Gloves", 30, 0)</f>
        <v>0</v>
      </c>
      <c r="AI26" s="3">
        <f>IF(B26="Magnetic Boots", 20, 0)</f>
        <v>0</v>
      </c>
      <c r="AJ26" s="3">
        <f>IF(B26="Backfire Belt", 30, 0)</f>
        <v>0</v>
      </c>
      <c r="AK26" s="3">
        <f t="shared" si="10"/>
        <v>0</v>
      </c>
    </row>
    <row r="27" spans="1:37" x14ac:dyDescent="0.25">
      <c r="A27" t="s">
        <v>3</v>
      </c>
      <c r="K27" s="3">
        <f t="shared" si="0"/>
        <v>10</v>
      </c>
      <c r="L27" s="3">
        <f t="shared" si="1"/>
        <v>10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>
        <f t="shared" si="9"/>
        <v>0</v>
      </c>
      <c r="U27" s="3">
        <f>IF(B27="Heavy Armor", 30, 0)</f>
        <v>0</v>
      </c>
      <c r="V27" s="3">
        <f>IF(B27="Surge Armor", 20, 0)</f>
        <v>0</v>
      </c>
      <c r="W27" s="3">
        <f>IF(B27="Vortex Armor", 30, 0)</f>
        <v>0</v>
      </c>
      <c r="X27" s="3">
        <f>IF(B27="Surge Gloves", 30, 0)</f>
        <v>0</v>
      </c>
      <c r="Y27" s="3">
        <f>IF(B27="Insulated Boots", 30, 0)</f>
        <v>0</v>
      </c>
      <c r="Z27" s="3">
        <f>IF(B27="Medical Belt", 30, 0)</f>
        <v>0</v>
      </c>
      <c r="AA27" s="3">
        <f>IF(B27="Cloaking Belt", 30, 0)</f>
        <v>0</v>
      </c>
      <c r="AB27" s="3">
        <f>IF(B27="Scrambler Belt", 20, 0)</f>
        <v>0</v>
      </c>
      <c r="AC27" s="3">
        <f>IF(B27="Repulsor Armor", 20, 0)</f>
        <v>0</v>
      </c>
      <c r="AD27" s="3">
        <f>IF(B27="SAAI Gloves", 20, 0)</f>
        <v>0</v>
      </c>
      <c r="AE27" s="3">
        <f>IF(B27="Repulsor Gloves", 20, 0)</f>
        <v>0</v>
      </c>
      <c r="AF27" s="3">
        <f>IF(B27="SAAI Boots", 20, 0)</f>
        <v>0</v>
      </c>
      <c r="AG27" s="3">
        <f>IF(B27="Booster Belt", 20, 0)</f>
        <v>0</v>
      </c>
      <c r="AH27" s="3">
        <f>IF(B27="Magnetic Gloves", 30, 0)</f>
        <v>0</v>
      </c>
      <c r="AI27" s="3">
        <f>IF(B27="Magnetic Boots", 20, 0)</f>
        <v>0</v>
      </c>
      <c r="AJ27" s="3">
        <f>IF(B27="Backfire Belt", 30, 0)</f>
        <v>0</v>
      </c>
      <c r="AK27" s="3">
        <f t="shared" si="10"/>
        <v>0</v>
      </c>
    </row>
    <row r="28" spans="1:37" x14ac:dyDescent="0.25">
      <c r="A28" t="s">
        <v>3</v>
      </c>
      <c r="K28" s="3">
        <f t="shared" si="0"/>
        <v>10</v>
      </c>
      <c r="L28" s="3">
        <f t="shared" si="1"/>
        <v>10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>
        <f t="shared" si="9"/>
        <v>0</v>
      </c>
      <c r="U28" s="3">
        <f>IF(B28="Heavy Armor", 30, 0)</f>
        <v>0</v>
      </c>
      <c r="V28" s="3">
        <f>IF(B28="Surge Armor", 20, 0)</f>
        <v>0</v>
      </c>
      <c r="W28" s="3">
        <f>IF(B28="Vortex Armor", 30, 0)</f>
        <v>0</v>
      </c>
      <c r="X28" s="3">
        <f>IF(B28="Surge Gloves", 30, 0)</f>
        <v>0</v>
      </c>
      <c r="Y28" s="3">
        <f>IF(B28="Insulated Boots", 30, 0)</f>
        <v>0</v>
      </c>
      <c r="Z28" s="3">
        <f>IF(B28="Medical Belt", 30, 0)</f>
        <v>0</v>
      </c>
      <c r="AA28" s="3">
        <f>IF(B28="Cloaking Belt", 30, 0)</f>
        <v>0</v>
      </c>
      <c r="AB28" s="3">
        <f>IF(B28="Scrambler Belt", 20, 0)</f>
        <v>0</v>
      </c>
      <c r="AC28" s="3">
        <f>IF(B28="Repulsor Armor", 20, 0)</f>
        <v>0</v>
      </c>
      <c r="AD28" s="3">
        <f>IF(B28="SAAI Gloves", 20, 0)</f>
        <v>0</v>
      </c>
      <c r="AE28" s="3">
        <f>IF(B28="Repulsor Gloves", 20, 0)</f>
        <v>0</v>
      </c>
      <c r="AF28" s="3">
        <f>IF(B28="SAAI Boots", 20, 0)</f>
        <v>0</v>
      </c>
      <c r="AG28" s="3">
        <f>IF(B28="Booster Belt", 20, 0)</f>
        <v>0</v>
      </c>
      <c r="AH28" s="3">
        <f>IF(B28="Magnetic Gloves", 30, 0)</f>
        <v>0</v>
      </c>
      <c r="AI28" s="3">
        <f>IF(B28="Magnetic Boots", 20, 0)</f>
        <v>0</v>
      </c>
      <c r="AJ28" s="3">
        <f>IF(B28="Backfire Belt", 30, 0)</f>
        <v>0</v>
      </c>
      <c r="AK28" s="3">
        <f t="shared" si="10"/>
        <v>0</v>
      </c>
    </row>
    <row r="29" spans="1:37" x14ac:dyDescent="0.25">
      <c r="A29" t="s">
        <v>3</v>
      </c>
      <c r="K29" s="3">
        <f t="shared" si="0"/>
        <v>10</v>
      </c>
      <c r="L29" s="3">
        <f t="shared" si="1"/>
        <v>10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>
        <f t="shared" si="9"/>
        <v>0</v>
      </c>
      <c r="U29" s="3">
        <f>IF(B29="Heavy Armor", 30, 0)</f>
        <v>0</v>
      </c>
      <c r="V29" s="3">
        <f>IF(B29="Surge Armor", 20, 0)</f>
        <v>0</v>
      </c>
      <c r="W29" s="3">
        <f>IF(B29="Vortex Armor", 30, 0)</f>
        <v>0</v>
      </c>
      <c r="X29" s="3">
        <f>IF(B29="Surge Gloves", 30, 0)</f>
        <v>0</v>
      </c>
      <c r="Y29" s="3">
        <f>IF(B29="Insulated Boots", 30, 0)</f>
        <v>0</v>
      </c>
      <c r="Z29" s="3">
        <f>IF(B29="Medical Belt", 30, 0)</f>
        <v>0</v>
      </c>
      <c r="AA29" s="3">
        <f>IF(B29="Cloaking Belt", 30, 0)</f>
        <v>0</v>
      </c>
      <c r="AB29" s="3">
        <f>IF(B29="Scrambler Belt", 20, 0)</f>
        <v>0</v>
      </c>
      <c r="AC29" s="3">
        <f>IF(B29="Repulsor Armor", 20, 0)</f>
        <v>0</v>
      </c>
      <c r="AD29" s="3">
        <f>IF(B29="SAAI Gloves", 20, 0)</f>
        <v>0</v>
      </c>
      <c r="AE29" s="3">
        <f>IF(B29="Repulsor Gloves", 20, 0)</f>
        <v>0</v>
      </c>
      <c r="AF29" s="3">
        <f>IF(B29="SAAI Boots", 20, 0)</f>
        <v>0</v>
      </c>
      <c r="AG29" s="3">
        <f>IF(B29="Booster Belt", 20, 0)</f>
        <v>0</v>
      </c>
      <c r="AH29" s="3">
        <f>IF(B29="Magnetic Gloves", 30, 0)</f>
        <v>0</v>
      </c>
      <c r="AI29" s="3">
        <f>IF(B29="Magnetic Boots", 20, 0)</f>
        <v>0</v>
      </c>
      <c r="AJ29" s="3">
        <f>IF(B29="Backfire Belt", 30, 0)</f>
        <v>0</v>
      </c>
      <c r="AK29" s="3">
        <f t="shared" si="10"/>
        <v>0</v>
      </c>
    </row>
    <row r="30" spans="1:37" x14ac:dyDescent="0.25">
      <c r="A30" t="s">
        <v>3</v>
      </c>
      <c r="K30" s="3">
        <f t="shared" si="0"/>
        <v>10</v>
      </c>
      <c r="L30" s="3">
        <f t="shared" si="1"/>
        <v>10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>
        <f t="shared" si="9"/>
        <v>0</v>
      </c>
      <c r="U30" s="3">
        <f>IF(B30="Heavy Armor", 30, 0)</f>
        <v>0</v>
      </c>
      <c r="V30" s="3">
        <f>IF(B30="Surge Armor", 20, 0)</f>
        <v>0</v>
      </c>
      <c r="W30" s="3">
        <f>IF(B30="Vortex Armor", 30, 0)</f>
        <v>0</v>
      </c>
      <c r="X30" s="3">
        <f>IF(B30="Surge Gloves", 30, 0)</f>
        <v>0</v>
      </c>
      <c r="Y30" s="3">
        <f>IF(B30="Insulated Boots", 30, 0)</f>
        <v>0</v>
      </c>
      <c r="Z30" s="3">
        <f>IF(B30="Medical Belt", 30, 0)</f>
        <v>0</v>
      </c>
      <c r="AA30" s="3">
        <f>IF(B30="Cloaking Belt", 30, 0)</f>
        <v>0</v>
      </c>
      <c r="AB30" s="3">
        <f>IF(B30="Scrambler Belt", 20, 0)</f>
        <v>0</v>
      </c>
      <c r="AC30" s="3">
        <f>IF(B30="Repulsor Armor", 20, 0)</f>
        <v>0</v>
      </c>
      <c r="AD30" s="3">
        <f>IF(B30="SAAI Gloves", 20, 0)</f>
        <v>0</v>
      </c>
      <c r="AE30" s="3">
        <f>IF(B30="Repulsor Gloves", 20, 0)</f>
        <v>0</v>
      </c>
      <c r="AF30" s="3">
        <f>IF(B30="SAAI Boots", 20, 0)</f>
        <v>0</v>
      </c>
      <c r="AG30" s="3">
        <f>IF(B30="Booster Belt", 20, 0)</f>
        <v>0</v>
      </c>
      <c r="AH30" s="3">
        <f>IF(B30="Magnetic Gloves", 30, 0)</f>
        <v>0</v>
      </c>
      <c r="AI30" s="3">
        <f>IF(B30="Magnetic Boots", 20, 0)</f>
        <v>0</v>
      </c>
      <c r="AJ30" s="3">
        <f>IF(B30="Backfire Belt", 30, 0)</f>
        <v>0</v>
      </c>
      <c r="AK30" s="3">
        <f t="shared" si="10"/>
        <v>0</v>
      </c>
    </row>
    <row r="31" spans="1:37" x14ac:dyDescent="0.25">
      <c r="A31" t="s">
        <v>3</v>
      </c>
      <c r="K31" s="3">
        <f t="shared" si="0"/>
        <v>10</v>
      </c>
      <c r="L31" s="3">
        <f t="shared" si="1"/>
        <v>10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>
        <f t="shared" si="9"/>
        <v>0</v>
      </c>
      <c r="U31" s="3">
        <f>IF(B31="Heavy Armor", 30, 0)</f>
        <v>0</v>
      </c>
      <c r="V31" s="3">
        <f>IF(B31="Surge Armor", 20, 0)</f>
        <v>0</v>
      </c>
      <c r="W31" s="3">
        <f>IF(B31="Vortex Armor", 30, 0)</f>
        <v>0</v>
      </c>
      <c r="X31" s="3">
        <f>IF(B31="Surge Gloves", 30, 0)</f>
        <v>0</v>
      </c>
      <c r="Y31" s="3">
        <f>IF(B31="Insulated Boots", 30, 0)</f>
        <v>0</v>
      </c>
      <c r="Z31" s="3">
        <f>IF(B31="Medical Belt", 30, 0)</f>
        <v>0</v>
      </c>
      <c r="AA31" s="3">
        <f>IF(B31="Cloaking Belt", 30, 0)</f>
        <v>0</v>
      </c>
      <c r="AB31" s="3">
        <f>IF(B31="Scrambler Belt", 20, 0)</f>
        <v>0</v>
      </c>
      <c r="AC31" s="3">
        <f>IF(B31="Repulsor Armor", 20, 0)</f>
        <v>0</v>
      </c>
      <c r="AD31" s="3">
        <f>IF(B31="SAAI Gloves", 20, 0)</f>
        <v>0</v>
      </c>
      <c r="AE31" s="3">
        <f>IF(B31="Repulsor Gloves", 20, 0)</f>
        <v>0</v>
      </c>
      <c r="AF31" s="3">
        <f>IF(B31="SAAI Boots", 20, 0)</f>
        <v>0</v>
      </c>
      <c r="AG31" s="3">
        <f>IF(B31="Booster Belt", 20, 0)</f>
        <v>0</v>
      </c>
      <c r="AH31" s="3">
        <f>IF(B31="Magnetic Gloves", 30, 0)</f>
        <v>0</v>
      </c>
      <c r="AI31" s="3">
        <f>IF(B31="Magnetic Boots", 20, 0)</f>
        <v>0</v>
      </c>
      <c r="AJ31" s="3">
        <f>IF(B31="Backfire Belt", 30, 0)</f>
        <v>0</v>
      </c>
      <c r="AK31" s="3">
        <f t="shared" si="10"/>
        <v>0</v>
      </c>
    </row>
    <row r="32" spans="1:37" x14ac:dyDescent="0.25">
      <c r="A32" t="s">
        <v>3</v>
      </c>
      <c r="K32" s="3">
        <f t="shared" si="0"/>
        <v>10</v>
      </c>
      <c r="L32" s="3">
        <f t="shared" si="1"/>
        <v>10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>
        <f t="shared" si="9"/>
        <v>0</v>
      </c>
      <c r="U32" s="3">
        <f>IF(B32="Heavy Armor", 30, 0)</f>
        <v>0</v>
      </c>
      <c r="V32" s="3">
        <f>IF(B32="Surge Armor", 20, 0)</f>
        <v>0</v>
      </c>
      <c r="W32" s="3">
        <f>IF(B32="Vortex Armor", 30, 0)</f>
        <v>0</v>
      </c>
      <c r="X32" s="3">
        <f>IF(B32="Surge Gloves", 30, 0)</f>
        <v>0</v>
      </c>
      <c r="Y32" s="3">
        <f>IF(B32="Insulated Boots", 30, 0)</f>
        <v>0</v>
      </c>
      <c r="Z32" s="3">
        <f>IF(B32="Medical Belt", 30, 0)</f>
        <v>0</v>
      </c>
      <c r="AA32" s="3">
        <f>IF(B32="Cloaking Belt", 30, 0)</f>
        <v>0</v>
      </c>
      <c r="AB32" s="3">
        <f>IF(B32="Scrambler Belt", 20, 0)</f>
        <v>0</v>
      </c>
      <c r="AC32" s="3">
        <f>IF(B32="Repulsor Armor", 20, 0)</f>
        <v>0</v>
      </c>
      <c r="AD32" s="3">
        <f>IF(B32="SAAI Gloves", 20, 0)</f>
        <v>0</v>
      </c>
      <c r="AE32" s="3">
        <f>IF(B32="Repulsor Gloves", 20, 0)</f>
        <v>0</v>
      </c>
      <c r="AF32" s="3">
        <f>IF(B32="SAAI Boots", 20, 0)</f>
        <v>0</v>
      </c>
      <c r="AG32" s="3">
        <f>IF(B32="Booster Belt", 20, 0)</f>
        <v>0</v>
      </c>
      <c r="AH32" s="3">
        <f>IF(B32="Magnetic Gloves", 30, 0)</f>
        <v>0</v>
      </c>
      <c r="AI32" s="3">
        <f>IF(B32="Magnetic Boots", 20, 0)</f>
        <v>0</v>
      </c>
      <c r="AJ32" s="3">
        <f>IF(B32="Backfire Belt", 30, 0)</f>
        <v>0</v>
      </c>
      <c r="AK32" s="3">
        <f t="shared" si="10"/>
        <v>0</v>
      </c>
    </row>
    <row r="33" spans="1:37" x14ac:dyDescent="0.25">
      <c r="A33" t="s">
        <v>3</v>
      </c>
      <c r="K33" s="3">
        <f t="shared" si="0"/>
        <v>10</v>
      </c>
      <c r="L33" s="3">
        <f t="shared" si="1"/>
        <v>10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>
        <f t="shared" si="9"/>
        <v>0</v>
      </c>
      <c r="U33" s="3">
        <f>IF(B33="Heavy Armor", 30, 0)</f>
        <v>0</v>
      </c>
      <c r="V33" s="3">
        <f>IF(B33="Surge Armor", 20, 0)</f>
        <v>0</v>
      </c>
      <c r="W33" s="3">
        <f>IF(B33="Vortex Armor", 30, 0)</f>
        <v>0</v>
      </c>
      <c r="X33" s="3">
        <f>IF(B33="Surge Gloves", 30, 0)</f>
        <v>0</v>
      </c>
      <c r="Y33" s="3">
        <f>IF(B33="Insulated Boots", 30, 0)</f>
        <v>0</v>
      </c>
      <c r="Z33" s="3">
        <f>IF(B33="Medical Belt", 30, 0)</f>
        <v>0</v>
      </c>
      <c r="AA33" s="3">
        <f>IF(B33="Cloaking Belt", 30, 0)</f>
        <v>0</v>
      </c>
      <c r="AB33" s="3">
        <f>IF(B33="Scrambler Belt", 20, 0)</f>
        <v>0</v>
      </c>
      <c r="AC33" s="3">
        <f>IF(B33="Repulsor Armor", 20, 0)</f>
        <v>0</v>
      </c>
      <c r="AD33" s="3">
        <f>IF(B33="SAAI Gloves", 20, 0)</f>
        <v>0</v>
      </c>
      <c r="AE33" s="3">
        <f>IF(B33="Repulsor Gloves", 20, 0)</f>
        <v>0</v>
      </c>
      <c r="AF33" s="3">
        <f>IF(B33="SAAI Boots", 20, 0)</f>
        <v>0</v>
      </c>
      <c r="AG33" s="3">
        <f>IF(B33="Booster Belt", 20, 0)</f>
        <v>0</v>
      </c>
      <c r="AH33" s="3">
        <f>IF(B33="Magnetic Gloves", 30, 0)</f>
        <v>0</v>
      </c>
      <c r="AI33" s="3">
        <f>IF(B33="Magnetic Boots", 20, 0)</f>
        <v>0</v>
      </c>
      <c r="AJ33" s="3">
        <f>IF(B33="Backfire Belt", 30, 0)</f>
        <v>0</v>
      </c>
      <c r="AK33" s="3">
        <f t="shared" si="10"/>
        <v>0</v>
      </c>
    </row>
    <row r="34" spans="1:37" x14ac:dyDescent="0.25">
      <c r="A34" t="s">
        <v>3</v>
      </c>
      <c r="K34" s="3">
        <f t="shared" si="0"/>
        <v>10</v>
      </c>
      <c r="L34" s="3">
        <f t="shared" si="1"/>
        <v>10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>
        <f t="shared" si="9"/>
        <v>0</v>
      </c>
      <c r="U34" s="3">
        <f>IF(B34="Heavy Armor", 30, 0)</f>
        <v>0</v>
      </c>
      <c r="V34" s="3">
        <f>IF(B34="Surge Armor", 20, 0)</f>
        <v>0</v>
      </c>
      <c r="W34" s="3">
        <f>IF(B34="Vortex Armor", 30, 0)</f>
        <v>0</v>
      </c>
      <c r="X34" s="3">
        <f>IF(B34="Surge Gloves", 30, 0)</f>
        <v>0</v>
      </c>
      <c r="Y34" s="3">
        <f>IF(B34="Insulated Boots", 30, 0)</f>
        <v>0</v>
      </c>
      <c r="Z34" s="3">
        <f>IF(B34="Medical Belt", 30, 0)</f>
        <v>0</v>
      </c>
      <c r="AA34" s="3">
        <f>IF(B34="Cloaking Belt", 30, 0)</f>
        <v>0</v>
      </c>
      <c r="AB34" s="3">
        <f>IF(B34="Scrambler Belt", 20, 0)</f>
        <v>0</v>
      </c>
      <c r="AC34" s="3">
        <f>IF(B34="Repulsor Armor", 20, 0)</f>
        <v>0</v>
      </c>
      <c r="AD34" s="3">
        <f>IF(B34="SAAI Gloves", 20, 0)</f>
        <v>0</v>
      </c>
      <c r="AE34" s="3">
        <f>IF(B34="Repulsor Gloves", 20, 0)</f>
        <v>0</v>
      </c>
      <c r="AF34" s="3">
        <f>IF(B34="SAAI Boots", 20, 0)</f>
        <v>0</v>
      </c>
      <c r="AG34" s="3">
        <f>IF(B34="Booster Belt", 20, 0)</f>
        <v>0</v>
      </c>
      <c r="AH34" s="3">
        <f>IF(B34="Magnetic Gloves", 30, 0)</f>
        <v>0</v>
      </c>
      <c r="AI34" s="3">
        <f>IF(B34="Magnetic Boots", 20, 0)</f>
        <v>0</v>
      </c>
      <c r="AJ34" s="3">
        <f>IF(B34="Backfire Belt", 30, 0)</f>
        <v>0</v>
      </c>
      <c r="AK34" s="3">
        <f t="shared" si="10"/>
        <v>0</v>
      </c>
    </row>
    <row r="35" spans="1:37" x14ac:dyDescent="0.25">
      <c r="A35" t="s">
        <v>3</v>
      </c>
      <c r="K35" s="3">
        <f t="shared" si="0"/>
        <v>10</v>
      </c>
      <c r="L35" s="3">
        <f t="shared" si="1"/>
        <v>10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>
        <f t="shared" si="9"/>
        <v>0</v>
      </c>
      <c r="U35" s="3">
        <f>IF(B35="Heavy Armor", 30, 0)</f>
        <v>0</v>
      </c>
      <c r="V35" s="3">
        <f>IF(B35="Surge Armor", 20, 0)</f>
        <v>0</v>
      </c>
      <c r="W35" s="3">
        <f>IF(B35="Vortex Armor", 30, 0)</f>
        <v>0</v>
      </c>
      <c r="X35" s="3">
        <f>IF(B35="Surge Gloves", 30, 0)</f>
        <v>0</v>
      </c>
      <c r="Y35" s="3">
        <f>IF(B35="Insulated Boots", 30, 0)</f>
        <v>0</v>
      </c>
      <c r="Z35" s="3">
        <f>IF(B35="Medical Belt", 30, 0)</f>
        <v>0</v>
      </c>
      <c r="AA35" s="3">
        <f>IF(B35="Cloaking Belt", 30, 0)</f>
        <v>0</v>
      </c>
      <c r="AB35" s="3">
        <f>IF(B35="Scrambler Belt", 20, 0)</f>
        <v>0</v>
      </c>
      <c r="AC35" s="3">
        <f>IF(B35="Repulsor Armor", 20, 0)</f>
        <v>0</v>
      </c>
      <c r="AD35" s="3">
        <f>IF(B35="SAAI Gloves", 20, 0)</f>
        <v>0</v>
      </c>
      <c r="AE35" s="3">
        <f>IF(B35="Repulsor Gloves", 20, 0)</f>
        <v>0</v>
      </c>
      <c r="AF35" s="3">
        <f>IF(B35="SAAI Boots", 20, 0)</f>
        <v>0</v>
      </c>
      <c r="AG35" s="3">
        <f>IF(B35="Booster Belt", 20, 0)</f>
        <v>0</v>
      </c>
      <c r="AH35" s="3">
        <f>IF(B35="Magnetic Gloves", 30, 0)</f>
        <v>0</v>
      </c>
      <c r="AI35" s="3">
        <f>IF(B35="Magnetic Boots", 20, 0)</f>
        <v>0</v>
      </c>
      <c r="AJ35" s="3">
        <f>IF(B35="Backfire Belt", 30, 0)</f>
        <v>0</v>
      </c>
      <c r="AK35" s="3">
        <f t="shared" si="10"/>
        <v>0</v>
      </c>
    </row>
    <row r="36" spans="1:37" x14ac:dyDescent="0.25">
      <c r="A36" t="s">
        <v>3</v>
      </c>
      <c r="K36" s="3">
        <f t="shared" si="0"/>
        <v>10</v>
      </c>
      <c r="L36" s="3">
        <f t="shared" si="1"/>
        <v>10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>
        <f t="shared" si="9"/>
        <v>0</v>
      </c>
      <c r="U36" s="3">
        <f>IF(B36="Heavy Armor", 30, 0)</f>
        <v>0</v>
      </c>
      <c r="V36" s="3">
        <f>IF(B36="Surge Armor", 20, 0)</f>
        <v>0</v>
      </c>
      <c r="W36" s="3">
        <f>IF(B36="Vortex Armor", 30, 0)</f>
        <v>0</v>
      </c>
      <c r="X36" s="3">
        <f>IF(B36="Surge Gloves", 30, 0)</f>
        <v>0</v>
      </c>
      <c r="Y36" s="3">
        <f>IF(B36="Insulated Boots", 30, 0)</f>
        <v>0</v>
      </c>
      <c r="Z36" s="3">
        <f>IF(B36="Medical Belt", 30, 0)</f>
        <v>0</v>
      </c>
      <c r="AA36" s="3">
        <f>IF(B36="Cloaking Belt", 30, 0)</f>
        <v>0</v>
      </c>
      <c r="AB36" s="3">
        <f>IF(B36="Scrambler Belt", 20, 0)</f>
        <v>0</v>
      </c>
      <c r="AC36" s="3">
        <f>IF(B36="Repulsor Armor", 20, 0)</f>
        <v>0</v>
      </c>
      <c r="AD36" s="3">
        <f>IF(B36="SAAI Gloves", 20, 0)</f>
        <v>0</v>
      </c>
      <c r="AE36" s="3">
        <f>IF(B36="Repulsor Gloves", 20, 0)</f>
        <v>0</v>
      </c>
      <c r="AF36" s="3">
        <f>IF(B36="SAAI Boots", 20, 0)</f>
        <v>0</v>
      </c>
      <c r="AG36" s="3">
        <f>IF(B36="Booster Belt", 20, 0)</f>
        <v>0</v>
      </c>
      <c r="AH36" s="3">
        <f>IF(B36="Magnetic Gloves", 30, 0)</f>
        <v>0</v>
      </c>
      <c r="AI36" s="3">
        <f>IF(B36="Magnetic Boots", 20, 0)</f>
        <v>0</v>
      </c>
      <c r="AJ36" s="3">
        <f>IF(B36="Backfire Belt", 30, 0)</f>
        <v>0</v>
      </c>
      <c r="AK36" s="3">
        <f t="shared" si="1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Sheet1</vt:lpstr>
      <vt:lpstr>Sheet2</vt:lpstr>
      <vt:lpstr>Sheet3</vt:lpstr>
      <vt:lpstr>Sheet4</vt:lpstr>
      <vt:lpstr>Gut Eaters</vt:lpstr>
      <vt:lpstr>Knights</vt:lpstr>
      <vt:lpstr>Daemons</vt:lpstr>
      <vt:lpstr>Seraphims</vt:lpstr>
      <vt:lpstr>TEAM 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2023-06-07T18:34:07Z</dcterms:modified>
</cp:coreProperties>
</file>