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rojects\C++\Bulls Trainer 2023\assets\"/>
    </mc:Choice>
  </mc:AlternateContent>
  <xr:revisionPtr revIDLastSave="0" documentId="13_ncr:1_{4742C992-7151-4F7E-8CD3-9C6DAD109314}" xr6:coauthVersionLast="47" xr6:coauthVersionMax="47" xr10:uidLastSave="{00000000-0000-0000-0000-000000000000}"/>
  <bookViews>
    <workbookView xWindow="-20100" yWindow="4020" windowWidth="40335" windowHeight="18225" xr2:uid="{A954AA70-A9AE-4432-891A-C0A3802F356C}"/>
  </bookViews>
  <sheets>
    <sheet name="sheet 1 bogey heading line" sheetId="3" r:id="rId1"/>
    <sheet name="Sheet1" sheetId="1" r:id="rId2"/>
    <sheet name="pixels per mi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3" l="1"/>
  <c r="P23" i="3" s="1"/>
  <c r="Q23" i="3" s="1"/>
  <c r="R23" i="3" s="1"/>
  <c r="K23" i="3"/>
  <c r="L23" i="3" s="1"/>
  <c r="J23" i="3"/>
  <c r="O22" i="3"/>
  <c r="P22" i="3" s="1"/>
  <c r="K22" i="3"/>
  <c r="L22" i="3" s="1"/>
  <c r="J22" i="3"/>
  <c r="O21" i="3"/>
  <c r="P21" i="3" s="1"/>
  <c r="K21" i="3"/>
  <c r="L21" i="3" s="1"/>
  <c r="J21" i="3"/>
  <c r="O20" i="3"/>
  <c r="P20" i="3" s="1"/>
  <c r="K20" i="3"/>
  <c r="L20" i="3" s="1"/>
  <c r="J20" i="3"/>
  <c r="O19" i="3"/>
  <c r="P19" i="3" s="1"/>
  <c r="Q19" i="3" s="1"/>
  <c r="R19" i="3" s="1"/>
  <c r="K19" i="3"/>
  <c r="L19" i="3" s="1"/>
  <c r="J19" i="3"/>
  <c r="O18" i="3"/>
  <c r="P18" i="3" s="1"/>
  <c r="K18" i="3"/>
  <c r="L18" i="3" s="1"/>
  <c r="M18" i="3" s="1"/>
  <c r="N18" i="3" s="1"/>
  <c r="J18" i="3"/>
  <c r="O17" i="3"/>
  <c r="P17" i="3" s="1"/>
  <c r="K17" i="3"/>
  <c r="L17" i="3" s="1"/>
  <c r="J17" i="3"/>
  <c r="O16" i="3"/>
  <c r="P16" i="3" s="1"/>
  <c r="K16" i="3"/>
  <c r="L16" i="3" s="1"/>
  <c r="J16" i="3"/>
  <c r="Q16" i="3" s="1"/>
  <c r="R16" i="3" s="1"/>
  <c r="O15" i="3"/>
  <c r="P15" i="3" s="1"/>
  <c r="Q15" i="3" s="1"/>
  <c r="R15" i="3" s="1"/>
  <c r="K15" i="3"/>
  <c r="L15" i="3" s="1"/>
  <c r="J15" i="3"/>
  <c r="O14" i="3"/>
  <c r="P14" i="3" s="1"/>
  <c r="K14" i="3"/>
  <c r="L14" i="3" s="1"/>
  <c r="M14" i="3" s="1"/>
  <c r="N14" i="3" s="1"/>
  <c r="J14" i="3"/>
  <c r="O13" i="3"/>
  <c r="P13" i="3" s="1"/>
  <c r="K13" i="3"/>
  <c r="L13" i="3" s="1"/>
  <c r="J13" i="3"/>
  <c r="N5" i="3"/>
  <c r="S4" i="3"/>
  <c r="J4" i="3"/>
  <c r="I4" i="3"/>
  <c r="G4" i="3"/>
  <c r="S3" i="3"/>
  <c r="J3" i="3"/>
  <c r="I3" i="3"/>
  <c r="G3" i="3"/>
  <c r="O24" i="1"/>
  <c r="P24" i="1" s="1"/>
  <c r="K24" i="1"/>
  <c r="L24" i="1" s="1"/>
  <c r="J24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N5" i="1"/>
  <c r="O19" i="1"/>
  <c r="P19" i="1" s="1"/>
  <c r="K19" i="1"/>
  <c r="L19" i="1" s="1"/>
  <c r="K96" i="1"/>
  <c r="L96" i="1" s="1"/>
  <c r="K14" i="1"/>
  <c r="L14" i="1" s="1"/>
  <c r="K15" i="1"/>
  <c r="L15" i="1" s="1"/>
  <c r="K16" i="1"/>
  <c r="L16" i="1" s="1"/>
  <c r="K17" i="1"/>
  <c r="L17" i="1" s="1"/>
  <c r="K18" i="1"/>
  <c r="L18" i="1" s="1"/>
  <c r="K20" i="1"/>
  <c r="L20" i="1" s="1"/>
  <c r="K21" i="1"/>
  <c r="L21" i="1" s="1"/>
  <c r="K22" i="1"/>
  <c r="L22" i="1" s="1"/>
  <c r="K23" i="1"/>
  <c r="L23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M36" i="1" s="1"/>
  <c r="N36" i="1" s="1"/>
  <c r="K37" i="1"/>
  <c r="L37" i="1" s="1"/>
  <c r="K38" i="1"/>
  <c r="L38" i="1" s="1"/>
  <c r="K39" i="1"/>
  <c r="L39" i="1" s="1"/>
  <c r="M39" i="1" s="1"/>
  <c r="N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O14" i="1"/>
  <c r="P14" i="1" s="1"/>
  <c r="O15" i="1"/>
  <c r="P15" i="1" s="1"/>
  <c r="O16" i="1"/>
  <c r="P16" i="1" s="1"/>
  <c r="O17" i="1"/>
  <c r="P17" i="1" s="1"/>
  <c r="O18" i="1"/>
  <c r="P18" i="1" s="1"/>
  <c r="O20" i="1"/>
  <c r="P20" i="1" s="1"/>
  <c r="O21" i="1"/>
  <c r="P21" i="1" s="1"/>
  <c r="O22" i="1"/>
  <c r="P22" i="1" s="1"/>
  <c r="O23" i="1"/>
  <c r="P23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Q30" i="1" s="1"/>
  <c r="R30" i="1" s="1"/>
  <c r="O31" i="1"/>
  <c r="P31" i="1" s="1"/>
  <c r="Q31" i="1" s="1"/>
  <c r="R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Q44" i="1" s="1"/>
  <c r="R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13" i="1"/>
  <c r="P13" i="1" s="1"/>
  <c r="K13" i="1"/>
  <c r="L13" i="1" s="1"/>
  <c r="Q32" i="1"/>
  <c r="R32" i="1" s="1"/>
  <c r="Q34" i="1"/>
  <c r="R34" i="1" s="1"/>
  <c r="Q35" i="1"/>
  <c r="R35" i="1" s="1"/>
  <c r="Q46" i="1"/>
  <c r="R46" i="1" s="1"/>
  <c r="Q47" i="1"/>
  <c r="R47" i="1" s="1"/>
  <c r="J48" i="1"/>
  <c r="J96" i="1"/>
  <c r="J55" i="1"/>
  <c r="J56" i="1"/>
  <c r="J57" i="1"/>
  <c r="J58" i="1"/>
  <c r="Q58" i="1" s="1"/>
  <c r="R58" i="1" s="1"/>
  <c r="J59" i="1"/>
  <c r="Q59" i="1" s="1"/>
  <c r="R59" i="1" s="1"/>
  <c r="J60" i="1"/>
  <c r="J61" i="1"/>
  <c r="J62" i="1"/>
  <c r="M62" i="1" s="1"/>
  <c r="N62" i="1" s="1"/>
  <c r="J63" i="1"/>
  <c r="J64" i="1"/>
  <c r="J65" i="1"/>
  <c r="J66" i="1"/>
  <c r="J67" i="1"/>
  <c r="J68" i="1"/>
  <c r="J69" i="1"/>
  <c r="J70" i="1"/>
  <c r="Q70" i="1" s="1"/>
  <c r="R70" i="1" s="1"/>
  <c r="J71" i="1"/>
  <c r="Q71" i="1" s="1"/>
  <c r="R71" i="1" s="1"/>
  <c r="J72" i="1"/>
  <c r="J73" i="1"/>
  <c r="J74" i="1"/>
  <c r="M74" i="1" s="1"/>
  <c r="N74" i="1" s="1"/>
  <c r="J75" i="1"/>
  <c r="J76" i="1"/>
  <c r="J77" i="1"/>
  <c r="J78" i="1"/>
  <c r="J79" i="1"/>
  <c r="J80" i="1"/>
  <c r="J81" i="1"/>
  <c r="J82" i="1"/>
  <c r="Q82" i="1" s="1"/>
  <c r="R82" i="1" s="1"/>
  <c r="J83" i="1"/>
  <c r="Q83" i="1" s="1"/>
  <c r="R83" i="1" s="1"/>
  <c r="J84" i="1"/>
  <c r="J85" i="1"/>
  <c r="J86" i="1"/>
  <c r="M86" i="1" s="1"/>
  <c r="N86" i="1" s="1"/>
  <c r="J87" i="1"/>
  <c r="J88" i="1"/>
  <c r="J89" i="1"/>
  <c r="J90" i="1"/>
  <c r="J91" i="1"/>
  <c r="J92" i="1"/>
  <c r="J93" i="1"/>
  <c r="J94" i="1"/>
  <c r="Q94" i="1" s="1"/>
  <c r="R94" i="1" s="1"/>
  <c r="J95" i="1"/>
  <c r="Q95" i="1" s="1"/>
  <c r="R95" i="1" s="1"/>
  <c r="M28" i="1"/>
  <c r="N28" i="1" s="1"/>
  <c r="M27" i="1"/>
  <c r="N27" i="1" s="1"/>
  <c r="J54" i="1"/>
  <c r="J49" i="1"/>
  <c r="J50" i="1"/>
  <c r="M50" i="1" s="1"/>
  <c r="N50" i="1" s="1"/>
  <c r="J51" i="1"/>
  <c r="J52" i="1"/>
  <c r="M52" i="1" s="1"/>
  <c r="N52" i="1" s="1"/>
  <c r="J53" i="1"/>
  <c r="J14" i="1"/>
  <c r="J15" i="1"/>
  <c r="Q15" i="1" s="1"/>
  <c r="R15" i="1" s="1"/>
  <c r="J16" i="1"/>
  <c r="Q16" i="1" s="1"/>
  <c r="R16" i="1" s="1"/>
  <c r="J17" i="1"/>
  <c r="J18" i="1"/>
  <c r="M18" i="1" s="1"/>
  <c r="N18" i="1" s="1"/>
  <c r="J13" i="1"/>
  <c r="Q13" i="1" s="1"/>
  <c r="R13" i="1" s="1"/>
  <c r="E16" i="2"/>
  <c r="E15" i="2"/>
  <c r="E14" i="2"/>
  <c r="E13" i="2"/>
  <c r="E12" i="2"/>
  <c r="E11" i="2"/>
  <c r="E8" i="2"/>
  <c r="E7" i="2"/>
  <c r="E6" i="2"/>
  <c r="E5" i="2"/>
  <c r="E4" i="2"/>
  <c r="E3" i="2"/>
  <c r="I4" i="1"/>
  <c r="S4" i="1"/>
  <c r="J4" i="1"/>
  <c r="G4" i="1"/>
  <c r="S3" i="1"/>
  <c r="J3" i="1"/>
  <c r="I3" i="1"/>
  <c r="G3" i="1"/>
  <c r="M15" i="3" l="1"/>
  <c r="N15" i="3" s="1"/>
  <c r="M19" i="3"/>
  <c r="N19" i="3" s="1"/>
  <c r="M22" i="3"/>
  <c r="N22" i="3" s="1"/>
  <c r="M23" i="3"/>
  <c r="N23" i="3" s="1"/>
  <c r="Q13" i="3"/>
  <c r="R13" i="3" s="1"/>
  <c r="Q14" i="3"/>
  <c r="R14" i="3" s="1"/>
  <c r="Q17" i="3"/>
  <c r="R17" i="3" s="1"/>
  <c r="Q22" i="3"/>
  <c r="R22" i="3" s="1"/>
  <c r="Q20" i="3"/>
  <c r="R20" i="3" s="1"/>
  <c r="Q21" i="3"/>
  <c r="R21" i="3" s="1"/>
  <c r="Q18" i="3"/>
  <c r="R18" i="3" s="1"/>
  <c r="M13" i="3"/>
  <c r="N13" i="3" s="1"/>
  <c r="M17" i="3"/>
  <c r="N17" i="3" s="1"/>
  <c r="M21" i="3"/>
  <c r="N21" i="3" s="1"/>
  <c r="M16" i="3"/>
  <c r="N16" i="3" s="1"/>
  <c r="M20" i="3"/>
  <c r="N20" i="3" s="1"/>
  <c r="M49" i="1"/>
  <c r="N49" i="1" s="1"/>
  <c r="M75" i="1"/>
  <c r="N75" i="1" s="1"/>
  <c r="M63" i="1"/>
  <c r="N63" i="1" s="1"/>
  <c r="M25" i="1"/>
  <c r="N25" i="1" s="1"/>
  <c r="Q25" i="1"/>
  <c r="R25" i="1" s="1"/>
  <c r="Q17" i="1"/>
  <c r="R17" i="1" s="1"/>
  <c r="Q14" i="1"/>
  <c r="R14" i="1" s="1"/>
  <c r="M87" i="1"/>
  <c r="N87" i="1" s="1"/>
  <c r="M51" i="1"/>
  <c r="N51" i="1" s="1"/>
  <c r="M48" i="1"/>
  <c r="N48" i="1" s="1"/>
  <c r="Q24" i="1"/>
  <c r="R24" i="1" s="1"/>
  <c r="Q68" i="1"/>
  <c r="R68" i="1" s="1"/>
  <c r="Q56" i="1"/>
  <c r="R56" i="1" s="1"/>
  <c r="Q43" i="1"/>
  <c r="R43" i="1" s="1"/>
  <c r="Q42" i="1"/>
  <c r="R42" i="1" s="1"/>
  <c r="M13" i="1"/>
  <c r="N13" i="1" s="1"/>
  <c r="Q26" i="1"/>
  <c r="R26" i="1" s="1"/>
  <c r="M94" i="1"/>
  <c r="N94" i="1" s="1"/>
  <c r="M82" i="1"/>
  <c r="N82" i="1" s="1"/>
  <c r="M70" i="1"/>
  <c r="N70" i="1" s="1"/>
  <c r="M58" i="1"/>
  <c r="N58" i="1" s="1"/>
  <c r="M24" i="1"/>
  <c r="N24" i="1" s="1"/>
  <c r="M37" i="1"/>
  <c r="N37" i="1" s="1"/>
  <c r="M85" i="1"/>
  <c r="N85" i="1" s="1"/>
  <c r="M73" i="1"/>
  <c r="N73" i="1" s="1"/>
  <c r="M61" i="1"/>
  <c r="N61" i="1" s="1"/>
  <c r="M84" i="1"/>
  <c r="N84" i="1" s="1"/>
  <c r="M72" i="1"/>
  <c r="N72" i="1" s="1"/>
  <c r="M60" i="1"/>
  <c r="N60" i="1" s="1"/>
  <c r="M26" i="1"/>
  <c r="N26" i="1" s="1"/>
  <c r="Q45" i="1"/>
  <c r="R45" i="1" s="1"/>
  <c r="Q33" i="1"/>
  <c r="R33" i="1" s="1"/>
  <c r="M41" i="1"/>
  <c r="N41" i="1" s="1"/>
  <c r="M29" i="1"/>
  <c r="N29" i="1" s="1"/>
  <c r="Q93" i="1"/>
  <c r="R93" i="1" s="1"/>
  <c r="Q81" i="1"/>
  <c r="R81" i="1" s="1"/>
  <c r="Q69" i="1"/>
  <c r="R69" i="1" s="1"/>
  <c r="Q57" i="1"/>
  <c r="R57" i="1" s="1"/>
  <c r="M40" i="1"/>
  <c r="N40" i="1" s="1"/>
  <c r="Q80" i="1"/>
  <c r="R80" i="1" s="1"/>
  <c r="Q79" i="1"/>
  <c r="R79" i="1" s="1"/>
  <c r="Q55" i="1"/>
  <c r="R55" i="1" s="1"/>
  <c r="M38" i="1"/>
  <c r="N38" i="1" s="1"/>
  <c r="Q91" i="1"/>
  <c r="R91" i="1" s="1"/>
  <c r="Q67" i="1"/>
  <c r="R67" i="1" s="1"/>
  <c r="Q90" i="1"/>
  <c r="R90" i="1" s="1"/>
  <c r="Q78" i="1"/>
  <c r="R78" i="1" s="1"/>
  <c r="Q66" i="1"/>
  <c r="R66" i="1" s="1"/>
  <c r="M96" i="1"/>
  <c r="N96" i="1" s="1"/>
  <c r="Q19" i="1"/>
  <c r="R19" i="1" s="1"/>
  <c r="Q92" i="1"/>
  <c r="R92" i="1" s="1"/>
  <c r="Q54" i="1"/>
  <c r="R54" i="1" s="1"/>
  <c r="M89" i="1"/>
  <c r="N89" i="1" s="1"/>
  <c r="M77" i="1"/>
  <c r="N77" i="1" s="1"/>
  <c r="M65" i="1"/>
  <c r="N65" i="1" s="1"/>
  <c r="M53" i="1"/>
  <c r="N53" i="1" s="1"/>
  <c r="M88" i="1"/>
  <c r="N88" i="1" s="1"/>
  <c r="M76" i="1"/>
  <c r="N76" i="1" s="1"/>
  <c r="M64" i="1"/>
  <c r="N64" i="1" s="1"/>
  <c r="Q21" i="1"/>
  <c r="R21" i="1" s="1"/>
  <c r="M95" i="1"/>
  <c r="N95" i="1" s="1"/>
  <c r="M83" i="1"/>
  <c r="N83" i="1" s="1"/>
  <c r="M71" i="1"/>
  <c r="N71" i="1" s="1"/>
  <c r="M59" i="1"/>
  <c r="N59" i="1" s="1"/>
  <c r="M47" i="1"/>
  <c r="N47" i="1" s="1"/>
  <c r="M35" i="1"/>
  <c r="N35" i="1" s="1"/>
  <c r="M17" i="1"/>
  <c r="N17" i="1" s="1"/>
  <c r="Q89" i="1"/>
  <c r="R89" i="1" s="1"/>
  <c r="Q77" i="1"/>
  <c r="R77" i="1" s="1"/>
  <c r="Q65" i="1"/>
  <c r="R65" i="1" s="1"/>
  <c r="Q53" i="1"/>
  <c r="R53" i="1" s="1"/>
  <c r="Q41" i="1"/>
  <c r="R41" i="1" s="1"/>
  <c r="Q29" i="1"/>
  <c r="R29" i="1" s="1"/>
  <c r="Q22" i="1"/>
  <c r="R22" i="1" s="1"/>
  <c r="M46" i="1"/>
  <c r="N46" i="1" s="1"/>
  <c r="M34" i="1"/>
  <c r="N34" i="1" s="1"/>
  <c r="M16" i="1"/>
  <c r="N1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M93" i="1"/>
  <c r="N93" i="1" s="1"/>
  <c r="M81" i="1"/>
  <c r="N81" i="1" s="1"/>
  <c r="M69" i="1"/>
  <c r="N69" i="1" s="1"/>
  <c r="M57" i="1"/>
  <c r="N57" i="1" s="1"/>
  <c r="M45" i="1"/>
  <c r="N45" i="1" s="1"/>
  <c r="M33" i="1"/>
  <c r="N33" i="1" s="1"/>
  <c r="M15" i="1"/>
  <c r="N15" i="1" s="1"/>
  <c r="Q87" i="1"/>
  <c r="R87" i="1" s="1"/>
  <c r="Q75" i="1"/>
  <c r="R75" i="1" s="1"/>
  <c r="Q63" i="1"/>
  <c r="R63" i="1" s="1"/>
  <c r="Q51" i="1"/>
  <c r="R51" i="1" s="1"/>
  <c r="Q39" i="1"/>
  <c r="R39" i="1" s="1"/>
  <c r="Q27" i="1"/>
  <c r="R27" i="1" s="1"/>
  <c r="M92" i="1"/>
  <c r="N92" i="1" s="1"/>
  <c r="M80" i="1"/>
  <c r="N80" i="1" s="1"/>
  <c r="M68" i="1"/>
  <c r="N68" i="1" s="1"/>
  <c r="M56" i="1"/>
  <c r="N56" i="1" s="1"/>
  <c r="M44" i="1"/>
  <c r="N44" i="1" s="1"/>
  <c r="M32" i="1"/>
  <c r="N32" i="1" s="1"/>
  <c r="M14" i="1"/>
  <c r="N14" i="1" s="1"/>
  <c r="Q86" i="1"/>
  <c r="R86" i="1" s="1"/>
  <c r="Q74" i="1"/>
  <c r="R74" i="1" s="1"/>
  <c r="Q62" i="1"/>
  <c r="R62" i="1" s="1"/>
  <c r="Q50" i="1"/>
  <c r="R50" i="1" s="1"/>
  <c r="Q38" i="1"/>
  <c r="R38" i="1" s="1"/>
  <c r="M91" i="1"/>
  <c r="N91" i="1" s="1"/>
  <c r="M79" i="1"/>
  <c r="N79" i="1" s="1"/>
  <c r="M67" i="1"/>
  <c r="N67" i="1" s="1"/>
  <c r="M55" i="1"/>
  <c r="N55" i="1" s="1"/>
  <c r="M43" i="1"/>
  <c r="N43" i="1" s="1"/>
  <c r="M31" i="1"/>
  <c r="N31" i="1" s="1"/>
  <c r="Q85" i="1"/>
  <c r="R85" i="1" s="1"/>
  <c r="Q73" i="1"/>
  <c r="R73" i="1" s="1"/>
  <c r="Q61" i="1"/>
  <c r="R61" i="1" s="1"/>
  <c r="Q49" i="1"/>
  <c r="R49" i="1" s="1"/>
  <c r="Q37" i="1"/>
  <c r="R37" i="1" s="1"/>
  <c r="M90" i="1"/>
  <c r="N90" i="1" s="1"/>
  <c r="M78" i="1"/>
  <c r="N78" i="1" s="1"/>
  <c r="M66" i="1"/>
  <c r="N66" i="1" s="1"/>
  <c r="M54" i="1"/>
  <c r="N54" i="1" s="1"/>
  <c r="M42" i="1"/>
  <c r="N42" i="1" s="1"/>
  <c r="M30" i="1"/>
  <c r="N30" i="1" s="1"/>
  <c r="Q96" i="1"/>
  <c r="R96" i="1" s="1"/>
  <c r="Q84" i="1"/>
  <c r="R84" i="1" s="1"/>
  <c r="Q72" i="1"/>
  <c r="R72" i="1" s="1"/>
  <c r="Q60" i="1"/>
  <c r="R60" i="1" s="1"/>
  <c r="Q48" i="1"/>
  <c r="R48" i="1" s="1"/>
  <c r="Q36" i="1"/>
  <c r="R36" i="1" s="1"/>
  <c r="Q18" i="1"/>
  <c r="R18" i="1" s="1"/>
  <c r="M23" i="1"/>
  <c r="N23" i="1" s="1"/>
  <c r="M19" i="1"/>
  <c r="N19" i="1" s="1"/>
  <c r="Q23" i="1"/>
  <c r="R23" i="1" s="1"/>
  <c r="M22" i="1"/>
  <c r="N22" i="1" s="1"/>
  <c r="M21" i="1"/>
  <c r="N21" i="1" s="1"/>
  <c r="M20" i="1"/>
  <c r="N20" i="1" s="1"/>
  <c r="Q20" i="1"/>
  <c r="R20" i="1" s="1"/>
</calcChain>
</file>

<file path=xl/sharedStrings.xml><?xml version="1.0" encoding="utf-8"?>
<sst xmlns="http://schemas.openxmlformats.org/spreadsheetml/2006/main" count="125" uniqueCount="52">
  <si>
    <t>X</t>
  </si>
  <si>
    <t>Y</t>
  </si>
  <si>
    <t>F16 heading</t>
  </si>
  <si>
    <t>Bogey heading</t>
  </si>
  <si>
    <t>Bogey Ending Point</t>
  </si>
  <si>
    <t>Bogey angle off me</t>
  </si>
  <si>
    <t>Bogey center</t>
  </si>
  <si>
    <t>non centered</t>
  </si>
  <si>
    <t>centered</t>
  </si>
  <si>
    <t>Bearing</t>
  </si>
  <si>
    <t>Range</t>
  </si>
  <si>
    <t xml:space="preserve">This tests for </t>
  </si>
  <si>
    <t>correct position on maximum range (build up of errors)</t>
  </si>
  <si>
    <t>easy to check that the x axis change is correct</t>
  </si>
  <si>
    <t>correct position, i.e. it accounts for the F16 heading change</t>
  </si>
  <si>
    <t>correct postion, should be change in y coordinate only</t>
  </si>
  <si>
    <t>Bogey BRA</t>
  </si>
  <si>
    <t>Bogey XY position</t>
  </si>
  <si>
    <t>F16</t>
  </si>
  <si>
    <t>Heading</t>
  </si>
  <si>
    <t>correct position in default 8nm scale (non centered)</t>
  </si>
  <si>
    <t>correct position in 15nm scale (non centered)</t>
  </si>
  <si>
    <t>correct position in 30nm scale (non centered)</t>
  </si>
  <si>
    <t>correct position in 60nm scale (non centered)</t>
  </si>
  <si>
    <t>correct position in 120nm scale (non centered)</t>
  </si>
  <si>
    <t>correct position in 240nm scale (non centered)</t>
  </si>
  <si>
    <t>correct position in default 5nm scale (centered)</t>
  </si>
  <si>
    <t>correct position in 10nm scale (centered)</t>
  </si>
  <si>
    <t>correct position in 20nm scale (centered)</t>
  </si>
  <si>
    <t>correct position in 40nm scale (centered)</t>
  </si>
  <si>
    <t>correct position in 80nm scale (centered)</t>
  </si>
  <si>
    <t>correct position in 160nm scale (centered)</t>
  </si>
  <si>
    <t>MilesPerPixel</t>
  </si>
  <si>
    <t>HSD Range 
(nm)</t>
  </si>
  <si>
    <t>HSD_ranges = { 8, 15, 30, 60, 120, 240 }</t>
  </si>
  <si>
    <t>HSD_centered_ranges = { 5, 10, 20, 40, 80, 160 }</t>
  </si>
  <si>
    <t>Non centered</t>
  </si>
  <si>
    <t>Centered</t>
  </si>
  <si>
    <t>HSD Mode</t>
  </si>
  <si>
    <t>Bogey direction tail</t>
  </si>
  <si>
    <t>Checks only y axis changed and tail points to the left (towards N)</t>
  </si>
  <si>
    <t>x+(distance*SIN(RADIANS(bearing)))</t>
  </si>
  <si>
    <t>RADIENS(bearing)</t>
  </si>
  <si>
    <t>SIN(RADIANS(bearing))</t>
  </si>
  <si>
    <t>x Calculation stages</t>
  </si>
  <si>
    <t>RADIANS(bearing)</t>
  </si>
  <si>
    <t>range * sin(rad(bearing)</t>
  </si>
  <si>
    <t>final x position</t>
  </si>
  <si>
    <t>range * -cos(rad(bearing)</t>
  </si>
  <si>
    <t>y  Calculation stages</t>
  </si>
  <si>
    <t>-COS(RADIANS(bearing))</t>
  </si>
  <si>
    <t>final 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</si>
</sst>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hair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hair">
        <color theme="0"/>
      </bottom>
      <diagonal/>
    </border>
    <border>
      <left style="medium">
        <color auto="1"/>
      </left>
      <right style="thin">
        <color theme="0"/>
      </right>
      <top style="hair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hair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hair">
        <color theme="0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hair">
        <color theme="0"/>
      </bottom>
      <diagonal/>
    </border>
    <border>
      <left/>
      <right/>
      <top style="medium">
        <color auto="1"/>
      </top>
      <bottom style="hair">
        <color theme="0"/>
      </bottom>
      <diagonal/>
    </border>
    <border>
      <left/>
      <right style="thin">
        <color theme="0"/>
      </right>
      <top style="medium">
        <color auto="1"/>
      </top>
      <bottom style="hair">
        <color theme="0"/>
      </bottom>
      <diagonal/>
    </border>
    <border>
      <left style="thin">
        <color theme="0"/>
      </left>
      <right/>
      <top style="hair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1" fontId="2" fillId="0" borderId="0" xfId="0" quotePrefix="1" applyNumberFormat="1" applyFont="1" applyAlignment="1">
      <alignment horizontal="center"/>
    </xf>
    <xf numFmtId="0" fontId="0" fillId="0" borderId="0" xfId="0" quotePrefix="1"/>
    <xf numFmtId="0" fontId="1" fillId="2" borderId="14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BE08-CC93-44AC-83B4-BB18158D0FA7}">
  <dimension ref="B1:X23"/>
  <sheetViews>
    <sheetView tabSelected="1" workbookViewId="0">
      <selection activeCell="D29" sqref="D29"/>
    </sheetView>
  </sheetViews>
  <sheetFormatPr defaultRowHeight="15" x14ac:dyDescent="0.25"/>
  <cols>
    <col min="2" max="2" width="14.85546875" customWidth="1"/>
    <col min="3" max="3" width="7.85546875" customWidth="1"/>
    <col min="4" max="4" width="7.5703125" customWidth="1"/>
    <col min="10" max="10" width="15.42578125" customWidth="1"/>
    <col min="11" max="11" width="17" bestFit="1" customWidth="1"/>
    <col min="12" max="12" width="22" bestFit="1" customWidth="1"/>
    <col min="13" max="13" width="22.5703125" bestFit="1" customWidth="1"/>
    <col min="14" max="14" width="15.42578125" customWidth="1"/>
    <col min="15" max="15" width="17" bestFit="1" customWidth="1"/>
    <col min="16" max="16" width="22" bestFit="1" customWidth="1"/>
    <col min="17" max="17" width="23.5703125" bestFit="1" customWidth="1"/>
    <col min="18" max="18" width="14.28515625" bestFit="1" customWidth="1"/>
    <col min="19" max="19" width="9.140625" customWidth="1"/>
    <col min="20" max="20" width="9" customWidth="1"/>
    <col min="21" max="21" width="9.42578125" customWidth="1"/>
    <col min="22" max="22" width="10.7109375" customWidth="1"/>
    <col min="23" max="23" width="59.42578125" bestFit="1" customWidth="1"/>
    <col min="24" max="24" width="13.42578125" customWidth="1"/>
    <col min="25" max="25" width="56.140625" bestFit="1" customWidth="1"/>
  </cols>
  <sheetData>
    <row r="1" spans="2:24" x14ac:dyDescent="0.25">
      <c r="C1" s="37" t="s">
        <v>2</v>
      </c>
      <c r="D1" s="36" t="s">
        <v>6</v>
      </c>
      <c r="E1" s="36"/>
      <c r="F1" s="20" t="s">
        <v>3</v>
      </c>
      <c r="G1" s="36" t="s">
        <v>4</v>
      </c>
      <c r="H1" s="36"/>
      <c r="I1" s="36"/>
      <c r="J1" s="36" t="s">
        <v>5</v>
      </c>
      <c r="K1" s="36"/>
      <c r="L1" s="36"/>
      <c r="M1" s="36"/>
      <c r="N1" s="36"/>
      <c r="O1" s="36"/>
      <c r="P1" s="36"/>
      <c r="Q1" s="36"/>
      <c r="R1" s="36"/>
      <c r="S1" s="36"/>
      <c r="T1" s="1"/>
      <c r="U1" s="1"/>
      <c r="V1" s="1"/>
      <c r="W1" s="1"/>
      <c r="X1" s="1"/>
    </row>
    <row r="2" spans="2:24" x14ac:dyDescent="0.25">
      <c r="C2" s="37"/>
      <c r="D2" s="1" t="s">
        <v>0</v>
      </c>
      <c r="E2" s="1" t="s">
        <v>1</v>
      </c>
      <c r="F2" s="20"/>
      <c r="G2" s="1" t="s">
        <v>0</v>
      </c>
      <c r="H2" s="1"/>
      <c r="I2" s="1" t="s">
        <v>1</v>
      </c>
      <c r="J2" s="1" t="s">
        <v>0</v>
      </c>
      <c r="K2" s="1"/>
      <c r="L2" s="1"/>
      <c r="M2" s="1"/>
      <c r="N2" s="1"/>
      <c r="O2" s="1"/>
      <c r="P2" s="1"/>
      <c r="Q2" s="1"/>
      <c r="R2" s="1"/>
      <c r="S2" s="1" t="s">
        <v>1</v>
      </c>
      <c r="T2" s="1"/>
      <c r="U2" s="1"/>
      <c r="V2" s="1"/>
      <c r="W2" s="1"/>
      <c r="X2" s="1"/>
    </row>
    <row r="3" spans="2:24" x14ac:dyDescent="0.25">
      <c r="C3" s="1">
        <v>315</v>
      </c>
      <c r="D3" s="1">
        <v>250</v>
      </c>
      <c r="E3" s="1">
        <v>250</v>
      </c>
      <c r="F3" s="1">
        <v>270</v>
      </c>
      <c r="G3" s="2">
        <f>D3+(10*SIN(RADIANS($F$3)))</f>
        <v>240</v>
      </c>
      <c r="H3" s="2"/>
      <c r="I3" s="2">
        <f>E3+(10*-COS(RADIANS($F$3)))</f>
        <v>250</v>
      </c>
      <c r="J3" s="3">
        <f>D3+(10*SIN(RADIANS(MOD(($C$3+$F$3),360))))</f>
        <v>242.92893218813452</v>
      </c>
      <c r="K3" s="3"/>
      <c r="L3" s="3"/>
      <c r="M3" s="3"/>
      <c r="N3" s="3"/>
      <c r="O3" s="3"/>
      <c r="P3" s="3"/>
      <c r="Q3" s="3"/>
      <c r="R3" s="3"/>
      <c r="S3" s="3">
        <f>E3+(10*-COS(RADIANS(MOD(($C$3+$F$3),360))))</f>
        <v>257.07106781186548</v>
      </c>
      <c r="T3" s="3"/>
      <c r="U3" s="3"/>
      <c r="V3" s="3"/>
      <c r="W3" s="3"/>
      <c r="X3" s="3"/>
    </row>
    <row r="4" spans="2:24" x14ac:dyDescent="0.25">
      <c r="C4" s="1">
        <v>184</v>
      </c>
      <c r="D4" s="1">
        <v>510</v>
      </c>
      <c r="E4" s="1">
        <v>524</v>
      </c>
      <c r="F4" s="1">
        <v>357</v>
      </c>
      <c r="G4" s="2">
        <f>D4+(10*SIN(RADIANS(C4)))</f>
        <v>509.30243526255873</v>
      </c>
      <c r="H4" s="2"/>
      <c r="I4" s="2">
        <f>E4+(10*COS(RADIANS(F4)))</f>
        <v>533.98629534754571</v>
      </c>
      <c r="J4" s="3">
        <f>D4+(10*SIN(RADIANS(MOD((C4+F4),360))))</f>
        <v>509.82547593562714</v>
      </c>
      <c r="K4" s="3"/>
      <c r="L4" s="3"/>
      <c r="M4" s="3"/>
      <c r="N4" s="3"/>
      <c r="O4" s="3"/>
      <c r="P4" s="3"/>
      <c r="Q4" s="3"/>
      <c r="R4" s="3"/>
      <c r="S4" s="3">
        <f>E4+(10*-COS(RADIANS(MOD((C4+F4),360))))</f>
        <v>533.99847695156393</v>
      </c>
      <c r="T4" s="3"/>
      <c r="U4" s="3"/>
      <c r="V4" s="3"/>
      <c r="W4" s="3"/>
      <c r="X4" s="3"/>
    </row>
    <row r="5" spans="2:24" x14ac:dyDescent="0.25">
      <c r="N5">
        <f>(25/60)*348</f>
        <v>145</v>
      </c>
    </row>
    <row r="6" spans="2:24" x14ac:dyDescent="0.25">
      <c r="M6">
        <v>2.2988505747126398E-2</v>
      </c>
      <c r="W6" s="18" t="s">
        <v>41</v>
      </c>
    </row>
    <row r="7" spans="2:24" x14ac:dyDescent="0.25">
      <c r="W7" t="s">
        <v>35</v>
      </c>
    </row>
    <row r="8" spans="2:24" x14ac:dyDescent="0.25">
      <c r="J8" s="2"/>
      <c r="K8" s="2"/>
      <c r="L8" s="2"/>
      <c r="M8" s="2"/>
      <c r="N8" s="2"/>
      <c r="O8" s="2"/>
      <c r="P8" s="2"/>
      <c r="Q8" s="2"/>
      <c r="R8" s="2"/>
      <c r="W8" t="s">
        <v>34</v>
      </c>
    </row>
    <row r="10" spans="2:24" ht="15.75" thickBot="1" x14ac:dyDescent="0.3"/>
    <row r="11" spans="2:24" x14ac:dyDescent="0.25">
      <c r="B11" s="21" t="s">
        <v>38</v>
      </c>
      <c r="C11" s="26" t="s">
        <v>18</v>
      </c>
      <c r="D11" s="26"/>
      <c r="E11" s="26"/>
      <c r="F11" s="23" t="s">
        <v>16</v>
      </c>
      <c r="G11" s="24"/>
      <c r="H11" s="25"/>
      <c r="I11" s="29" t="s">
        <v>33</v>
      </c>
      <c r="J11" s="31" t="s">
        <v>32</v>
      </c>
      <c r="K11" s="33" t="s">
        <v>44</v>
      </c>
      <c r="L11" s="34"/>
      <c r="M11" s="34"/>
      <c r="N11" s="35"/>
      <c r="O11" s="33" t="s">
        <v>49</v>
      </c>
      <c r="P11" s="34"/>
      <c r="Q11" s="34"/>
      <c r="R11" s="35"/>
      <c r="S11" s="26" t="s">
        <v>17</v>
      </c>
      <c r="T11" s="26"/>
      <c r="U11" s="23" t="s">
        <v>39</v>
      </c>
      <c r="V11" s="25"/>
      <c r="W11" s="27" t="s">
        <v>11</v>
      </c>
    </row>
    <row r="12" spans="2:24" ht="15.75" thickBot="1" x14ac:dyDescent="0.3">
      <c r="B12" s="22"/>
      <c r="C12" s="14" t="s">
        <v>0</v>
      </c>
      <c r="D12" s="14" t="s">
        <v>1</v>
      </c>
      <c r="E12" s="15" t="s">
        <v>19</v>
      </c>
      <c r="F12" s="14" t="s">
        <v>9</v>
      </c>
      <c r="G12" s="14" t="s">
        <v>10</v>
      </c>
      <c r="H12" s="14" t="s">
        <v>19</v>
      </c>
      <c r="I12" s="30"/>
      <c r="J12" s="32"/>
      <c r="K12" s="15" t="s">
        <v>45</v>
      </c>
      <c r="L12" s="15" t="s">
        <v>43</v>
      </c>
      <c r="M12" s="15" t="s">
        <v>46</v>
      </c>
      <c r="N12" s="15" t="s">
        <v>47</v>
      </c>
      <c r="O12" s="15" t="s">
        <v>42</v>
      </c>
      <c r="P12" s="19" t="s">
        <v>50</v>
      </c>
      <c r="Q12" s="15" t="s">
        <v>48</v>
      </c>
      <c r="R12" s="15" t="s">
        <v>51</v>
      </c>
      <c r="S12" s="14" t="s">
        <v>0</v>
      </c>
      <c r="T12" s="14" t="s">
        <v>1</v>
      </c>
      <c r="U12" s="16" t="s">
        <v>0</v>
      </c>
      <c r="V12" s="16" t="s">
        <v>1</v>
      </c>
      <c r="W12" s="28"/>
    </row>
    <row r="13" spans="2:24" x14ac:dyDescent="0.25">
      <c r="B13" s="20" t="s">
        <v>36</v>
      </c>
      <c r="C13" s="11">
        <v>363</v>
      </c>
      <c r="D13" s="12">
        <v>667</v>
      </c>
      <c r="E13" s="13">
        <v>0</v>
      </c>
      <c r="F13" s="1">
        <v>0</v>
      </c>
      <c r="G13" s="1">
        <v>7</v>
      </c>
      <c r="H13" s="1">
        <v>0</v>
      </c>
      <c r="I13" s="1">
        <v>8</v>
      </c>
      <c r="J13">
        <f>I13/348</f>
        <v>2.2988505747126436E-2</v>
      </c>
      <c r="K13">
        <f>RADIANS(F13)</f>
        <v>0</v>
      </c>
      <c r="L13">
        <f>SIN(K13)</f>
        <v>0</v>
      </c>
      <c r="M13" s="3">
        <f>(G13/J13)*L13</f>
        <v>0</v>
      </c>
      <c r="N13" s="3">
        <f>C13+M13</f>
        <v>363</v>
      </c>
      <c r="O13">
        <f>RADIANS(F13)</f>
        <v>0</v>
      </c>
      <c r="P13">
        <f>-COS(O13)</f>
        <v>-1</v>
      </c>
      <c r="Q13" s="3">
        <f>(G13/J13)*P13</f>
        <v>-304.5</v>
      </c>
      <c r="R13" s="3">
        <f>D13+Q13</f>
        <v>362.5</v>
      </c>
      <c r="W13" t="s">
        <v>20</v>
      </c>
    </row>
    <row r="14" spans="2:24" x14ac:dyDescent="0.25">
      <c r="B14" s="20"/>
      <c r="C14" s="4">
        <v>363</v>
      </c>
      <c r="D14" s="5">
        <v>667</v>
      </c>
      <c r="E14" s="6">
        <v>0</v>
      </c>
      <c r="F14" s="1">
        <v>0</v>
      </c>
      <c r="G14" s="1">
        <v>7</v>
      </c>
      <c r="H14" s="1">
        <v>0</v>
      </c>
      <c r="I14" s="1">
        <v>15</v>
      </c>
      <c r="J14">
        <f t="shared" ref="J14:J23" si="0">I14/348</f>
        <v>4.3103448275862072E-2</v>
      </c>
      <c r="K14">
        <f t="shared" ref="K14:K23" si="1">RADIANS(F14)</f>
        <v>0</v>
      </c>
      <c r="L14">
        <f t="shared" ref="L14:L23" si="2">SIN(K14)</f>
        <v>0</v>
      </c>
      <c r="M14" s="3">
        <f t="shared" ref="M14:M23" si="3">(G14/J14)*L14</f>
        <v>0</v>
      </c>
      <c r="N14" s="3">
        <f t="shared" ref="N14:N23" si="4">C14+M14</f>
        <v>363</v>
      </c>
      <c r="O14">
        <f t="shared" ref="O14:O23" si="5">RADIANS(F14)</f>
        <v>0</v>
      </c>
      <c r="P14">
        <f t="shared" ref="P14:P23" si="6">-COS(O14)</f>
        <v>-1</v>
      </c>
      <c r="Q14" s="3">
        <f t="shared" ref="Q14:Q23" si="7">(G14/J14)*P14</f>
        <v>-162.39999999999998</v>
      </c>
      <c r="R14" s="3">
        <f t="shared" ref="R14:R23" si="8">D14+Q14</f>
        <v>504.6</v>
      </c>
      <c r="W14" t="s">
        <v>21</v>
      </c>
    </row>
    <row r="15" spans="2:24" x14ac:dyDescent="0.25">
      <c r="B15" s="20"/>
      <c r="C15" s="4">
        <v>363</v>
      </c>
      <c r="D15" s="5">
        <v>667</v>
      </c>
      <c r="E15" s="6">
        <v>0</v>
      </c>
      <c r="F15" s="1">
        <v>0</v>
      </c>
      <c r="G15" s="1">
        <v>7</v>
      </c>
      <c r="H15" s="1">
        <v>0</v>
      </c>
      <c r="I15" s="1">
        <v>30</v>
      </c>
      <c r="J15">
        <f t="shared" si="0"/>
        <v>8.6206896551724144E-2</v>
      </c>
      <c r="K15">
        <f t="shared" si="1"/>
        <v>0</v>
      </c>
      <c r="L15">
        <f t="shared" si="2"/>
        <v>0</v>
      </c>
      <c r="M15" s="3">
        <f t="shared" si="3"/>
        <v>0</v>
      </c>
      <c r="N15" s="3">
        <f t="shared" si="4"/>
        <v>363</v>
      </c>
      <c r="O15">
        <f t="shared" si="5"/>
        <v>0</v>
      </c>
      <c r="P15">
        <f t="shared" si="6"/>
        <v>-1</v>
      </c>
      <c r="Q15" s="3">
        <f t="shared" si="7"/>
        <v>-81.199999999999989</v>
      </c>
      <c r="R15" s="3">
        <f t="shared" si="8"/>
        <v>585.79999999999995</v>
      </c>
      <c r="W15" t="s">
        <v>22</v>
      </c>
    </row>
    <row r="16" spans="2:24" x14ac:dyDescent="0.25">
      <c r="B16" s="20"/>
      <c r="C16" s="4">
        <v>363</v>
      </c>
      <c r="D16" s="5">
        <v>667</v>
      </c>
      <c r="E16" s="6">
        <v>0</v>
      </c>
      <c r="F16" s="1">
        <v>0</v>
      </c>
      <c r="G16" s="1">
        <v>7</v>
      </c>
      <c r="H16" s="1">
        <v>0</v>
      </c>
      <c r="I16" s="1">
        <v>60</v>
      </c>
      <c r="J16">
        <f t="shared" si="0"/>
        <v>0.17241379310344829</v>
      </c>
      <c r="K16">
        <f t="shared" si="1"/>
        <v>0</v>
      </c>
      <c r="L16">
        <f t="shared" si="2"/>
        <v>0</v>
      </c>
      <c r="M16" s="3">
        <f t="shared" si="3"/>
        <v>0</v>
      </c>
      <c r="N16" s="3">
        <f t="shared" si="4"/>
        <v>363</v>
      </c>
      <c r="O16">
        <f t="shared" si="5"/>
        <v>0</v>
      </c>
      <c r="P16">
        <f t="shared" si="6"/>
        <v>-1</v>
      </c>
      <c r="Q16" s="3">
        <f t="shared" si="7"/>
        <v>-40.599999999999994</v>
      </c>
      <c r="R16" s="3">
        <f t="shared" si="8"/>
        <v>626.4</v>
      </c>
      <c r="W16" t="s">
        <v>23</v>
      </c>
    </row>
    <row r="17" spans="2:23" x14ac:dyDescent="0.25">
      <c r="B17" s="20"/>
      <c r="C17" s="4">
        <v>363</v>
      </c>
      <c r="D17" s="5">
        <v>667</v>
      </c>
      <c r="E17" s="6">
        <v>0</v>
      </c>
      <c r="F17" s="1">
        <v>0</v>
      </c>
      <c r="G17" s="1">
        <v>7</v>
      </c>
      <c r="H17" s="1">
        <v>0</v>
      </c>
      <c r="I17" s="1">
        <v>120</v>
      </c>
      <c r="J17">
        <f t="shared" si="0"/>
        <v>0.34482758620689657</v>
      </c>
      <c r="K17">
        <f t="shared" si="1"/>
        <v>0</v>
      </c>
      <c r="L17">
        <f t="shared" si="2"/>
        <v>0</v>
      </c>
      <c r="M17" s="3">
        <f t="shared" si="3"/>
        <v>0</v>
      </c>
      <c r="N17" s="3">
        <f t="shared" si="4"/>
        <v>363</v>
      </c>
      <c r="O17">
        <f t="shared" si="5"/>
        <v>0</v>
      </c>
      <c r="P17">
        <f t="shared" si="6"/>
        <v>-1</v>
      </c>
      <c r="Q17" s="3">
        <f t="shared" si="7"/>
        <v>-20.299999999999997</v>
      </c>
      <c r="R17" s="3">
        <f t="shared" si="8"/>
        <v>646.70000000000005</v>
      </c>
      <c r="W17" t="s">
        <v>24</v>
      </c>
    </row>
    <row r="18" spans="2:23" x14ac:dyDescent="0.25">
      <c r="B18" s="20"/>
      <c r="C18" s="4">
        <v>363</v>
      </c>
      <c r="D18" s="5">
        <v>667</v>
      </c>
      <c r="E18" s="6">
        <v>0</v>
      </c>
      <c r="F18" s="1">
        <v>0</v>
      </c>
      <c r="G18" s="1">
        <v>7</v>
      </c>
      <c r="H18" s="1">
        <v>0</v>
      </c>
      <c r="I18" s="1">
        <v>240</v>
      </c>
      <c r="J18">
        <f t="shared" si="0"/>
        <v>0.68965517241379315</v>
      </c>
      <c r="K18">
        <f t="shared" si="1"/>
        <v>0</v>
      </c>
      <c r="L18">
        <f t="shared" si="2"/>
        <v>0</v>
      </c>
      <c r="M18" s="3">
        <f t="shared" si="3"/>
        <v>0</v>
      </c>
      <c r="N18" s="3">
        <f t="shared" si="4"/>
        <v>363</v>
      </c>
      <c r="O18">
        <f t="shared" si="5"/>
        <v>0</v>
      </c>
      <c r="P18">
        <f t="shared" si="6"/>
        <v>-1</v>
      </c>
      <c r="Q18" s="3">
        <f t="shared" si="7"/>
        <v>-10.149999999999999</v>
      </c>
      <c r="R18" s="3">
        <f t="shared" si="8"/>
        <v>656.85</v>
      </c>
      <c r="W18" t="s">
        <v>25</v>
      </c>
    </row>
    <row r="19" spans="2:23" x14ac:dyDescent="0.25">
      <c r="B19" s="20"/>
      <c r="C19" s="4">
        <v>363</v>
      </c>
      <c r="D19" s="5">
        <v>667</v>
      </c>
      <c r="E19" s="6">
        <v>0</v>
      </c>
      <c r="F19" s="1">
        <v>90</v>
      </c>
      <c r="G19" s="1">
        <v>25</v>
      </c>
      <c r="H19" s="1">
        <v>0</v>
      </c>
      <c r="I19" s="1">
        <v>15</v>
      </c>
      <c r="J19">
        <f t="shared" si="0"/>
        <v>4.3103448275862072E-2</v>
      </c>
      <c r="K19">
        <f t="shared" si="1"/>
        <v>1.5707963267948966</v>
      </c>
      <c r="L19">
        <f t="shared" si="2"/>
        <v>1</v>
      </c>
      <c r="M19" s="3">
        <f t="shared" si="3"/>
        <v>580</v>
      </c>
      <c r="N19" s="3">
        <f t="shared" si="4"/>
        <v>943</v>
      </c>
      <c r="O19">
        <f t="shared" si="5"/>
        <v>1.5707963267948966</v>
      </c>
      <c r="P19">
        <f t="shared" si="6"/>
        <v>-6.1257422745431001E-17</v>
      </c>
      <c r="Q19" s="3">
        <f t="shared" si="7"/>
        <v>-3.552930519234998E-14</v>
      </c>
      <c r="R19" s="3">
        <f t="shared" si="8"/>
        <v>667</v>
      </c>
      <c r="W19" t="s">
        <v>12</v>
      </c>
    </row>
    <row r="20" spans="2:23" x14ac:dyDescent="0.25">
      <c r="B20" s="20"/>
      <c r="C20" s="4">
        <v>363</v>
      </c>
      <c r="D20" s="5">
        <v>667</v>
      </c>
      <c r="E20" s="6">
        <v>0</v>
      </c>
      <c r="F20" s="1">
        <v>90</v>
      </c>
      <c r="G20" s="1">
        <v>25</v>
      </c>
      <c r="H20" s="1">
        <v>0</v>
      </c>
      <c r="I20" s="1">
        <v>30</v>
      </c>
      <c r="J20">
        <f t="shared" si="0"/>
        <v>8.6206896551724144E-2</v>
      </c>
      <c r="K20">
        <f t="shared" si="1"/>
        <v>1.5707963267948966</v>
      </c>
      <c r="L20">
        <f t="shared" si="2"/>
        <v>1</v>
      </c>
      <c r="M20" s="3">
        <f t="shared" si="3"/>
        <v>290</v>
      </c>
      <c r="N20" s="3">
        <f t="shared" si="4"/>
        <v>653</v>
      </c>
      <c r="O20">
        <f t="shared" si="5"/>
        <v>1.5707963267948966</v>
      </c>
      <c r="P20">
        <f t="shared" si="6"/>
        <v>-6.1257422745431001E-17</v>
      </c>
      <c r="Q20" s="3">
        <f t="shared" si="7"/>
        <v>-1.776465259617499E-14</v>
      </c>
      <c r="R20" s="3">
        <f t="shared" si="8"/>
        <v>667</v>
      </c>
      <c r="W20" t="s">
        <v>12</v>
      </c>
    </row>
    <row r="21" spans="2:23" x14ac:dyDescent="0.25">
      <c r="B21" s="20"/>
      <c r="C21" s="4">
        <v>363</v>
      </c>
      <c r="D21" s="5">
        <v>667</v>
      </c>
      <c r="E21" s="6">
        <v>0</v>
      </c>
      <c r="F21" s="1">
        <v>90</v>
      </c>
      <c r="G21" s="1">
        <v>25</v>
      </c>
      <c r="H21" s="1">
        <v>0</v>
      </c>
      <c r="I21" s="1">
        <v>60</v>
      </c>
      <c r="J21">
        <f t="shared" si="0"/>
        <v>0.17241379310344829</v>
      </c>
      <c r="K21">
        <f t="shared" si="1"/>
        <v>1.5707963267948966</v>
      </c>
      <c r="L21">
        <f t="shared" si="2"/>
        <v>1</v>
      </c>
      <c r="M21" s="3">
        <f t="shared" si="3"/>
        <v>145</v>
      </c>
      <c r="N21" s="3">
        <f t="shared" si="4"/>
        <v>508</v>
      </c>
      <c r="O21">
        <f t="shared" si="5"/>
        <v>1.5707963267948966</v>
      </c>
      <c r="P21">
        <f t="shared" si="6"/>
        <v>-6.1257422745431001E-17</v>
      </c>
      <c r="Q21" s="3">
        <f t="shared" si="7"/>
        <v>-8.8823262980874951E-15</v>
      </c>
      <c r="R21" s="3">
        <f t="shared" si="8"/>
        <v>667</v>
      </c>
      <c r="W21" t="s">
        <v>13</v>
      </c>
    </row>
    <row r="22" spans="2:23" x14ac:dyDescent="0.25">
      <c r="B22" s="20"/>
      <c r="C22" s="4">
        <v>363</v>
      </c>
      <c r="D22" s="5">
        <v>667</v>
      </c>
      <c r="E22" s="6">
        <v>0</v>
      </c>
      <c r="F22" s="1">
        <v>90</v>
      </c>
      <c r="G22" s="1">
        <v>25</v>
      </c>
      <c r="H22" s="1">
        <v>0</v>
      </c>
      <c r="I22" s="1">
        <v>120</v>
      </c>
      <c r="J22">
        <f t="shared" si="0"/>
        <v>0.34482758620689657</v>
      </c>
      <c r="K22">
        <f t="shared" si="1"/>
        <v>1.5707963267948966</v>
      </c>
      <c r="L22">
        <f t="shared" si="2"/>
        <v>1</v>
      </c>
      <c r="M22" s="3">
        <f t="shared" si="3"/>
        <v>72.5</v>
      </c>
      <c r="N22" s="3">
        <f t="shared" si="4"/>
        <v>435.5</v>
      </c>
      <c r="O22">
        <f t="shared" si="5"/>
        <v>1.5707963267948966</v>
      </c>
      <c r="P22">
        <f t="shared" si="6"/>
        <v>-6.1257422745431001E-17</v>
      </c>
      <c r="Q22" s="3">
        <f t="shared" si="7"/>
        <v>-4.4411631490437475E-15</v>
      </c>
      <c r="R22" s="3">
        <f t="shared" si="8"/>
        <v>667</v>
      </c>
      <c r="W22" t="s">
        <v>13</v>
      </c>
    </row>
    <row r="23" spans="2:23" x14ac:dyDescent="0.25">
      <c r="B23" s="20"/>
      <c r="C23" s="4">
        <v>363</v>
      </c>
      <c r="D23" s="5">
        <v>667</v>
      </c>
      <c r="E23" s="6">
        <v>0</v>
      </c>
      <c r="F23" s="1">
        <v>90</v>
      </c>
      <c r="G23" s="1">
        <v>25</v>
      </c>
      <c r="H23" s="1">
        <v>0</v>
      </c>
      <c r="I23" s="1">
        <v>240</v>
      </c>
      <c r="J23">
        <f t="shared" si="0"/>
        <v>0.68965517241379315</v>
      </c>
      <c r="K23">
        <f t="shared" si="1"/>
        <v>1.5707963267948966</v>
      </c>
      <c r="L23">
        <f t="shared" si="2"/>
        <v>1</v>
      </c>
      <c r="M23" s="3">
        <f t="shared" si="3"/>
        <v>36.25</v>
      </c>
      <c r="N23" s="3">
        <f t="shared" si="4"/>
        <v>399.25</v>
      </c>
      <c r="O23">
        <f t="shared" si="5"/>
        <v>1.5707963267948966</v>
      </c>
      <c r="P23">
        <f t="shared" si="6"/>
        <v>-6.1257422745431001E-17</v>
      </c>
      <c r="Q23" s="3">
        <f t="shared" si="7"/>
        <v>-2.2205815745218738E-15</v>
      </c>
      <c r="R23" s="3">
        <f t="shared" si="8"/>
        <v>667</v>
      </c>
      <c r="W23" t="s">
        <v>14</v>
      </c>
    </row>
  </sheetData>
  <mergeCells count="16">
    <mergeCell ref="K11:N11"/>
    <mergeCell ref="O11:R11"/>
    <mergeCell ref="S11:T11"/>
    <mergeCell ref="U11:V11"/>
    <mergeCell ref="W11:W12"/>
    <mergeCell ref="B13:B23"/>
    <mergeCell ref="C1:C2"/>
    <mergeCell ref="D1:E1"/>
    <mergeCell ref="F1:F2"/>
    <mergeCell ref="G1:I1"/>
    <mergeCell ref="J1:S1"/>
    <mergeCell ref="B11:B12"/>
    <mergeCell ref="C11:E11"/>
    <mergeCell ref="F11:H11"/>
    <mergeCell ref="I11:I12"/>
    <mergeCell ref="J11:J1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57B8-4B38-42BA-A070-FD3A71456AE1}">
  <dimension ref="B1:X96"/>
  <sheetViews>
    <sheetView topLeftCell="A4" workbookViewId="0">
      <selection activeCell="K13" sqref="K13"/>
    </sheetView>
  </sheetViews>
  <sheetFormatPr defaultRowHeight="15" x14ac:dyDescent="0.25"/>
  <cols>
    <col min="2" max="2" width="14.85546875" customWidth="1"/>
    <col min="3" max="3" width="7.85546875" customWidth="1"/>
    <col min="4" max="4" width="7.5703125" customWidth="1"/>
    <col min="10" max="10" width="15.42578125" customWidth="1"/>
    <col min="11" max="11" width="17" bestFit="1" customWidth="1"/>
    <col min="12" max="12" width="22" bestFit="1" customWidth="1"/>
    <col min="13" max="13" width="22.5703125" bestFit="1" customWidth="1"/>
    <col min="14" max="14" width="15.42578125" customWidth="1"/>
    <col min="15" max="15" width="17" bestFit="1" customWidth="1"/>
    <col min="16" max="16" width="22" bestFit="1" customWidth="1"/>
    <col min="17" max="17" width="23.5703125" bestFit="1" customWidth="1"/>
    <col min="18" max="18" width="14.28515625" bestFit="1" customWidth="1"/>
    <col min="19" max="19" width="9.140625" customWidth="1"/>
    <col min="20" max="20" width="9" customWidth="1"/>
    <col min="21" max="21" width="9.42578125" customWidth="1"/>
    <col min="22" max="22" width="10.7109375" customWidth="1"/>
    <col min="23" max="23" width="59.42578125" bestFit="1" customWidth="1"/>
    <col min="24" max="24" width="13.42578125" customWidth="1"/>
    <col min="25" max="25" width="56.140625" bestFit="1" customWidth="1"/>
  </cols>
  <sheetData>
    <row r="1" spans="2:24" x14ac:dyDescent="0.25">
      <c r="C1" s="37" t="s">
        <v>2</v>
      </c>
      <c r="D1" s="36" t="s">
        <v>6</v>
      </c>
      <c r="E1" s="36"/>
      <c r="F1" s="20" t="s">
        <v>3</v>
      </c>
      <c r="G1" s="36" t="s">
        <v>4</v>
      </c>
      <c r="H1" s="36"/>
      <c r="I1" s="36"/>
      <c r="J1" s="36" t="s">
        <v>5</v>
      </c>
      <c r="K1" s="36"/>
      <c r="L1" s="36"/>
      <c r="M1" s="36"/>
      <c r="N1" s="36"/>
      <c r="O1" s="36"/>
      <c r="P1" s="36"/>
      <c r="Q1" s="36"/>
      <c r="R1" s="36"/>
      <c r="S1" s="36"/>
      <c r="T1" s="1"/>
      <c r="U1" s="1"/>
      <c r="V1" s="1"/>
      <c r="W1" s="1"/>
      <c r="X1" s="1"/>
    </row>
    <row r="2" spans="2:24" x14ac:dyDescent="0.25">
      <c r="C2" s="37"/>
      <c r="D2" s="1" t="s">
        <v>0</v>
      </c>
      <c r="E2" s="1" t="s">
        <v>1</v>
      </c>
      <c r="F2" s="20"/>
      <c r="G2" s="1" t="s">
        <v>0</v>
      </c>
      <c r="H2" s="1"/>
      <c r="I2" s="1" t="s">
        <v>1</v>
      </c>
      <c r="J2" s="1" t="s">
        <v>0</v>
      </c>
      <c r="K2" s="1"/>
      <c r="L2" s="1"/>
      <c r="M2" s="1"/>
      <c r="N2" s="1"/>
      <c r="O2" s="1"/>
      <c r="P2" s="1"/>
      <c r="Q2" s="1"/>
      <c r="R2" s="1"/>
      <c r="S2" s="1" t="s">
        <v>1</v>
      </c>
      <c r="T2" s="1"/>
      <c r="U2" s="1"/>
      <c r="V2" s="1"/>
      <c r="W2" s="1"/>
      <c r="X2" s="1"/>
    </row>
    <row r="3" spans="2:24" x14ac:dyDescent="0.25">
      <c r="C3" s="1">
        <v>315</v>
      </c>
      <c r="D3" s="1">
        <v>250</v>
      </c>
      <c r="E3" s="1">
        <v>250</v>
      </c>
      <c r="F3" s="1">
        <v>270</v>
      </c>
      <c r="G3" s="2">
        <f>D3+(10*SIN(RADIANS($F$3)))</f>
        <v>240</v>
      </c>
      <c r="H3" s="2"/>
      <c r="I3" s="2">
        <f>E3+(10*-COS(RADIANS($F$3)))</f>
        <v>250</v>
      </c>
      <c r="J3" s="3">
        <f>D3+(10*SIN(RADIANS(MOD(($C$3+$F$3),360))))</f>
        <v>242.92893218813452</v>
      </c>
      <c r="K3" s="3"/>
      <c r="L3" s="3"/>
      <c r="M3" s="3"/>
      <c r="N3" s="3"/>
      <c r="O3" s="3"/>
      <c r="P3" s="3"/>
      <c r="Q3" s="3"/>
      <c r="R3" s="3"/>
      <c r="S3" s="3">
        <f>E3+(10*-COS(RADIANS(MOD(($C$3+$F$3),360))))</f>
        <v>257.07106781186548</v>
      </c>
      <c r="T3" s="3"/>
      <c r="U3" s="3"/>
      <c r="V3" s="3"/>
      <c r="W3" s="3"/>
      <c r="X3" s="3"/>
    </row>
    <row r="4" spans="2:24" x14ac:dyDescent="0.25">
      <c r="C4" s="1">
        <v>184</v>
      </c>
      <c r="D4" s="1">
        <v>510</v>
      </c>
      <c r="E4" s="1">
        <v>524</v>
      </c>
      <c r="F4" s="1">
        <v>357</v>
      </c>
      <c r="G4" s="2">
        <f>D4+(10*SIN(RADIANS(C4)))</f>
        <v>509.30243526255873</v>
      </c>
      <c r="H4" s="2"/>
      <c r="I4" s="2">
        <f>E4+(10*COS(RADIANS(F4)))</f>
        <v>533.98629534754571</v>
      </c>
      <c r="J4" s="3">
        <f>D4+(10*SIN(RADIANS(MOD((C4+F4),360))))</f>
        <v>509.82547593562714</v>
      </c>
      <c r="K4" s="3"/>
      <c r="L4" s="3"/>
      <c r="M4" s="3"/>
      <c r="N4" s="3"/>
      <c r="O4" s="3"/>
      <c r="P4" s="3"/>
      <c r="Q4" s="3"/>
      <c r="R4" s="3"/>
      <c r="S4" s="3">
        <f>E4+(10*-COS(RADIANS(MOD((C4+F4),360))))</f>
        <v>533.99847695156393</v>
      </c>
      <c r="T4" s="3"/>
      <c r="U4" s="3"/>
      <c r="V4" s="3"/>
      <c r="W4" s="3"/>
      <c r="X4" s="3"/>
    </row>
    <row r="5" spans="2:24" x14ac:dyDescent="0.25">
      <c r="N5">
        <f>(25/60)*348</f>
        <v>145</v>
      </c>
    </row>
    <row r="6" spans="2:24" x14ac:dyDescent="0.25">
      <c r="M6">
        <v>2.2988505747126398E-2</v>
      </c>
      <c r="W6" s="18" t="s">
        <v>41</v>
      </c>
    </row>
    <row r="7" spans="2:24" x14ac:dyDescent="0.25">
      <c r="W7" t="s">
        <v>35</v>
      </c>
    </row>
    <row r="8" spans="2:24" x14ac:dyDescent="0.25">
      <c r="J8" s="2"/>
      <c r="K8" s="2"/>
      <c r="L8" s="2"/>
      <c r="M8" s="2"/>
      <c r="N8" s="2"/>
      <c r="O8" s="2"/>
      <c r="P8" s="2"/>
      <c r="Q8" s="2"/>
      <c r="R8" s="2"/>
      <c r="W8" t="s">
        <v>34</v>
      </c>
    </row>
    <row r="10" spans="2:24" ht="15.75" thickBot="1" x14ac:dyDescent="0.3"/>
    <row r="11" spans="2:24" x14ac:dyDescent="0.25">
      <c r="B11" s="21" t="s">
        <v>38</v>
      </c>
      <c r="C11" s="26" t="s">
        <v>18</v>
      </c>
      <c r="D11" s="26"/>
      <c r="E11" s="26"/>
      <c r="F11" s="23" t="s">
        <v>16</v>
      </c>
      <c r="G11" s="24"/>
      <c r="H11" s="25"/>
      <c r="I11" s="29" t="s">
        <v>33</v>
      </c>
      <c r="J11" s="31" t="s">
        <v>32</v>
      </c>
      <c r="K11" s="33" t="s">
        <v>44</v>
      </c>
      <c r="L11" s="34"/>
      <c r="M11" s="34"/>
      <c r="N11" s="35"/>
      <c r="O11" s="33" t="s">
        <v>49</v>
      </c>
      <c r="P11" s="34"/>
      <c r="Q11" s="34"/>
      <c r="R11" s="35"/>
      <c r="S11" s="26" t="s">
        <v>17</v>
      </c>
      <c r="T11" s="26"/>
      <c r="U11" s="23" t="s">
        <v>39</v>
      </c>
      <c r="V11" s="25"/>
      <c r="W11" s="27" t="s">
        <v>11</v>
      </c>
    </row>
    <row r="12" spans="2:24" ht="15.75" thickBot="1" x14ac:dyDescent="0.3">
      <c r="B12" s="22"/>
      <c r="C12" s="14" t="s">
        <v>0</v>
      </c>
      <c r="D12" s="14" t="s">
        <v>1</v>
      </c>
      <c r="E12" s="15" t="s">
        <v>19</v>
      </c>
      <c r="F12" s="14" t="s">
        <v>9</v>
      </c>
      <c r="G12" s="14" t="s">
        <v>10</v>
      </c>
      <c r="H12" s="14" t="s">
        <v>19</v>
      </c>
      <c r="I12" s="30"/>
      <c r="J12" s="32"/>
      <c r="K12" s="15" t="s">
        <v>45</v>
      </c>
      <c r="L12" s="15" t="s">
        <v>43</v>
      </c>
      <c r="M12" s="15" t="s">
        <v>46</v>
      </c>
      <c r="N12" s="15" t="s">
        <v>47</v>
      </c>
      <c r="O12" s="15" t="s">
        <v>42</v>
      </c>
      <c r="P12" s="19" t="s">
        <v>50</v>
      </c>
      <c r="Q12" s="15" t="s">
        <v>48</v>
      </c>
      <c r="R12" s="15" t="s">
        <v>51</v>
      </c>
      <c r="S12" s="14" t="s">
        <v>0</v>
      </c>
      <c r="T12" s="14" t="s">
        <v>1</v>
      </c>
      <c r="U12" s="16" t="s">
        <v>0</v>
      </c>
      <c r="V12" s="16" t="s">
        <v>1</v>
      </c>
      <c r="W12" s="28"/>
    </row>
    <row r="13" spans="2:24" x14ac:dyDescent="0.25">
      <c r="B13" s="20" t="s">
        <v>36</v>
      </c>
      <c r="C13" s="11">
        <v>363</v>
      </c>
      <c r="D13" s="12">
        <v>667</v>
      </c>
      <c r="E13" s="13">
        <v>0</v>
      </c>
      <c r="F13" s="1">
        <v>0</v>
      </c>
      <c r="G13" s="1">
        <v>7</v>
      </c>
      <c r="H13" s="1">
        <v>0</v>
      </c>
      <c r="I13" s="1">
        <v>8</v>
      </c>
      <c r="J13">
        <f>I13/348</f>
        <v>2.2988505747126436E-2</v>
      </c>
      <c r="K13">
        <f>RADIANS(F13)</f>
        <v>0</v>
      </c>
      <c r="L13">
        <f>SIN(K13)</f>
        <v>0</v>
      </c>
      <c r="M13" s="3">
        <f>(G13/J13)*L13</f>
        <v>0</v>
      </c>
      <c r="N13" s="3">
        <f>C13+M13</f>
        <v>363</v>
      </c>
      <c r="O13">
        <f>RADIANS(F13)</f>
        <v>0</v>
      </c>
      <c r="P13">
        <f>-COS(O13)</f>
        <v>-1</v>
      </c>
      <c r="Q13" s="3">
        <f>(G13/J13)*P13</f>
        <v>-304.5</v>
      </c>
      <c r="R13" s="3">
        <f>D13+Q13</f>
        <v>362.5</v>
      </c>
      <c r="W13" t="s">
        <v>20</v>
      </c>
    </row>
    <row r="14" spans="2:24" x14ac:dyDescent="0.25">
      <c r="B14" s="20"/>
      <c r="C14" s="4">
        <v>363</v>
      </c>
      <c r="D14" s="5">
        <v>667</v>
      </c>
      <c r="E14" s="6">
        <v>0</v>
      </c>
      <c r="F14" s="1">
        <v>0</v>
      </c>
      <c r="G14" s="1">
        <v>7</v>
      </c>
      <c r="H14" s="1">
        <v>0</v>
      </c>
      <c r="I14" s="1">
        <v>15</v>
      </c>
      <c r="J14">
        <f t="shared" ref="J14:J47" si="0">I14/348</f>
        <v>4.3103448275862072E-2</v>
      </c>
      <c r="K14">
        <f t="shared" ref="K14:K79" si="1">RADIANS(F14)</f>
        <v>0</v>
      </c>
      <c r="L14">
        <f t="shared" ref="L14:L79" si="2">SIN(K14)</f>
        <v>0</v>
      </c>
      <c r="M14" s="3">
        <f t="shared" ref="M14:M79" si="3">(G14/J14)*L14</f>
        <v>0</v>
      </c>
      <c r="N14" s="3">
        <f t="shared" ref="N14:N79" si="4">C14+M14</f>
        <v>363</v>
      </c>
      <c r="O14">
        <f t="shared" ref="O14:O79" si="5">RADIANS(F14)</f>
        <v>0</v>
      </c>
      <c r="P14">
        <f t="shared" ref="P14:P79" si="6">-COS(O14)</f>
        <v>-1</v>
      </c>
      <c r="Q14" s="3">
        <f t="shared" ref="Q14:Q79" si="7">(G14/J14)*P14</f>
        <v>-162.39999999999998</v>
      </c>
      <c r="R14" s="3">
        <f t="shared" ref="R14:R79" si="8">D14+Q14</f>
        <v>504.6</v>
      </c>
      <c r="W14" t="s">
        <v>21</v>
      </c>
    </row>
    <row r="15" spans="2:24" x14ac:dyDescent="0.25">
      <c r="B15" s="20"/>
      <c r="C15" s="4">
        <v>363</v>
      </c>
      <c r="D15" s="5">
        <v>667</v>
      </c>
      <c r="E15" s="6">
        <v>0</v>
      </c>
      <c r="F15" s="1">
        <v>0</v>
      </c>
      <c r="G15" s="1">
        <v>7</v>
      </c>
      <c r="H15" s="1">
        <v>0</v>
      </c>
      <c r="I15" s="1">
        <v>30</v>
      </c>
      <c r="J15">
        <f t="shared" si="0"/>
        <v>8.6206896551724144E-2</v>
      </c>
      <c r="K15">
        <f t="shared" si="1"/>
        <v>0</v>
      </c>
      <c r="L15">
        <f t="shared" si="2"/>
        <v>0</v>
      </c>
      <c r="M15" s="3">
        <f t="shared" si="3"/>
        <v>0</v>
      </c>
      <c r="N15" s="3">
        <f t="shared" si="4"/>
        <v>363</v>
      </c>
      <c r="O15">
        <f t="shared" si="5"/>
        <v>0</v>
      </c>
      <c r="P15">
        <f t="shared" si="6"/>
        <v>-1</v>
      </c>
      <c r="Q15" s="3">
        <f t="shared" si="7"/>
        <v>-81.199999999999989</v>
      </c>
      <c r="R15" s="3">
        <f t="shared" si="8"/>
        <v>585.79999999999995</v>
      </c>
      <c r="W15" t="s">
        <v>22</v>
      </c>
    </row>
    <row r="16" spans="2:24" x14ac:dyDescent="0.25">
      <c r="B16" s="20"/>
      <c r="C16" s="4">
        <v>363</v>
      </c>
      <c r="D16" s="5">
        <v>667</v>
      </c>
      <c r="E16" s="6">
        <v>0</v>
      </c>
      <c r="F16" s="1">
        <v>0</v>
      </c>
      <c r="G16" s="1">
        <v>7</v>
      </c>
      <c r="H16" s="1">
        <v>0</v>
      </c>
      <c r="I16" s="1">
        <v>60</v>
      </c>
      <c r="J16">
        <f t="shared" si="0"/>
        <v>0.17241379310344829</v>
      </c>
      <c r="K16">
        <f t="shared" si="1"/>
        <v>0</v>
      </c>
      <c r="L16">
        <f t="shared" si="2"/>
        <v>0</v>
      </c>
      <c r="M16" s="3">
        <f t="shared" si="3"/>
        <v>0</v>
      </c>
      <c r="N16" s="3">
        <f t="shared" si="4"/>
        <v>363</v>
      </c>
      <c r="O16">
        <f t="shared" si="5"/>
        <v>0</v>
      </c>
      <c r="P16">
        <f t="shared" si="6"/>
        <v>-1</v>
      </c>
      <c r="Q16" s="3">
        <f t="shared" si="7"/>
        <v>-40.599999999999994</v>
      </c>
      <c r="R16" s="3">
        <f t="shared" si="8"/>
        <v>626.4</v>
      </c>
      <c r="W16" t="s">
        <v>23</v>
      </c>
    </row>
    <row r="17" spans="2:23" x14ac:dyDescent="0.25">
      <c r="B17" s="20"/>
      <c r="C17" s="4">
        <v>363</v>
      </c>
      <c r="D17" s="5">
        <v>667</v>
      </c>
      <c r="E17" s="6">
        <v>0</v>
      </c>
      <c r="F17" s="1">
        <v>0</v>
      </c>
      <c r="G17" s="1">
        <v>7</v>
      </c>
      <c r="H17" s="1">
        <v>0</v>
      </c>
      <c r="I17" s="1">
        <v>120</v>
      </c>
      <c r="J17">
        <f t="shared" si="0"/>
        <v>0.34482758620689657</v>
      </c>
      <c r="K17">
        <f t="shared" si="1"/>
        <v>0</v>
      </c>
      <c r="L17">
        <f t="shared" si="2"/>
        <v>0</v>
      </c>
      <c r="M17" s="3">
        <f t="shared" si="3"/>
        <v>0</v>
      </c>
      <c r="N17" s="3">
        <f t="shared" si="4"/>
        <v>363</v>
      </c>
      <c r="O17">
        <f t="shared" si="5"/>
        <v>0</v>
      </c>
      <c r="P17">
        <f t="shared" si="6"/>
        <v>-1</v>
      </c>
      <c r="Q17" s="3">
        <f t="shared" si="7"/>
        <v>-20.299999999999997</v>
      </c>
      <c r="R17" s="3">
        <f t="shared" si="8"/>
        <v>646.70000000000005</v>
      </c>
      <c r="W17" t="s">
        <v>24</v>
      </c>
    </row>
    <row r="18" spans="2:23" x14ac:dyDescent="0.25">
      <c r="B18" s="20"/>
      <c r="C18" s="4">
        <v>363</v>
      </c>
      <c r="D18" s="5">
        <v>667</v>
      </c>
      <c r="E18" s="6">
        <v>0</v>
      </c>
      <c r="F18" s="1">
        <v>0</v>
      </c>
      <c r="G18" s="1">
        <v>7</v>
      </c>
      <c r="H18" s="1">
        <v>0</v>
      </c>
      <c r="I18" s="1">
        <v>240</v>
      </c>
      <c r="J18">
        <f t="shared" si="0"/>
        <v>0.68965517241379315</v>
      </c>
      <c r="K18">
        <f t="shared" si="1"/>
        <v>0</v>
      </c>
      <c r="L18">
        <f t="shared" si="2"/>
        <v>0</v>
      </c>
      <c r="M18" s="3">
        <f t="shared" si="3"/>
        <v>0</v>
      </c>
      <c r="N18" s="3">
        <f t="shared" si="4"/>
        <v>363</v>
      </c>
      <c r="O18">
        <f t="shared" si="5"/>
        <v>0</v>
      </c>
      <c r="P18">
        <f t="shared" si="6"/>
        <v>-1</v>
      </c>
      <c r="Q18" s="3">
        <f t="shared" si="7"/>
        <v>-10.149999999999999</v>
      </c>
      <c r="R18" s="3">
        <f t="shared" si="8"/>
        <v>656.85</v>
      </c>
      <c r="W18" t="s">
        <v>25</v>
      </c>
    </row>
    <row r="19" spans="2:23" x14ac:dyDescent="0.25">
      <c r="B19" s="20"/>
      <c r="C19" s="4">
        <v>363</v>
      </c>
      <c r="D19" s="5">
        <v>667</v>
      </c>
      <c r="E19" s="6">
        <v>0</v>
      </c>
      <c r="F19" s="1">
        <v>90</v>
      </c>
      <c r="G19" s="1">
        <v>25</v>
      </c>
      <c r="H19" s="1">
        <v>0</v>
      </c>
      <c r="I19" s="1">
        <v>15</v>
      </c>
      <c r="J19">
        <f t="shared" si="0"/>
        <v>4.3103448275862072E-2</v>
      </c>
      <c r="K19">
        <f t="shared" ref="K19" si="9">RADIANS(F19)</f>
        <v>1.5707963267948966</v>
      </c>
      <c r="L19">
        <f t="shared" si="2"/>
        <v>1</v>
      </c>
      <c r="M19" s="3">
        <f t="shared" ref="M19" si="10">(G19/J19)*L19</f>
        <v>580</v>
      </c>
      <c r="N19" s="3">
        <f t="shared" ref="N19" si="11">C19+M19</f>
        <v>943</v>
      </c>
      <c r="O19">
        <f t="shared" ref="O19" si="12">RADIANS(F19)</f>
        <v>1.5707963267948966</v>
      </c>
      <c r="P19">
        <f t="shared" si="6"/>
        <v>-6.1257422745431001E-17</v>
      </c>
      <c r="Q19" s="3">
        <f t="shared" ref="Q19" si="13">(G19/J19)*P19</f>
        <v>-3.552930519234998E-14</v>
      </c>
      <c r="R19" s="3">
        <f t="shared" ref="R19" si="14">D19+Q19</f>
        <v>667</v>
      </c>
      <c r="W19" t="s">
        <v>12</v>
      </c>
    </row>
    <row r="20" spans="2:23" x14ac:dyDescent="0.25">
      <c r="B20" s="20"/>
      <c r="C20" s="4">
        <v>363</v>
      </c>
      <c r="D20" s="5">
        <v>667</v>
      </c>
      <c r="E20" s="6">
        <v>0</v>
      </c>
      <c r="F20" s="1">
        <v>90</v>
      </c>
      <c r="G20" s="1">
        <v>25</v>
      </c>
      <c r="H20" s="1">
        <v>0</v>
      </c>
      <c r="I20" s="1">
        <v>30</v>
      </c>
      <c r="J20">
        <f t="shared" si="0"/>
        <v>8.6206896551724144E-2</v>
      </c>
      <c r="K20">
        <f t="shared" si="1"/>
        <v>1.5707963267948966</v>
      </c>
      <c r="L20">
        <f t="shared" si="2"/>
        <v>1</v>
      </c>
      <c r="M20" s="3">
        <f t="shared" si="3"/>
        <v>290</v>
      </c>
      <c r="N20" s="3">
        <f t="shared" si="4"/>
        <v>653</v>
      </c>
      <c r="O20">
        <f t="shared" si="5"/>
        <v>1.5707963267948966</v>
      </c>
      <c r="P20">
        <f t="shared" si="6"/>
        <v>-6.1257422745431001E-17</v>
      </c>
      <c r="Q20" s="3">
        <f t="shared" si="7"/>
        <v>-1.776465259617499E-14</v>
      </c>
      <c r="R20" s="3">
        <f t="shared" si="8"/>
        <v>667</v>
      </c>
      <c r="W20" t="s">
        <v>12</v>
      </c>
    </row>
    <row r="21" spans="2:23" x14ac:dyDescent="0.25">
      <c r="B21" s="20"/>
      <c r="C21" s="4">
        <v>363</v>
      </c>
      <c r="D21" s="5">
        <v>667</v>
      </c>
      <c r="E21" s="6">
        <v>0</v>
      </c>
      <c r="F21" s="1">
        <v>90</v>
      </c>
      <c r="G21" s="1">
        <v>25</v>
      </c>
      <c r="H21" s="1">
        <v>0</v>
      </c>
      <c r="I21" s="1">
        <v>60</v>
      </c>
      <c r="J21">
        <f t="shared" si="0"/>
        <v>0.17241379310344829</v>
      </c>
      <c r="K21">
        <f t="shared" si="1"/>
        <v>1.5707963267948966</v>
      </c>
      <c r="L21">
        <f t="shared" si="2"/>
        <v>1</v>
      </c>
      <c r="M21" s="3">
        <f t="shared" si="3"/>
        <v>145</v>
      </c>
      <c r="N21" s="3">
        <f t="shared" si="4"/>
        <v>508</v>
      </c>
      <c r="O21">
        <f t="shared" si="5"/>
        <v>1.5707963267948966</v>
      </c>
      <c r="P21">
        <f t="shared" si="6"/>
        <v>-6.1257422745431001E-17</v>
      </c>
      <c r="Q21" s="3">
        <f t="shared" si="7"/>
        <v>-8.8823262980874951E-15</v>
      </c>
      <c r="R21" s="3">
        <f t="shared" si="8"/>
        <v>667</v>
      </c>
      <c r="W21" t="s">
        <v>13</v>
      </c>
    </row>
    <row r="22" spans="2:23" x14ac:dyDescent="0.25">
      <c r="B22" s="20"/>
      <c r="C22" s="4">
        <v>363</v>
      </c>
      <c r="D22" s="5">
        <v>667</v>
      </c>
      <c r="E22" s="6">
        <v>0</v>
      </c>
      <c r="F22" s="1">
        <v>90</v>
      </c>
      <c r="G22" s="1">
        <v>25</v>
      </c>
      <c r="H22" s="1">
        <v>0</v>
      </c>
      <c r="I22" s="1">
        <v>120</v>
      </c>
      <c r="J22">
        <f t="shared" si="0"/>
        <v>0.34482758620689657</v>
      </c>
      <c r="K22">
        <f t="shared" si="1"/>
        <v>1.5707963267948966</v>
      </c>
      <c r="L22">
        <f t="shared" si="2"/>
        <v>1</v>
      </c>
      <c r="M22" s="3">
        <f t="shared" si="3"/>
        <v>72.5</v>
      </c>
      <c r="N22" s="3">
        <f t="shared" si="4"/>
        <v>435.5</v>
      </c>
      <c r="O22">
        <f t="shared" si="5"/>
        <v>1.5707963267948966</v>
      </c>
      <c r="P22">
        <f t="shared" si="6"/>
        <v>-6.1257422745431001E-17</v>
      </c>
      <c r="Q22" s="3">
        <f t="shared" si="7"/>
        <v>-4.4411631490437475E-15</v>
      </c>
      <c r="R22" s="3">
        <f t="shared" si="8"/>
        <v>667</v>
      </c>
      <c r="W22" t="s">
        <v>13</v>
      </c>
    </row>
    <row r="23" spans="2:23" x14ac:dyDescent="0.25">
      <c r="B23" s="20"/>
      <c r="C23" s="4">
        <v>363</v>
      </c>
      <c r="D23" s="5">
        <v>667</v>
      </c>
      <c r="E23" s="6">
        <v>0</v>
      </c>
      <c r="F23" s="1">
        <v>90</v>
      </c>
      <c r="G23" s="1">
        <v>25</v>
      </c>
      <c r="H23" s="1">
        <v>0</v>
      </c>
      <c r="I23" s="1">
        <v>240</v>
      </c>
      <c r="J23">
        <f t="shared" si="0"/>
        <v>0.68965517241379315</v>
      </c>
      <c r="K23">
        <f t="shared" si="1"/>
        <v>1.5707963267948966</v>
      </c>
      <c r="L23">
        <f t="shared" si="2"/>
        <v>1</v>
      </c>
      <c r="M23" s="3">
        <f t="shared" si="3"/>
        <v>36.25</v>
      </c>
      <c r="N23" s="3">
        <f t="shared" si="4"/>
        <v>399.25</v>
      </c>
      <c r="O23">
        <f t="shared" si="5"/>
        <v>1.5707963267948966</v>
      </c>
      <c r="P23">
        <f t="shared" si="6"/>
        <v>-6.1257422745431001E-17</v>
      </c>
      <c r="Q23" s="3">
        <f t="shared" si="7"/>
        <v>-2.2205815745218738E-15</v>
      </c>
      <c r="R23" s="3">
        <f t="shared" si="8"/>
        <v>667</v>
      </c>
      <c r="W23" t="s">
        <v>14</v>
      </c>
    </row>
    <row r="24" spans="2:23" x14ac:dyDescent="0.25">
      <c r="B24" s="20"/>
      <c r="C24" s="4">
        <v>363</v>
      </c>
      <c r="D24" s="5">
        <v>667</v>
      </c>
      <c r="E24" s="6">
        <v>45</v>
      </c>
      <c r="F24" s="1">
        <v>90</v>
      </c>
      <c r="G24" s="1"/>
      <c r="H24" s="1"/>
      <c r="I24" s="1"/>
      <c r="J24">
        <f t="shared" ref="J24" si="15">I24/348</f>
        <v>0</v>
      </c>
      <c r="K24">
        <f t="shared" ref="K24" si="16">RADIANS(F24)</f>
        <v>1.5707963267948966</v>
      </c>
      <c r="L24">
        <f t="shared" si="2"/>
        <v>1</v>
      </c>
      <c r="M24" s="3" t="e">
        <f t="shared" ref="M24" si="17">(G24/J24)*L24</f>
        <v>#DIV/0!</v>
      </c>
      <c r="N24" s="3" t="e">
        <f t="shared" ref="N24" si="18">C24+M24</f>
        <v>#DIV/0!</v>
      </c>
      <c r="O24">
        <f t="shared" ref="O24" si="19">RADIANS(F24)</f>
        <v>1.5707963267948966</v>
      </c>
      <c r="P24">
        <f t="shared" si="6"/>
        <v>-6.1257422745431001E-17</v>
      </c>
      <c r="Q24" s="3" t="e">
        <f t="shared" ref="Q24" si="20">(G24/J24)*P24</f>
        <v>#DIV/0!</v>
      </c>
      <c r="R24" s="3" t="e">
        <f t="shared" ref="R24" si="21">D24+Q24</f>
        <v>#DIV/0!</v>
      </c>
    </row>
    <row r="25" spans="2:23" x14ac:dyDescent="0.25">
      <c r="B25" s="20"/>
      <c r="C25" s="4">
        <v>363</v>
      </c>
      <c r="D25" s="5">
        <v>667</v>
      </c>
      <c r="E25" s="6">
        <v>45</v>
      </c>
      <c r="F25" s="1">
        <v>90</v>
      </c>
      <c r="G25" s="1"/>
      <c r="H25" s="1"/>
      <c r="I25" s="1"/>
      <c r="J25">
        <f t="shared" si="0"/>
        <v>0</v>
      </c>
      <c r="K25">
        <f t="shared" si="1"/>
        <v>1.5707963267948966</v>
      </c>
      <c r="L25">
        <f t="shared" si="2"/>
        <v>1</v>
      </c>
      <c r="M25" s="3" t="e">
        <f t="shared" si="3"/>
        <v>#DIV/0!</v>
      </c>
      <c r="N25" s="3" t="e">
        <f t="shared" si="4"/>
        <v>#DIV/0!</v>
      </c>
      <c r="O25">
        <f t="shared" si="5"/>
        <v>1.5707963267948966</v>
      </c>
      <c r="P25">
        <f t="shared" si="6"/>
        <v>-6.1257422745431001E-17</v>
      </c>
      <c r="Q25" s="3" t="e">
        <f t="shared" si="7"/>
        <v>#DIV/0!</v>
      </c>
      <c r="R25" s="3" t="e">
        <f t="shared" si="8"/>
        <v>#DIV/0!</v>
      </c>
    </row>
    <row r="26" spans="2:23" x14ac:dyDescent="0.25">
      <c r="B26" s="20"/>
      <c r="C26" s="4">
        <v>363</v>
      </c>
      <c r="D26" s="5">
        <v>667</v>
      </c>
      <c r="E26" s="6">
        <v>45</v>
      </c>
      <c r="F26" s="1">
        <v>120</v>
      </c>
      <c r="G26" s="1"/>
      <c r="H26" s="1"/>
      <c r="I26" s="1"/>
      <c r="J26">
        <f t="shared" si="0"/>
        <v>0</v>
      </c>
      <c r="K26">
        <f t="shared" si="1"/>
        <v>2.0943951023931953</v>
      </c>
      <c r="L26">
        <f t="shared" si="2"/>
        <v>0.86602540378443871</v>
      </c>
      <c r="M26" s="3" t="e">
        <f t="shared" si="3"/>
        <v>#DIV/0!</v>
      </c>
      <c r="N26" s="3" t="e">
        <f t="shared" si="4"/>
        <v>#DIV/0!</v>
      </c>
      <c r="O26">
        <f t="shared" si="5"/>
        <v>2.0943951023931953</v>
      </c>
      <c r="P26">
        <f t="shared" si="6"/>
        <v>0.49999999999999978</v>
      </c>
      <c r="Q26" s="3" t="e">
        <f t="shared" si="7"/>
        <v>#DIV/0!</v>
      </c>
      <c r="R26" s="3" t="e">
        <f t="shared" si="8"/>
        <v>#DIV/0!</v>
      </c>
    </row>
    <row r="27" spans="2:23" x14ac:dyDescent="0.25">
      <c r="B27" s="20"/>
      <c r="C27" s="4">
        <v>363</v>
      </c>
      <c r="D27" s="5">
        <v>667</v>
      </c>
      <c r="E27" s="6">
        <v>45</v>
      </c>
      <c r="F27" s="1">
        <v>305</v>
      </c>
      <c r="G27" s="1">
        <v>25</v>
      </c>
      <c r="H27" s="1"/>
      <c r="I27" s="1"/>
      <c r="J27">
        <f t="shared" si="0"/>
        <v>0</v>
      </c>
      <c r="K27">
        <f t="shared" si="1"/>
        <v>5.3232542185827052</v>
      </c>
      <c r="L27">
        <f t="shared" si="2"/>
        <v>-0.8191520442889918</v>
      </c>
      <c r="M27" s="3" t="e">
        <f t="shared" si="3"/>
        <v>#DIV/0!</v>
      </c>
      <c r="N27" s="3" t="e">
        <f t="shared" si="4"/>
        <v>#DIV/0!</v>
      </c>
      <c r="O27">
        <f t="shared" si="5"/>
        <v>5.3232542185827052</v>
      </c>
      <c r="P27">
        <f t="shared" si="6"/>
        <v>-0.57357643635104605</v>
      </c>
      <c r="Q27" s="3" t="e">
        <f t="shared" si="7"/>
        <v>#DIV/0!</v>
      </c>
      <c r="R27" s="3" t="e">
        <f t="shared" si="8"/>
        <v>#DIV/0!</v>
      </c>
      <c r="W27" t="s">
        <v>14</v>
      </c>
    </row>
    <row r="28" spans="2:23" x14ac:dyDescent="0.25">
      <c r="B28" s="20"/>
      <c r="C28" s="4">
        <v>363</v>
      </c>
      <c r="D28" s="5">
        <v>667</v>
      </c>
      <c r="E28" s="6">
        <v>90</v>
      </c>
      <c r="F28" s="1">
        <v>0</v>
      </c>
      <c r="G28" s="1">
        <v>18</v>
      </c>
      <c r="H28" s="1">
        <v>0</v>
      </c>
      <c r="I28" s="1">
        <v>30</v>
      </c>
      <c r="J28">
        <f t="shared" si="0"/>
        <v>8.6206896551724144E-2</v>
      </c>
      <c r="K28">
        <f t="shared" si="1"/>
        <v>0</v>
      </c>
      <c r="L28">
        <f t="shared" si="2"/>
        <v>0</v>
      </c>
      <c r="M28" s="3">
        <f t="shared" si="3"/>
        <v>0</v>
      </c>
      <c r="N28" s="3">
        <f t="shared" si="4"/>
        <v>363</v>
      </c>
      <c r="O28">
        <f t="shared" si="5"/>
        <v>0</v>
      </c>
      <c r="P28">
        <f t="shared" si="6"/>
        <v>-1</v>
      </c>
      <c r="Q28" s="3">
        <f t="shared" si="7"/>
        <v>-208.79999999999998</v>
      </c>
      <c r="R28" s="3">
        <f t="shared" si="8"/>
        <v>458.20000000000005</v>
      </c>
      <c r="S28" s="17"/>
      <c r="W28" t="s">
        <v>40</v>
      </c>
    </row>
    <row r="29" spans="2:23" x14ac:dyDescent="0.25">
      <c r="B29" s="20"/>
      <c r="C29" s="4">
        <v>363</v>
      </c>
      <c r="D29" s="5">
        <v>667</v>
      </c>
      <c r="E29" s="6">
        <v>90</v>
      </c>
      <c r="F29" s="1">
        <v>90</v>
      </c>
      <c r="G29" s="1"/>
      <c r="H29" s="1"/>
      <c r="I29" s="1"/>
      <c r="J29">
        <f t="shared" si="0"/>
        <v>0</v>
      </c>
      <c r="K29">
        <f t="shared" si="1"/>
        <v>1.5707963267948966</v>
      </c>
      <c r="L29">
        <f t="shared" si="2"/>
        <v>1</v>
      </c>
      <c r="M29" s="3" t="e">
        <f t="shared" si="3"/>
        <v>#DIV/0!</v>
      </c>
      <c r="N29" s="3" t="e">
        <f t="shared" si="4"/>
        <v>#DIV/0!</v>
      </c>
      <c r="O29">
        <f t="shared" si="5"/>
        <v>1.5707963267948966</v>
      </c>
      <c r="P29">
        <f t="shared" si="6"/>
        <v>-6.1257422745431001E-17</v>
      </c>
      <c r="Q29" s="3" t="e">
        <f t="shared" si="7"/>
        <v>#DIV/0!</v>
      </c>
      <c r="R29" s="3" t="e">
        <f t="shared" si="8"/>
        <v>#DIV/0!</v>
      </c>
    </row>
    <row r="30" spans="2:23" x14ac:dyDescent="0.25">
      <c r="B30" s="20"/>
      <c r="C30" s="4">
        <v>363</v>
      </c>
      <c r="D30" s="5">
        <v>667</v>
      </c>
      <c r="E30" s="6">
        <v>90</v>
      </c>
      <c r="F30" s="1">
        <v>120</v>
      </c>
      <c r="G30" s="1"/>
      <c r="H30" s="1"/>
      <c r="I30" s="1"/>
      <c r="J30">
        <f t="shared" si="0"/>
        <v>0</v>
      </c>
      <c r="K30">
        <f t="shared" si="1"/>
        <v>2.0943951023931953</v>
      </c>
      <c r="L30">
        <f t="shared" si="2"/>
        <v>0.86602540378443871</v>
      </c>
      <c r="M30" s="3" t="e">
        <f t="shared" si="3"/>
        <v>#DIV/0!</v>
      </c>
      <c r="N30" s="3" t="e">
        <f t="shared" si="4"/>
        <v>#DIV/0!</v>
      </c>
      <c r="O30">
        <f t="shared" si="5"/>
        <v>2.0943951023931953</v>
      </c>
      <c r="P30">
        <f t="shared" si="6"/>
        <v>0.49999999999999978</v>
      </c>
      <c r="Q30" s="3" t="e">
        <f t="shared" si="7"/>
        <v>#DIV/0!</v>
      </c>
      <c r="R30" s="3" t="e">
        <f t="shared" si="8"/>
        <v>#DIV/0!</v>
      </c>
    </row>
    <row r="31" spans="2:23" x14ac:dyDescent="0.25">
      <c r="B31" s="20"/>
      <c r="C31" s="4">
        <v>363</v>
      </c>
      <c r="D31" s="5">
        <v>667</v>
      </c>
      <c r="E31" s="6">
        <v>90</v>
      </c>
      <c r="F31" s="1">
        <v>305</v>
      </c>
      <c r="G31" s="1"/>
      <c r="H31" s="1"/>
      <c r="I31" s="1"/>
      <c r="J31">
        <f t="shared" si="0"/>
        <v>0</v>
      </c>
      <c r="K31">
        <f t="shared" si="1"/>
        <v>5.3232542185827052</v>
      </c>
      <c r="L31">
        <f t="shared" si="2"/>
        <v>-0.8191520442889918</v>
      </c>
      <c r="M31" s="3" t="e">
        <f t="shared" si="3"/>
        <v>#DIV/0!</v>
      </c>
      <c r="N31" s="3" t="e">
        <f t="shared" si="4"/>
        <v>#DIV/0!</v>
      </c>
      <c r="O31">
        <f t="shared" si="5"/>
        <v>5.3232542185827052</v>
      </c>
      <c r="P31">
        <f t="shared" si="6"/>
        <v>-0.57357643635104605</v>
      </c>
      <c r="Q31" s="3" t="e">
        <f t="shared" si="7"/>
        <v>#DIV/0!</v>
      </c>
      <c r="R31" s="3" t="e">
        <f t="shared" si="8"/>
        <v>#DIV/0!</v>
      </c>
    </row>
    <row r="32" spans="2:23" x14ac:dyDescent="0.25">
      <c r="B32" s="20"/>
      <c r="C32" s="4">
        <v>363</v>
      </c>
      <c r="D32" s="5">
        <v>667</v>
      </c>
      <c r="E32" s="6">
        <v>120</v>
      </c>
      <c r="F32" s="1">
        <v>0</v>
      </c>
      <c r="G32" s="1"/>
      <c r="H32" s="1"/>
      <c r="I32" s="1"/>
      <c r="J32">
        <f t="shared" si="0"/>
        <v>0</v>
      </c>
      <c r="K32">
        <f t="shared" si="1"/>
        <v>0</v>
      </c>
      <c r="L32">
        <f t="shared" si="2"/>
        <v>0</v>
      </c>
      <c r="M32" s="3" t="e">
        <f t="shared" si="3"/>
        <v>#DIV/0!</v>
      </c>
      <c r="N32" s="3" t="e">
        <f t="shared" si="4"/>
        <v>#DIV/0!</v>
      </c>
      <c r="O32">
        <f t="shared" si="5"/>
        <v>0</v>
      </c>
      <c r="P32">
        <f t="shared" si="6"/>
        <v>-1</v>
      </c>
      <c r="Q32" s="3" t="e">
        <f t="shared" si="7"/>
        <v>#DIV/0!</v>
      </c>
      <c r="R32" s="3" t="e">
        <f t="shared" si="8"/>
        <v>#DIV/0!</v>
      </c>
    </row>
    <row r="33" spans="2:23" x14ac:dyDescent="0.25">
      <c r="B33" s="20"/>
      <c r="C33" s="4">
        <v>363</v>
      </c>
      <c r="D33" s="5">
        <v>667</v>
      </c>
      <c r="E33" s="6">
        <v>120</v>
      </c>
      <c r="F33" s="1">
        <v>90</v>
      </c>
      <c r="G33" s="1"/>
      <c r="H33" s="1"/>
      <c r="I33" s="1"/>
      <c r="J33">
        <f t="shared" si="0"/>
        <v>0</v>
      </c>
      <c r="K33">
        <f t="shared" si="1"/>
        <v>1.5707963267948966</v>
      </c>
      <c r="L33">
        <f t="shared" si="2"/>
        <v>1</v>
      </c>
      <c r="M33" s="3" t="e">
        <f t="shared" si="3"/>
        <v>#DIV/0!</v>
      </c>
      <c r="N33" s="3" t="e">
        <f t="shared" si="4"/>
        <v>#DIV/0!</v>
      </c>
      <c r="O33">
        <f t="shared" si="5"/>
        <v>1.5707963267948966</v>
      </c>
      <c r="P33">
        <f t="shared" si="6"/>
        <v>-6.1257422745431001E-17</v>
      </c>
      <c r="Q33" s="3" t="e">
        <f t="shared" si="7"/>
        <v>#DIV/0!</v>
      </c>
      <c r="R33" s="3" t="e">
        <f t="shared" si="8"/>
        <v>#DIV/0!</v>
      </c>
    </row>
    <row r="34" spans="2:23" x14ac:dyDescent="0.25">
      <c r="B34" s="20"/>
      <c r="C34" s="4">
        <v>363</v>
      </c>
      <c r="D34" s="5">
        <v>667</v>
      </c>
      <c r="E34" s="6">
        <v>120</v>
      </c>
      <c r="F34" s="1">
        <v>120</v>
      </c>
      <c r="G34" s="1"/>
      <c r="H34" s="1"/>
      <c r="I34" s="1"/>
      <c r="J34">
        <f t="shared" si="0"/>
        <v>0</v>
      </c>
      <c r="K34">
        <f t="shared" si="1"/>
        <v>2.0943951023931953</v>
      </c>
      <c r="L34">
        <f t="shared" si="2"/>
        <v>0.86602540378443871</v>
      </c>
      <c r="M34" s="3" t="e">
        <f t="shared" si="3"/>
        <v>#DIV/0!</v>
      </c>
      <c r="N34" s="3" t="e">
        <f t="shared" si="4"/>
        <v>#DIV/0!</v>
      </c>
      <c r="O34">
        <f t="shared" si="5"/>
        <v>2.0943951023931953</v>
      </c>
      <c r="P34">
        <f t="shared" si="6"/>
        <v>0.49999999999999978</v>
      </c>
      <c r="Q34" s="3" t="e">
        <f t="shared" si="7"/>
        <v>#DIV/0!</v>
      </c>
      <c r="R34" s="3" t="e">
        <f t="shared" si="8"/>
        <v>#DIV/0!</v>
      </c>
    </row>
    <row r="35" spans="2:23" x14ac:dyDescent="0.25">
      <c r="B35" s="20"/>
      <c r="C35" s="4">
        <v>363</v>
      </c>
      <c r="D35" s="5">
        <v>667</v>
      </c>
      <c r="E35" s="6">
        <v>120</v>
      </c>
      <c r="F35" s="1">
        <v>305</v>
      </c>
      <c r="G35" s="1"/>
      <c r="H35" s="1"/>
      <c r="I35" s="1"/>
      <c r="J35">
        <f t="shared" si="0"/>
        <v>0</v>
      </c>
      <c r="K35">
        <f t="shared" si="1"/>
        <v>5.3232542185827052</v>
      </c>
      <c r="L35">
        <f t="shared" si="2"/>
        <v>-0.8191520442889918</v>
      </c>
      <c r="M35" s="3" t="e">
        <f t="shared" si="3"/>
        <v>#DIV/0!</v>
      </c>
      <c r="N35" s="3" t="e">
        <f t="shared" si="4"/>
        <v>#DIV/0!</v>
      </c>
      <c r="O35">
        <f t="shared" si="5"/>
        <v>5.3232542185827052</v>
      </c>
      <c r="P35">
        <f t="shared" si="6"/>
        <v>-0.57357643635104605</v>
      </c>
      <c r="Q35" s="3" t="e">
        <f t="shared" si="7"/>
        <v>#DIV/0!</v>
      </c>
      <c r="R35" s="3" t="e">
        <f t="shared" si="8"/>
        <v>#DIV/0!</v>
      </c>
    </row>
    <row r="36" spans="2:23" x14ac:dyDescent="0.25">
      <c r="B36" s="20"/>
      <c r="C36" s="4">
        <v>363</v>
      </c>
      <c r="D36" s="5">
        <v>667</v>
      </c>
      <c r="E36" s="6">
        <v>250</v>
      </c>
      <c r="F36" s="1">
        <v>0</v>
      </c>
      <c r="G36" s="1"/>
      <c r="H36" s="1"/>
      <c r="I36" s="1"/>
      <c r="J36">
        <f t="shared" si="0"/>
        <v>0</v>
      </c>
      <c r="K36">
        <f t="shared" si="1"/>
        <v>0</v>
      </c>
      <c r="L36">
        <f t="shared" si="2"/>
        <v>0</v>
      </c>
      <c r="M36" s="3" t="e">
        <f t="shared" si="3"/>
        <v>#DIV/0!</v>
      </c>
      <c r="N36" s="3" t="e">
        <f t="shared" si="4"/>
        <v>#DIV/0!</v>
      </c>
      <c r="O36">
        <f t="shared" si="5"/>
        <v>0</v>
      </c>
      <c r="P36">
        <f t="shared" si="6"/>
        <v>-1</v>
      </c>
      <c r="Q36" s="3" t="e">
        <f t="shared" si="7"/>
        <v>#DIV/0!</v>
      </c>
      <c r="R36" s="3" t="e">
        <f t="shared" si="8"/>
        <v>#DIV/0!</v>
      </c>
    </row>
    <row r="37" spans="2:23" x14ac:dyDescent="0.25">
      <c r="B37" s="20"/>
      <c r="C37" s="4">
        <v>363</v>
      </c>
      <c r="D37" s="5">
        <v>667</v>
      </c>
      <c r="E37" s="6">
        <v>250</v>
      </c>
      <c r="F37" s="1">
        <v>90</v>
      </c>
      <c r="G37" s="1"/>
      <c r="H37" s="1"/>
      <c r="I37" s="1"/>
      <c r="J37">
        <f t="shared" si="0"/>
        <v>0</v>
      </c>
      <c r="K37">
        <f t="shared" si="1"/>
        <v>1.5707963267948966</v>
      </c>
      <c r="L37">
        <f t="shared" si="2"/>
        <v>1</v>
      </c>
      <c r="M37" s="3" t="e">
        <f t="shared" si="3"/>
        <v>#DIV/0!</v>
      </c>
      <c r="N37" s="3" t="e">
        <f t="shared" si="4"/>
        <v>#DIV/0!</v>
      </c>
      <c r="O37">
        <f t="shared" si="5"/>
        <v>1.5707963267948966</v>
      </c>
      <c r="P37">
        <f t="shared" si="6"/>
        <v>-6.1257422745431001E-17</v>
      </c>
      <c r="Q37" s="3" t="e">
        <f t="shared" si="7"/>
        <v>#DIV/0!</v>
      </c>
      <c r="R37" s="3" t="e">
        <f t="shared" si="8"/>
        <v>#DIV/0!</v>
      </c>
    </row>
    <row r="38" spans="2:23" x14ac:dyDescent="0.25">
      <c r="B38" s="20"/>
      <c r="C38" s="4">
        <v>363</v>
      </c>
      <c r="D38" s="5">
        <v>667</v>
      </c>
      <c r="E38" s="6">
        <v>250</v>
      </c>
      <c r="F38" s="1">
        <v>120</v>
      </c>
      <c r="G38" s="1"/>
      <c r="H38" s="1"/>
      <c r="I38" s="1"/>
      <c r="J38">
        <f t="shared" si="0"/>
        <v>0</v>
      </c>
      <c r="K38">
        <f t="shared" si="1"/>
        <v>2.0943951023931953</v>
      </c>
      <c r="L38">
        <f t="shared" si="2"/>
        <v>0.86602540378443871</v>
      </c>
      <c r="M38" s="3" t="e">
        <f t="shared" si="3"/>
        <v>#DIV/0!</v>
      </c>
      <c r="N38" s="3" t="e">
        <f t="shared" si="4"/>
        <v>#DIV/0!</v>
      </c>
      <c r="O38">
        <f t="shared" si="5"/>
        <v>2.0943951023931953</v>
      </c>
      <c r="P38">
        <f t="shared" si="6"/>
        <v>0.49999999999999978</v>
      </c>
      <c r="Q38" s="3" t="e">
        <f t="shared" si="7"/>
        <v>#DIV/0!</v>
      </c>
      <c r="R38" s="3" t="e">
        <f t="shared" si="8"/>
        <v>#DIV/0!</v>
      </c>
    </row>
    <row r="39" spans="2:23" x14ac:dyDescent="0.25">
      <c r="B39" s="20"/>
      <c r="C39" s="4">
        <v>363</v>
      </c>
      <c r="D39" s="5">
        <v>667</v>
      </c>
      <c r="E39" s="6">
        <v>250</v>
      </c>
      <c r="F39" s="1">
        <v>305</v>
      </c>
      <c r="G39" s="1"/>
      <c r="H39" s="1"/>
      <c r="I39" s="1"/>
      <c r="J39">
        <f t="shared" si="0"/>
        <v>0</v>
      </c>
      <c r="K39">
        <f t="shared" si="1"/>
        <v>5.3232542185827052</v>
      </c>
      <c r="L39">
        <f t="shared" si="2"/>
        <v>-0.8191520442889918</v>
      </c>
      <c r="M39" s="3" t="e">
        <f t="shared" si="3"/>
        <v>#DIV/0!</v>
      </c>
      <c r="N39" s="3" t="e">
        <f t="shared" si="4"/>
        <v>#DIV/0!</v>
      </c>
      <c r="O39">
        <f t="shared" si="5"/>
        <v>5.3232542185827052</v>
      </c>
      <c r="P39">
        <f t="shared" si="6"/>
        <v>-0.57357643635104605</v>
      </c>
      <c r="Q39" s="3" t="e">
        <f t="shared" si="7"/>
        <v>#DIV/0!</v>
      </c>
      <c r="R39" s="3" t="e">
        <f t="shared" si="8"/>
        <v>#DIV/0!</v>
      </c>
    </row>
    <row r="40" spans="2:23" x14ac:dyDescent="0.25">
      <c r="B40" s="20"/>
      <c r="C40" s="4">
        <v>363</v>
      </c>
      <c r="D40" s="5">
        <v>667</v>
      </c>
      <c r="E40" s="6">
        <v>270</v>
      </c>
      <c r="F40" s="1">
        <v>0</v>
      </c>
      <c r="G40" s="1"/>
      <c r="H40" s="1"/>
      <c r="I40" s="1"/>
      <c r="J40">
        <f t="shared" si="0"/>
        <v>0</v>
      </c>
      <c r="K40">
        <f t="shared" si="1"/>
        <v>0</v>
      </c>
      <c r="L40">
        <f t="shared" si="2"/>
        <v>0</v>
      </c>
      <c r="M40" s="3" t="e">
        <f t="shared" si="3"/>
        <v>#DIV/0!</v>
      </c>
      <c r="N40" s="3" t="e">
        <f t="shared" si="4"/>
        <v>#DIV/0!</v>
      </c>
      <c r="O40">
        <f t="shared" si="5"/>
        <v>0</v>
      </c>
      <c r="P40">
        <f t="shared" si="6"/>
        <v>-1</v>
      </c>
      <c r="Q40" s="3" t="e">
        <f t="shared" si="7"/>
        <v>#DIV/0!</v>
      </c>
      <c r="R40" s="3" t="e">
        <f t="shared" si="8"/>
        <v>#DIV/0!</v>
      </c>
    </row>
    <row r="41" spans="2:23" x14ac:dyDescent="0.25">
      <c r="B41" s="20"/>
      <c r="C41" s="4">
        <v>363</v>
      </c>
      <c r="D41" s="5">
        <v>667</v>
      </c>
      <c r="E41" s="6">
        <v>270</v>
      </c>
      <c r="F41" s="1">
        <v>90</v>
      </c>
      <c r="G41" s="1"/>
      <c r="H41" s="1"/>
      <c r="I41" s="1"/>
      <c r="J41">
        <f t="shared" si="0"/>
        <v>0</v>
      </c>
      <c r="K41">
        <f t="shared" si="1"/>
        <v>1.5707963267948966</v>
      </c>
      <c r="L41">
        <f t="shared" si="2"/>
        <v>1</v>
      </c>
      <c r="M41" s="3" t="e">
        <f t="shared" si="3"/>
        <v>#DIV/0!</v>
      </c>
      <c r="N41" s="3" t="e">
        <f t="shared" si="4"/>
        <v>#DIV/0!</v>
      </c>
      <c r="O41">
        <f t="shared" si="5"/>
        <v>1.5707963267948966</v>
      </c>
      <c r="P41">
        <f t="shared" si="6"/>
        <v>-6.1257422745431001E-17</v>
      </c>
      <c r="Q41" s="3" t="e">
        <f t="shared" si="7"/>
        <v>#DIV/0!</v>
      </c>
      <c r="R41" s="3" t="e">
        <f t="shared" si="8"/>
        <v>#DIV/0!</v>
      </c>
    </row>
    <row r="42" spans="2:23" x14ac:dyDescent="0.25">
      <c r="B42" s="20"/>
      <c r="C42" s="4">
        <v>363</v>
      </c>
      <c r="D42" s="5">
        <v>667</v>
      </c>
      <c r="E42" s="6">
        <v>270</v>
      </c>
      <c r="F42" s="1">
        <v>120</v>
      </c>
      <c r="G42" s="1"/>
      <c r="H42" s="1"/>
      <c r="I42" s="1"/>
      <c r="J42">
        <f t="shared" si="0"/>
        <v>0</v>
      </c>
      <c r="K42">
        <f t="shared" si="1"/>
        <v>2.0943951023931953</v>
      </c>
      <c r="L42">
        <f t="shared" si="2"/>
        <v>0.86602540378443871</v>
      </c>
      <c r="M42" s="3" t="e">
        <f t="shared" si="3"/>
        <v>#DIV/0!</v>
      </c>
      <c r="N42" s="3" t="e">
        <f t="shared" si="4"/>
        <v>#DIV/0!</v>
      </c>
      <c r="O42">
        <f t="shared" si="5"/>
        <v>2.0943951023931953</v>
      </c>
      <c r="P42">
        <f t="shared" si="6"/>
        <v>0.49999999999999978</v>
      </c>
      <c r="Q42" s="3" t="e">
        <f t="shared" si="7"/>
        <v>#DIV/0!</v>
      </c>
      <c r="R42" s="3" t="e">
        <f t="shared" si="8"/>
        <v>#DIV/0!</v>
      </c>
    </row>
    <row r="43" spans="2:23" x14ac:dyDescent="0.25">
      <c r="B43" s="20"/>
      <c r="C43" s="4">
        <v>363</v>
      </c>
      <c r="D43" s="5">
        <v>667</v>
      </c>
      <c r="E43" s="6">
        <v>270</v>
      </c>
      <c r="F43" s="1">
        <v>305</v>
      </c>
      <c r="G43" s="1"/>
      <c r="H43" s="1"/>
      <c r="I43" s="1"/>
      <c r="J43">
        <f t="shared" si="0"/>
        <v>0</v>
      </c>
      <c r="K43">
        <f t="shared" si="1"/>
        <v>5.3232542185827052</v>
      </c>
      <c r="L43">
        <f t="shared" si="2"/>
        <v>-0.8191520442889918</v>
      </c>
      <c r="M43" s="3" t="e">
        <f t="shared" si="3"/>
        <v>#DIV/0!</v>
      </c>
      <c r="N43" s="3" t="e">
        <f t="shared" si="4"/>
        <v>#DIV/0!</v>
      </c>
      <c r="O43">
        <f t="shared" si="5"/>
        <v>5.3232542185827052</v>
      </c>
      <c r="P43">
        <f t="shared" si="6"/>
        <v>-0.57357643635104605</v>
      </c>
      <c r="Q43" s="3" t="e">
        <f t="shared" si="7"/>
        <v>#DIV/0!</v>
      </c>
      <c r="R43" s="3" t="e">
        <f t="shared" si="8"/>
        <v>#DIV/0!</v>
      </c>
    </row>
    <row r="44" spans="2:23" x14ac:dyDescent="0.25">
      <c r="B44" s="20"/>
      <c r="C44" s="4">
        <v>363</v>
      </c>
      <c r="D44" s="5">
        <v>667</v>
      </c>
      <c r="E44" s="6">
        <v>305</v>
      </c>
      <c r="F44" s="1">
        <v>0</v>
      </c>
      <c r="G44" s="1"/>
      <c r="H44" s="1"/>
      <c r="I44" s="1"/>
      <c r="J44">
        <f t="shared" si="0"/>
        <v>0</v>
      </c>
      <c r="K44">
        <f t="shared" si="1"/>
        <v>0</v>
      </c>
      <c r="L44">
        <f t="shared" si="2"/>
        <v>0</v>
      </c>
      <c r="M44" s="3" t="e">
        <f t="shared" si="3"/>
        <v>#DIV/0!</v>
      </c>
      <c r="N44" s="3" t="e">
        <f t="shared" si="4"/>
        <v>#DIV/0!</v>
      </c>
      <c r="O44">
        <f t="shared" si="5"/>
        <v>0</v>
      </c>
      <c r="P44">
        <f t="shared" si="6"/>
        <v>-1</v>
      </c>
      <c r="Q44" s="3" t="e">
        <f t="shared" si="7"/>
        <v>#DIV/0!</v>
      </c>
      <c r="R44" s="3" t="e">
        <f t="shared" si="8"/>
        <v>#DIV/0!</v>
      </c>
    </row>
    <row r="45" spans="2:23" x14ac:dyDescent="0.25">
      <c r="B45" s="20"/>
      <c r="C45" s="4">
        <v>363</v>
      </c>
      <c r="D45" s="5">
        <v>667</v>
      </c>
      <c r="E45" s="6">
        <v>305</v>
      </c>
      <c r="F45" s="1">
        <v>90</v>
      </c>
      <c r="G45" s="1"/>
      <c r="H45" s="1"/>
      <c r="I45" s="1"/>
      <c r="J45">
        <f t="shared" si="0"/>
        <v>0</v>
      </c>
      <c r="K45">
        <f t="shared" si="1"/>
        <v>1.5707963267948966</v>
      </c>
      <c r="L45">
        <f t="shared" si="2"/>
        <v>1</v>
      </c>
      <c r="M45" s="3" t="e">
        <f t="shared" si="3"/>
        <v>#DIV/0!</v>
      </c>
      <c r="N45" s="3" t="e">
        <f t="shared" si="4"/>
        <v>#DIV/0!</v>
      </c>
      <c r="O45">
        <f t="shared" si="5"/>
        <v>1.5707963267948966</v>
      </c>
      <c r="P45">
        <f t="shared" si="6"/>
        <v>-6.1257422745431001E-17</v>
      </c>
      <c r="Q45" s="3" t="e">
        <f t="shared" si="7"/>
        <v>#DIV/0!</v>
      </c>
      <c r="R45" s="3" t="e">
        <f t="shared" si="8"/>
        <v>#DIV/0!</v>
      </c>
    </row>
    <row r="46" spans="2:23" x14ac:dyDescent="0.25">
      <c r="B46" s="20"/>
      <c r="C46" s="4">
        <v>363</v>
      </c>
      <c r="D46" s="5">
        <v>667</v>
      </c>
      <c r="E46" s="6">
        <v>305</v>
      </c>
      <c r="F46" s="1">
        <v>120</v>
      </c>
      <c r="G46" s="1"/>
      <c r="H46" s="1"/>
      <c r="I46" s="1"/>
      <c r="J46">
        <f t="shared" si="0"/>
        <v>0</v>
      </c>
      <c r="K46">
        <f t="shared" si="1"/>
        <v>2.0943951023931953</v>
      </c>
      <c r="L46">
        <f t="shared" si="2"/>
        <v>0.86602540378443871</v>
      </c>
      <c r="M46" s="3" t="e">
        <f t="shared" si="3"/>
        <v>#DIV/0!</v>
      </c>
      <c r="N46" s="3" t="e">
        <f t="shared" si="4"/>
        <v>#DIV/0!</v>
      </c>
      <c r="O46">
        <f t="shared" si="5"/>
        <v>2.0943951023931953</v>
      </c>
      <c r="P46">
        <f t="shared" si="6"/>
        <v>0.49999999999999978</v>
      </c>
      <c r="Q46" s="3" t="e">
        <f t="shared" si="7"/>
        <v>#DIV/0!</v>
      </c>
      <c r="R46" s="3" t="e">
        <f t="shared" si="8"/>
        <v>#DIV/0!</v>
      </c>
    </row>
    <row r="47" spans="2:23" x14ac:dyDescent="0.25">
      <c r="B47" s="20"/>
      <c r="C47" s="4">
        <v>363</v>
      </c>
      <c r="D47" s="5">
        <v>667</v>
      </c>
      <c r="E47" s="6">
        <v>305</v>
      </c>
      <c r="F47" s="1">
        <v>305</v>
      </c>
      <c r="G47" s="1"/>
      <c r="H47" s="1"/>
      <c r="I47" s="1"/>
      <c r="J47">
        <f t="shared" si="0"/>
        <v>0</v>
      </c>
      <c r="K47">
        <f t="shared" si="1"/>
        <v>5.3232542185827052</v>
      </c>
      <c r="L47">
        <f t="shared" si="2"/>
        <v>-0.8191520442889918</v>
      </c>
      <c r="M47" s="3" t="e">
        <f t="shared" si="3"/>
        <v>#DIV/0!</v>
      </c>
      <c r="N47" s="3" t="e">
        <f t="shared" si="4"/>
        <v>#DIV/0!</v>
      </c>
      <c r="O47">
        <f t="shared" si="5"/>
        <v>5.3232542185827052</v>
      </c>
      <c r="P47">
        <f t="shared" si="6"/>
        <v>-0.57357643635104605</v>
      </c>
      <c r="Q47" s="3" t="e">
        <f t="shared" si="7"/>
        <v>#DIV/0!</v>
      </c>
      <c r="R47" s="3" t="e">
        <f t="shared" si="8"/>
        <v>#DIV/0!</v>
      </c>
    </row>
    <row r="48" spans="2:23" x14ac:dyDescent="0.25">
      <c r="B48" s="20" t="s">
        <v>37</v>
      </c>
      <c r="C48" s="4">
        <v>363</v>
      </c>
      <c r="D48" s="5">
        <v>565</v>
      </c>
      <c r="E48" s="6">
        <v>0</v>
      </c>
      <c r="F48" s="1">
        <v>0</v>
      </c>
      <c r="G48" s="1">
        <v>5</v>
      </c>
      <c r="H48" s="1"/>
      <c r="I48" s="1">
        <v>5</v>
      </c>
      <c r="J48">
        <f t="shared" ref="J48" si="22">I48/233</f>
        <v>2.1459227467811159E-2</v>
      </c>
      <c r="K48">
        <f t="shared" si="1"/>
        <v>0</v>
      </c>
      <c r="L48">
        <f t="shared" si="2"/>
        <v>0</v>
      </c>
      <c r="M48" s="3">
        <f t="shared" si="3"/>
        <v>0</v>
      </c>
      <c r="N48" s="3">
        <f t="shared" si="4"/>
        <v>363</v>
      </c>
      <c r="O48">
        <f t="shared" si="5"/>
        <v>0</v>
      </c>
      <c r="P48">
        <f t="shared" si="6"/>
        <v>-1</v>
      </c>
      <c r="Q48" s="3">
        <f t="shared" si="7"/>
        <v>-233</v>
      </c>
      <c r="R48" s="3">
        <f t="shared" si="8"/>
        <v>332</v>
      </c>
      <c r="W48" t="s">
        <v>26</v>
      </c>
    </row>
    <row r="49" spans="2:23" x14ac:dyDescent="0.25">
      <c r="B49" s="20"/>
      <c r="C49" s="4">
        <v>363</v>
      </c>
      <c r="D49" s="5">
        <v>565</v>
      </c>
      <c r="E49" s="6">
        <v>0</v>
      </c>
      <c r="F49" s="1">
        <v>0</v>
      </c>
      <c r="G49" s="1">
        <v>5</v>
      </c>
      <c r="H49" s="1"/>
      <c r="I49" s="1">
        <v>10</v>
      </c>
      <c r="J49">
        <f t="shared" ref="J49:J96" si="23">I49/233</f>
        <v>4.2918454935622317E-2</v>
      </c>
      <c r="K49">
        <f t="shared" si="1"/>
        <v>0</v>
      </c>
      <c r="L49">
        <f t="shared" si="2"/>
        <v>0</v>
      </c>
      <c r="M49" s="3">
        <f t="shared" si="3"/>
        <v>0</v>
      </c>
      <c r="N49" s="3">
        <f t="shared" si="4"/>
        <v>363</v>
      </c>
      <c r="O49">
        <f t="shared" si="5"/>
        <v>0</v>
      </c>
      <c r="P49">
        <f t="shared" si="6"/>
        <v>-1</v>
      </c>
      <c r="Q49" s="3">
        <f t="shared" si="7"/>
        <v>-116.5</v>
      </c>
      <c r="R49" s="3">
        <f t="shared" si="8"/>
        <v>448.5</v>
      </c>
      <c r="W49" t="s">
        <v>27</v>
      </c>
    </row>
    <row r="50" spans="2:23" x14ac:dyDescent="0.25">
      <c r="B50" s="20"/>
      <c r="C50" s="4">
        <v>363</v>
      </c>
      <c r="D50" s="5">
        <v>565</v>
      </c>
      <c r="E50" s="6">
        <v>0</v>
      </c>
      <c r="F50" s="1">
        <v>0</v>
      </c>
      <c r="G50" s="1">
        <v>5</v>
      </c>
      <c r="H50" s="1"/>
      <c r="I50" s="1">
        <v>20</v>
      </c>
      <c r="J50">
        <f t="shared" si="23"/>
        <v>8.5836909871244635E-2</v>
      </c>
      <c r="K50">
        <f t="shared" si="1"/>
        <v>0</v>
      </c>
      <c r="L50">
        <f t="shared" si="2"/>
        <v>0</v>
      </c>
      <c r="M50" s="3">
        <f t="shared" si="3"/>
        <v>0</v>
      </c>
      <c r="N50" s="3">
        <f t="shared" si="4"/>
        <v>363</v>
      </c>
      <c r="O50">
        <f t="shared" si="5"/>
        <v>0</v>
      </c>
      <c r="P50">
        <f t="shared" si="6"/>
        <v>-1</v>
      </c>
      <c r="Q50" s="3">
        <f t="shared" si="7"/>
        <v>-58.25</v>
      </c>
      <c r="R50" s="3">
        <f t="shared" si="8"/>
        <v>506.75</v>
      </c>
      <c r="W50" t="s">
        <v>28</v>
      </c>
    </row>
    <row r="51" spans="2:23" x14ac:dyDescent="0.25">
      <c r="B51" s="20"/>
      <c r="C51" s="4">
        <v>363</v>
      </c>
      <c r="D51" s="5">
        <v>565</v>
      </c>
      <c r="E51" s="6">
        <v>0</v>
      </c>
      <c r="F51" s="1">
        <v>0</v>
      </c>
      <c r="G51" s="1">
        <v>5</v>
      </c>
      <c r="H51" s="1"/>
      <c r="I51" s="1">
        <v>40</v>
      </c>
      <c r="J51">
        <f t="shared" si="23"/>
        <v>0.17167381974248927</v>
      </c>
      <c r="K51">
        <f t="shared" si="1"/>
        <v>0</v>
      </c>
      <c r="L51">
        <f t="shared" si="2"/>
        <v>0</v>
      </c>
      <c r="M51" s="3">
        <f t="shared" si="3"/>
        <v>0</v>
      </c>
      <c r="N51" s="3">
        <f t="shared" si="4"/>
        <v>363</v>
      </c>
      <c r="O51">
        <f t="shared" si="5"/>
        <v>0</v>
      </c>
      <c r="P51">
        <f t="shared" si="6"/>
        <v>-1</v>
      </c>
      <c r="Q51" s="3">
        <f t="shared" si="7"/>
        <v>-29.125</v>
      </c>
      <c r="R51" s="3">
        <f t="shared" si="8"/>
        <v>535.875</v>
      </c>
      <c r="W51" t="s">
        <v>29</v>
      </c>
    </row>
    <row r="52" spans="2:23" x14ac:dyDescent="0.25">
      <c r="B52" s="20"/>
      <c r="C52" s="4">
        <v>363</v>
      </c>
      <c r="D52" s="5">
        <v>565</v>
      </c>
      <c r="E52" s="6">
        <v>0</v>
      </c>
      <c r="F52" s="1">
        <v>0</v>
      </c>
      <c r="G52" s="1">
        <v>5</v>
      </c>
      <c r="H52" s="1"/>
      <c r="I52" s="1">
        <v>80</v>
      </c>
      <c r="J52">
        <f t="shared" si="23"/>
        <v>0.34334763948497854</v>
      </c>
      <c r="K52">
        <f t="shared" si="1"/>
        <v>0</v>
      </c>
      <c r="L52">
        <f t="shared" si="2"/>
        <v>0</v>
      </c>
      <c r="M52" s="3">
        <f t="shared" si="3"/>
        <v>0</v>
      </c>
      <c r="N52" s="3">
        <f t="shared" si="4"/>
        <v>363</v>
      </c>
      <c r="O52">
        <f t="shared" si="5"/>
        <v>0</v>
      </c>
      <c r="P52">
        <f t="shared" si="6"/>
        <v>-1</v>
      </c>
      <c r="Q52" s="3">
        <f t="shared" si="7"/>
        <v>-14.5625</v>
      </c>
      <c r="R52" s="3">
        <f t="shared" si="8"/>
        <v>550.4375</v>
      </c>
      <c r="W52" t="s">
        <v>30</v>
      </c>
    </row>
    <row r="53" spans="2:23" x14ac:dyDescent="0.25">
      <c r="B53" s="20"/>
      <c r="C53" s="4">
        <v>363</v>
      </c>
      <c r="D53" s="5">
        <v>565</v>
      </c>
      <c r="E53" s="6">
        <v>0</v>
      </c>
      <c r="F53" s="1">
        <v>0</v>
      </c>
      <c r="G53" s="1">
        <v>5</v>
      </c>
      <c r="H53" s="1"/>
      <c r="I53" s="1">
        <v>160</v>
      </c>
      <c r="J53">
        <f t="shared" si="23"/>
        <v>0.68669527896995708</v>
      </c>
      <c r="K53">
        <f t="shared" si="1"/>
        <v>0</v>
      </c>
      <c r="L53">
        <f t="shared" si="2"/>
        <v>0</v>
      </c>
      <c r="M53" s="3">
        <f t="shared" si="3"/>
        <v>0</v>
      </c>
      <c r="N53" s="3">
        <f t="shared" si="4"/>
        <v>363</v>
      </c>
      <c r="O53">
        <f t="shared" si="5"/>
        <v>0</v>
      </c>
      <c r="P53">
        <f t="shared" si="6"/>
        <v>-1</v>
      </c>
      <c r="Q53" s="3">
        <f t="shared" si="7"/>
        <v>-7.28125</v>
      </c>
      <c r="R53" s="3">
        <f t="shared" si="8"/>
        <v>557.71875</v>
      </c>
      <c r="W53" t="s">
        <v>31</v>
      </c>
    </row>
    <row r="54" spans="2:23" x14ac:dyDescent="0.25">
      <c r="B54" s="20"/>
      <c r="C54" s="4">
        <v>363</v>
      </c>
      <c r="D54" s="5">
        <v>565</v>
      </c>
      <c r="E54" s="6">
        <v>0</v>
      </c>
      <c r="F54" s="1">
        <v>0</v>
      </c>
      <c r="G54" s="1">
        <v>150</v>
      </c>
      <c r="H54" s="1"/>
      <c r="I54" s="1">
        <v>160</v>
      </c>
      <c r="J54">
        <f t="shared" si="23"/>
        <v>0.68669527896995708</v>
      </c>
      <c r="K54">
        <f t="shared" si="1"/>
        <v>0</v>
      </c>
      <c r="L54">
        <f t="shared" si="2"/>
        <v>0</v>
      </c>
      <c r="M54" s="3">
        <f t="shared" si="3"/>
        <v>0</v>
      </c>
      <c r="N54" s="3">
        <f t="shared" si="4"/>
        <v>363</v>
      </c>
      <c r="O54">
        <f t="shared" si="5"/>
        <v>0</v>
      </c>
      <c r="P54">
        <f t="shared" si="6"/>
        <v>-1</v>
      </c>
      <c r="Q54" s="3">
        <f t="shared" si="7"/>
        <v>-218.4375</v>
      </c>
      <c r="R54" s="3">
        <f t="shared" si="8"/>
        <v>346.5625</v>
      </c>
      <c r="W54" t="s">
        <v>12</v>
      </c>
    </row>
    <row r="55" spans="2:23" x14ac:dyDescent="0.25">
      <c r="B55" s="20"/>
      <c r="C55" s="4">
        <v>363</v>
      </c>
      <c r="D55" s="5">
        <v>565</v>
      </c>
      <c r="E55" s="6">
        <v>0</v>
      </c>
      <c r="F55" s="1">
        <v>90</v>
      </c>
      <c r="G55" s="1">
        <v>25</v>
      </c>
      <c r="H55" s="1"/>
      <c r="I55" s="1"/>
      <c r="J55">
        <f t="shared" si="23"/>
        <v>0</v>
      </c>
      <c r="K55">
        <f t="shared" si="1"/>
        <v>1.5707963267948966</v>
      </c>
      <c r="L55">
        <f t="shared" si="2"/>
        <v>1</v>
      </c>
      <c r="M55" s="3" t="e">
        <f t="shared" si="3"/>
        <v>#DIV/0!</v>
      </c>
      <c r="N55" s="3" t="e">
        <f t="shared" si="4"/>
        <v>#DIV/0!</v>
      </c>
      <c r="O55">
        <f t="shared" si="5"/>
        <v>1.5707963267948966</v>
      </c>
      <c r="P55">
        <f t="shared" si="6"/>
        <v>-6.1257422745431001E-17</v>
      </c>
      <c r="Q55" s="3" t="e">
        <f t="shared" si="7"/>
        <v>#DIV/0!</v>
      </c>
      <c r="R55" s="3" t="e">
        <f t="shared" si="8"/>
        <v>#DIV/0!</v>
      </c>
      <c r="W55" t="s">
        <v>13</v>
      </c>
    </row>
    <row r="56" spans="2:23" x14ac:dyDescent="0.25">
      <c r="B56" s="20"/>
      <c r="C56" s="4">
        <v>363</v>
      </c>
      <c r="D56" s="5">
        <v>565</v>
      </c>
      <c r="E56" s="6">
        <v>0</v>
      </c>
      <c r="F56" s="1">
        <v>270</v>
      </c>
      <c r="G56" s="1">
        <v>45</v>
      </c>
      <c r="H56" s="1"/>
      <c r="I56" s="1"/>
      <c r="J56">
        <f t="shared" si="23"/>
        <v>0</v>
      </c>
      <c r="K56">
        <f t="shared" si="1"/>
        <v>4.7123889803846897</v>
      </c>
      <c r="L56">
        <f t="shared" si="2"/>
        <v>-1</v>
      </c>
      <c r="M56" s="3" t="e">
        <f t="shared" si="3"/>
        <v>#DIV/0!</v>
      </c>
      <c r="N56" s="3" t="e">
        <f t="shared" si="4"/>
        <v>#DIV/0!</v>
      </c>
      <c r="O56">
        <f t="shared" si="5"/>
        <v>4.7123889803846897</v>
      </c>
      <c r="P56">
        <f t="shared" si="6"/>
        <v>1.83772268236293E-16</v>
      </c>
      <c r="Q56" s="3" t="e">
        <f t="shared" si="7"/>
        <v>#DIV/0!</v>
      </c>
      <c r="R56" s="3" t="e">
        <f t="shared" si="8"/>
        <v>#DIV/0!</v>
      </c>
      <c r="W56" t="s">
        <v>13</v>
      </c>
    </row>
    <row r="57" spans="2:23" x14ac:dyDescent="0.25">
      <c r="B57" s="20"/>
      <c r="C57" s="4">
        <v>363</v>
      </c>
      <c r="D57" s="5">
        <v>565</v>
      </c>
      <c r="E57" s="6">
        <v>45</v>
      </c>
      <c r="F57" s="1">
        <v>0</v>
      </c>
      <c r="G57" s="1">
        <v>5</v>
      </c>
      <c r="H57" s="1"/>
      <c r="I57" s="1"/>
      <c r="J57">
        <f t="shared" si="23"/>
        <v>0</v>
      </c>
      <c r="K57">
        <f t="shared" si="1"/>
        <v>0</v>
      </c>
      <c r="L57">
        <f t="shared" si="2"/>
        <v>0</v>
      </c>
      <c r="M57" s="3" t="e">
        <f t="shared" si="3"/>
        <v>#DIV/0!</v>
      </c>
      <c r="N57" s="3" t="e">
        <f t="shared" si="4"/>
        <v>#DIV/0!</v>
      </c>
      <c r="O57">
        <f t="shared" si="5"/>
        <v>0</v>
      </c>
      <c r="P57">
        <f t="shared" si="6"/>
        <v>-1</v>
      </c>
      <c r="Q57" s="3" t="e">
        <f t="shared" si="7"/>
        <v>#DIV/0!</v>
      </c>
      <c r="R57" s="3" t="e">
        <f t="shared" si="8"/>
        <v>#DIV/0!</v>
      </c>
      <c r="W57" t="s">
        <v>14</v>
      </c>
    </row>
    <row r="58" spans="2:23" x14ac:dyDescent="0.25">
      <c r="B58" s="20"/>
      <c r="C58" s="4">
        <v>363</v>
      </c>
      <c r="D58" s="5">
        <v>565</v>
      </c>
      <c r="E58" s="6">
        <v>45</v>
      </c>
      <c r="F58" s="1">
        <v>90</v>
      </c>
      <c r="G58" s="1">
        <v>25</v>
      </c>
      <c r="H58" s="1"/>
      <c r="I58" s="1"/>
      <c r="J58">
        <f t="shared" si="23"/>
        <v>0</v>
      </c>
      <c r="K58">
        <f t="shared" si="1"/>
        <v>1.5707963267948966</v>
      </c>
      <c r="L58">
        <f t="shared" si="2"/>
        <v>1</v>
      </c>
      <c r="M58" s="3" t="e">
        <f t="shared" si="3"/>
        <v>#DIV/0!</v>
      </c>
      <c r="N58" s="3" t="e">
        <f t="shared" si="4"/>
        <v>#DIV/0!</v>
      </c>
      <c r="O58">
        <f t="shared" si="5"/>
        <v>1.5707963267948966</v>
      </c>
      <c r="P58">
        <f t="shared" si="6"/>
        <v>-6.1257422745431001E-17</v>
      </c>
      <c r="Q58" s="3" t="e">
        <f t="shared" si="7"/>
        <v>#DIV/0!</v>
      </c>
      <c r="R58" s="3" t="e">
        <f t="shared" si="8"/>
        <v>#DIV/0!</v>
      </c>
      <c r="W58" t="s">
        <v>14</v>
      </c>
    </row>
    <row r="59" spans="2:23" x14ac:dyDescent="0.25">
      <c r="B59" s="20"/>
      <c r="C59" s="4">
        <v>363</v>
      </c>
      <c r="D59" s="5">
        <v>565</v>
      </c>
      <c r="E59" s="6">
        <v>90</v>
      </c>
      <c r="F59" s="1">
        <v>0</v>
      </c>
      <c r="G59" s="1">
        <v>18</v>
      </c>
      <c r="H59" s="1"/>
      <c r="I59" s="1"/>
      <c r="J59">
        <f t="shared" si="23"/>
        <v>0</v>
      </c>
      <c r="K59">
        <f t="shared" si="1"/>
        <v>0</v>
      </c>
      <c r="L59">
        <f t="shared" si="2"/>
        <v>0</v>
      </c>
      <c r="M59" s="3" t="e">
        <f t="shared" si="3"/>
        <v>#DIV/0!</v>
      </c>
      <c r="N59" s="3" t="e">
        <f t="shared" si="4"/>
        <v>#DIV/0!</v>
      </c>
      <c r="O59">
        <f t="shared" si="5"/>
        <v>0</v>
      </c>
      <c r="P59">
        <f t="shared" si="6"/>
        <v>-1</v>
      </c>
      <c r="Q59" s="3" t="e">
        <f t="shared" si="7"/>
        <v>#DIV/0!</v>
      </c>
      <c r="R59" s="3" t="e">
        <f t="shared" si="8"/>
        <v>#DIV/0!</v>
      </c>
      <c r="W59" t="s">
        <v>15</v>
      </c>
    </row>
    <row r="60" spans="2:23" x14ac:dyDescent="0.25">
      <c r="B60" s="20"/>
      <c r="C60" s="4">
        <v>363</v>
      </c>
      <c r="D60" s="5">
        <v>565</v>
      </c>
      <c r="E60" s="6"/>
      <c r="F60" s="1"/>
      <c r="G60" s="1"/>
      <c r="H60" s="1"/>
      <c r="I60" s="1"/>
      <c r="J60">
        <f t="shared" si="23"/>
        <v>0</v>
      </c>
      <c r="K60">
        <f t="shared" si="1"/>
        <v>0</v>
      </c>
      <c r="L60">
        <f t="shared" si="2"/>
        <v>0</v>
      </c>
      <c r="M60" s="3" t="e">
        <f t="shared" si="3"/>
        <v>#DIV/0!</v>
      </c>
      <c r="N60" s="3" t="e">
        <f t="shared" si="4"/>
        <v>#DIV/0!</v>
      </c>
      <c r="O60">
        <f t="shared" si="5"/>
        <v>0</v>
      </c>
      <c r="P60">
        <f t="shared" si="6"/>
        <v>-1</v>
      </c>
      <c r="Q60" s="3" t="e">
        <f t="shared" si="7"/>
        <v>#DIV/0!</v>
      </c>
      <c r="R60" s="3" t="e">
        <f t="shared" si="8"/>
        <v>#DIV/0!</v>
      </c>
    </row>
    <row r="61" spans="2:23" x14ac:dyDescent="0.25">
      <c r="B61" s="20"/>
      <c r="C61" s="4">
        <v>363</v>
      </c>
      <c r="D61" s="5">
        <v>565</v>
      </c>
      <c r="E61" s="6"/>
      <c r="F61" s="1"/>
      <c r="G61" s="1"/>
      <c r="H61" s="1"/>
      <c r="I61" s="1"/>
      <c r="J61">
        <f t="shared" si="23"/>
        <v>0</v>
      </c>
      <c r="K61">
        <f t="shared" si="1"/>
        <v>0</v>
      </c>
      <c r="L61">
        <f t="shared" si="2"/>
        <v>0</v>
      </c>
      <c r="M61" s="3" t="e">
        <f t="shared" si="3"/>
        <v>#DIV/0!</v>
      </c>
      <c r="N61" s="3" t="e">
        <f t="shared" si="4"/>
        <v>#DIV/0!</v>
      </c>
      <c r="O61">
        <f t="shared" si="5"/>
        <v>0</v>
      </c>
      <c r="P61">
        <f t="shared" si="6"/>
        <v>-1</v>
      </c>
      <c r="Q61" s="3" t="e">
        <f t="shared" si="7"/>
        <v>#DIV/0!</v>
      </c>
      <c r="R61" s="3" t="e">
        <f t="shared" si="8"/>
        <v>#DIV/0!</v>
      </c>
    </row>
    <row r="62" spans="2:23" x14ac:dyDescent="0.25">
      <c r="B62" s="20"/>
      <c r="C62" s="4">
        <v>363</v>
      </c>
      <c r="D62" s="5">
        <v>565</v>
      </c>
      <c r="E62" s="6"/>
      <c r="F62" s="1"/>
      <c r="G62" s="1"/>
      <c r="H62" s="1"/>
      <c r="I62" s="1"/>
      <c r="J62">
        <f t="shared" si="23"/>
        <v>0</v>
      </c>
      <c r="K62">
        <f t="shared" si="1"/>
        <v>0</v>
      </c>
      <c r="L62">
        <f t="shared" si="2"/>
        <v>0</v>
      </c>
      <c r="M62" s="3" t="e">
        <f t="shared" si="3"/>
        <v>#DIV/0!</v>
      </c>
      <c r="N62" s="3" t="e">
        <f t="shared" si="4"/>
        <v>#DIV/0!</v>
      </c>
      <c r="O62">
        <f t="shared" si="5"/>
        <v>0</v>
      </c>
      <c r="P62">
        <f t="shared" si="6"/>
        <v>-1</v>
      </c>
      <c r="Q62" s="3" t="e">
        <f t="shared" si="7"/>
        <v>#DIV/0!</v>
      </c>
      <c r="R62" s="3" t="e">
        <f t="shared" si="8"/>
        <v>#DIV/0!</v>
      </c>
    </row>
    <row r="63" spans="2:23" x14ac:dyDescent="0.25">
      <c r="B63" s="20"/>
      <c r="C63" s="4">
        <v>363</v>
      </c>
      <c r="D63" s="5">
        <v>565</v>
      </c>
      <c r="E63" s="6"/>
      <c r="F63" s="1"/>
      <c r="G63" s="1"/>
      <c r="H63" s="1"/>
      <c r="I63" s="1"/>
      <c r="J63">
        <f t="shared" si="23"/>
        <v>0</v>
      </c>
      <c r="K63">
        <f t="shared" si="1"/>
        <v>0</v>
      </c>
      <c r="L63">
        <f t="shared" si="2"/>
        <v>0</v>
      </c>
      <c r="M63" s="3" t="e">
        <f t="shared" si="3"/>
        <v>#DIV/0!</v>
      </c>
      <c r="N63" s="3" t="e">
        <f t="shared" si="4"/>
        <v>#DIV/0!</v>
      </c>
      <c r="O63">
        <f t="shared" si="5"/>
        <v>0</v>
      </c>
      <c r="P63">
        <f t="shared" si="6"/>
        <v>-1</v>
      </c>
      <c r="Q63" s="3" t="e">
        <f t="shared" si="7"/>
        <v>#DIV/0!</v>
      </c>
      <c r="R63" s="3" t="e">
        <f t="shared" si="8"/>
        <v>#DIV/0!</v>
      </c>
    </row>
    <row r="64" spans="2:23" x14ac:dyDescent="0.25">
      <c r="B64" s="20"/>
      <c r="C64" s="4">
        <v>363</v>
      </c>
      <c r="D64" s="5">
        <v>565</v>
      </c>
      <c r="E64" s="6"/>
      <c r="F64" s="1"/>
      <c r="G64" s="1"/>
      <c r="H64" s="1"/>
      <c r="I64" s="1"/>
      <c r="J64">
        <f t="shared" si="23"/>
        <v>0</v>
      </c>
      <c r="K64">
        <f t="shared" si="1"/>
        <v>0</v>
      </c>
      <c r="L64">
        <f t="shared" si="2"/>
        <v>0</v>
      </c>
      <c r="M64" s="3" t="e">
        <f t="shared" si="3"/>
        <v>#DIV/0!</v>
      </c>
      <c r="N64" s="3" t="e">
        <f t="shared" si="4"/>
        <v>#DIV/0!</v>
      </c>
      <c r="O64">
        <f t="shared" si="5"/>
        <v>0</v>
      </c>
      <c r="P64">
        <f t="shared" si="6"/>
        <v>-1</v>
      </c>
      <c r="Q64" s="3" t="e">
        <f t="shared" si="7"/>
        <v>#DIV/0!</v>
      </c>
      <c r="R64" s="3" t="e">
        <f t="shared" si="8"/>
        <v>#DIV/0!</v>
      </c>
    </row>
    <row r="65" spans="2:18" x14ac:dyDescent="0.25">
      <c r="B65" s="20"/>
      <c r="C65" s="4">
        <v>363</v>
      </c>
      <c r="D65" s="5">
        <v>565</v>
      </c>
      <c r="E65" s="6"/>
      <c r="F65" s="1"/>
      <c r="G65" s="1"/>
      <c r="H65" s="1"/>
      <c r="I65" s="1"/>
      <c r="J65">
        <f t="shared" si="23"/>
        <v>0</v>
      </c>
      <c r="K65">
        <f t="shared" si="1"/>
        <v>0</v>
      </c>
      <c r="L65">
        <f t="shared" si="2"/>
        <v>0</v>
      </c>
      <c r="M65" s="3" t="e">
        <f t="shared" si="3"/>
        <v>#DIV/0!</v>
      </c>
      <c r="N65" s="3" t="e">
        <f t="shared" si="4"/>
        <v>#DIV/0!</v>
      </c>
      <c r="O65">
        <f t="shared" si="5"/>
        <v>0</v>
      </c>
      <c r="P65">
        <f t="shared" si="6"/>
        <v>-1</v>
      </c>
      <c r="Q65" s="3" t="e">
        <f t="shared" si="7"/>
        <v>#DIV/0!</v>
      </c>
      <c r="R65" s="3" t="e">
        <f t="shared" si="8"/>
        <v>#DIV/0!</v>
      </c>
    </row>
    <row r="66" spans="2:18" x14ac:dyDescent="0.25">
      <c r="B66" s="20"/>
      <c r="C66" s="4">
        <v>363</v>
      </c>
      <c r="D66" s="5">
        <v>565</v>
      </c>
      <c r="E66" s="6"/>
      <c r="F66" s="1"/>
      <c r="G66" s="1"/>
      <c r="H66" s="1"/>
      <c r="I66" s="1"/>
      <c r="J66">
        <f t="shared" si="23"/>
        <v>0</v>
      </c>
      <c r="K66">
        <f t="shared" si="1"/>
        <v>0</v>
      </c>
      <c r="L66">
        <f t="shared" si="2"/>
        <v>0</v>
      </c>
      <c r="M66" s="3" t="e">
        <f t="shared" si="3"/>
        <v>#DIV/0!</v>
      </c>
      <c r="N66" s="3" t="e">
        <f t="shared" si="4"/>
        <v>#DIV/0!</v>
      </c>
      <c r="O66">
        <f t="shared" si="5"/>
        <v>0</v>
      </c>
      <c r="P66">
        <f t="shared" si="6"/>
        <v>-1</v>
      </c>
      <c r="Q66" s="3" t="e">
        <f t="shared" si="7"/>
        <v>#DIV/0!</v>
      </c>
      <c r="R66" s="3" t="e">
        <f t="shared" si="8"/>
        <v>#DIV/0!</v>
      </c>
    </row>
    <row r="67" spans="2:18" x14ac:dyDescent="0.25">
      <c r="B67" s="20"/>
      <c r="C67" s="4">
        <v>363</v>
      </c>
      <c r="D67" s="5">
        <v>565</v>
      </c>
      <c r="E67" s="6"/>
      <c r="F67" s="1"/>
      <c r="G67" s="1"/>
      <c r="H67" s="1"/>
      <c r="I67" s="1"/>
      <c r="J67">
        <f t="shared" si="23"/>
        <v>0</v>
      </c>
      <c r="K67">
        <f t="shared" si="1"/>
        <v>0</v>
      </c>
      <c r="L67">
        <f t="shared" si="2"/>
        <v>0</v>
      </c>
      <c r="M67" s="3" t="e">
        <f t="shared" si="3"/>
        <v>#DIV/0!</v>
      </c>
      <c r="N67" s="3" t="e">
        <f t="shared" si="4"/>
        <v>#DIV/0!</v>
      </c>
      <c r="O67">
        <f t="shared" si="5"/>
        <v>0</v>
      </c>
      <c r="P67">
        <f t="shared" si="6"/>
        <v>-1</v>
      </c>
      <c r="Q67" s="3" t="e">
        <f t="shared" si="7"/>
        <v>#DIV/0!</v>
      </c>
      <c r="R67" s="3" t="e">
        <f t="shared" si="8"/>
        <v>#DIV/0!</v>
      </c>
    </row>
    <row r="68" spans="2:18" x14ac:dyDescent="0.25">
      <c r="B68" s="20"/>
      <c r="C68" s="4">
        <v>363</v>
      </c>
      <c r="D68" s="5">
        <v>565</v>
      </c>
      <c r="E68" s="6"/>
      <c r="F68" s="1"/>
      <c r="G68" s="1"/>
      <c r="H68" s="1"/>
      <c r="I68" s="1"/>
      <c r="J68">
        <f t="shared" si="23"/>
        <v>0</v>
      </c>
      <c r="K68">
        <f t="shared" si="1"/>
        <v>0</v>
      </c>
      <c r="L68">
        <f t="shared" si="2"/>
        <v>0</v>
      </c>
      <c r="M68" s="3" t="e">
        <f t="shared" si="3"/>
        <v>#DIV/0!</v>
      </c>
      <c r="N68" s="3" t="e">
        <f t="shared" si="4"/>
        <v>#DIV/0!</v>
      </c>
      <c r="O68">
        <f t="shared" si="5"/>
        <v>0</v>
      </c>
      <c r="P68">
        <f t="shared" si="6"/>
        <v>-1</v>
      </c>
      <c r="Q68" s="3" t="e">
        <f t="shared" si="7"/>
        <v>#DIV/0!</v>
      </c>
      <c r="R68" s="3" t="e">
        <f t="shared" si="8"/>
        <v>#DIV/0!</v>
      </c>
    </row>
    <row r="69" spans="2:18" x14ac:dyDescent="0.25">
      <c r="B69" s="20"/>
      <c r="C69" s="4">
        <v>363</v>
      </c>
      <c r="D69" s="5">
        <v>565</v>
      </c>
      <c r="E69" s="6"/>
      <c r="F69" s="1"/>
      <c r="G69" s="1"/>
      <c r="H69" s="1"/>
      <c r="I69" s="1"/>
      <c r="J69">
        <f t="shared" si="23"/>
        <v>0</v>
      </c>
      <c r="K69">
        <f t="shared" si="1"/>
        <v>0</v>
      </c>
      <c r="L69">
        <f t="shared" si="2"/>
        <v>0</v>
      </c>
      <c r="M69" s="3" t="e">
        <f t="shared" si="3"/>
        <v>#DIV/0!</v>
      </c>
      <c r="N69" s="3" t="e">
        <f t="shared" si="4"/>
        <v>#DIV/0!</v>
      </c>
      <c r="O69">
        <f t="shared" si="5"/>
        <v>0</v>
      </c>
      <c r="P69">
        <f t="shared" si="6"/>
        <v>-1</v>
      </c>
      <c r="Q69" s="3" t="e">
        <f t="shared" si="7"/>
        <v>#DIV/0!</v>
      </c>
      <c r="R69" s="3" t="e">
        <f t="shared" si="8"/>
        <v>#DIV/0!</v>
      </c>
    </row>
    <row r="70" spans="2:18" x14ac:dyDescent="0.25">
      <c r="B70" s="20"/>
      <c r="C70" s="4">
        <v>363</v>
      </c>
      <c r="D70" s="5">
        <v>565</v>
      </c>
      <c r="E70" s="6"/>
      <c r="F70" s="1"/>
      <c r="G70" s="1"/>
      <c r="H70" s="1"/>
      <c r="I70" s="1"/>
      <c r="J70">
        <f t="shared" si="23"/>
        <v>0</v>
      </c>
      <c r="K70">
        <f t="shared" si="1"/>
        <v>0</v>
      </c>
      <c r="L70">
        <f t="shared" si="2"/>
        <v>0</v>
      </c>
      <c r="M70" s="3" t="e">
        <f t="shared" si="3"/>
        <v>#DIV/0!</v>
      </c>
      <c r="N70" s="3" t="e">
        <f t="shared" si="4"/>
        <v>#DIV/0!</v>
      </c>
      <c r="O70">
        <f t="shared" si="5"/>
        <v>0</v>
      </c>
      <c r="P70">
        <f t="shared" si="6"/>
        <v>-1</v>
      </c>
      <c r="Q70" s="3" t="e">
        <f t="shared" si="7"/>
        <v>#DIV/0!</v>
      </c>
      <c r="R70" s="3" t="e">
        <f t="shared" si="8"/>
        <v>#DIV/0!</v>
      </c>
    </row>
    <row r="71" spans="2:18" x14ac:dyDescent="0.25">
      <c r="B71" s="20"/>
      <c r="C71" s="4">
        <v>363</v>
      </c>
      <c r="D71" s="5">
        <v>565</v>
      </c>
      <c r="E71" s="6"/>
      <c r="F71" s="1"/>
      <c r="G71" s="1"/>
      <c r="H71" s="1"/>
      <c r="I71" s="1"/>
      <c r="J71">
        <f t="shared" si="23"/>
        <v>0</v>
      </c>
      <c r="K71">
        <f t="shared" si="1"/>
        <v>0</v>
      </c>
      <c r="L71">
        <f t="shared" si="2"/>
        <v>0</v>
      </c>
      <c r="M71" s="3" t="e">
        <f t="shared" si="3"/>
        <v>#DIV/0!</v>
      </c>
      <c r="N71" s="3" t="e">
        <f t="shared" si="4"/>
        <v>#DIV/0!</v>
      </c>
      <c r="O71">
        <f t="shared" si="5"/>
        <v>0</v>
      </c>
      <c r="P71">
        <f t="shared" si="6"/>
        <v>-1</v>
      </c>
      <c r="Q71" s="3" t="e">
        <f t="shared" si="7"/>
        <v>#DIV/0!</v>
      </c>
      <c r="R71" s="3" t="e">
        <f t="shared" si="8"/>
        <v>#DIV/0!</v>
      </c>
    </row>
    <row r="72" spans="2:18" x14ac:dyDescent="0.25">
      <c r="B72" s="20"/>
      <c r="C72" s="4">
        <v>363</v>
      </c>
      <c r="D72" s="5">
        <v>565</v>
      </c>
      <c r="E72" s="6"/>
      <c r="F72" s="1"/>
      <c r="G72" s="1"/>
      <c r="H72" s="1"/>
      <c r="I72" s="1"/>
      <c r="J72">
        <f t="shared" si="23"/>
        <v>0</v>
      </c>
      <c r="K72">
        <f t="shared" si="1"/>
        <v>0</v>
      </c>
      <c r="L72">
        <f t="shared" si="2"/>
        <v>0</v>
      </c>
      <c r="M72" s="3" t="e">
        <f t="shared" si="3"/>
        <v>#DIV/0!</v>
      </c>
      <c r="N72" s="3" t="e">
        <f t="shared" si="4"/>
        <v>#DIV/0!</v>
      </c>
      <c r="O72">
        <f t="shared" si="5"/>
        <v>0</v>
      </c>
      <c r="P72">
        <f t="shared" si="6"/>
        <v>-1</v>
      </c>
      <c r="Q72" s="3" t="e">
        <f t="shared" si="7"/>
        <v>#DIV/0!</v>
      </c>
      <c r="R72" s="3" t="e">
        <f t="shared" si="8"/>
        <v>#DIV/0!</v>
      </c>
    </row>
    <row r="73" spans="2:18" x14ac:dyDescent="0.25">
      <c r="B73" s="20"/>
      <c r="C73" s="4">
        <v>363</v>
      </c>
      <c r="D73" s="5">
        <v>565</v>
      </c>
      <c r="E73" s="6"/>
      <c r="F73" s="1"/>
      <c r="G73" s="1"/>
      <c r="H73" s="1"/>
      <c r="I73" s="1"/>
      <c r="J73">
        <f t="shared" si="23"/>
        <v>0</v>
      </c>
      <c r="K73">
        <f t="shared" si="1"/>
        <v>0</v>
      </c>
      <c r="L73">
        <f t="shared" si="2"/>
        <v>0</v>
      </c>
      <c r="M73" s="3" t="e">
        <f t="shared" si="3"/>
        <v>#DIV/0!</v>
      </c>
      <c r="N73" s="3" t="e">
        <f t="shared" si="4"/>
        <v>#DIV/0!</v>
      </c>
      <c r="O73">
        <f t="shared" si="5"/>
        <v>0</v>
      </c>
      <c r="P73">
        <f t="shared" si="6"/>
        <v>-1</v>
      </c>
      <c r="Q73" s="3" t="e">
        <f t="shared" si="7"/>
        <v>#DIV/0!</v>
      </c>
      <c r="R73" s="3" t="e">
        <f t="shared" si="8"/>
        <v>#DIV/0!</v>
      </c>
    </row>
    <row r="74" spans="2:18" x14ac:dyDescent="0.25">
      <c r="B74" s="20"/>
      <c r="C74" s="4">
        <v>363</v>
      </c>
      <c r="D74" s="5">
        <v>565</v>
      </c>
      <c r="E74" s="6"/>
      <c r="F74" s="1"/>
      <c r="G74" s="1"/>
      <c r="H74" s="1"/>
      <c r="I74" s="1"/>
      <c r="J74">
        <f t="shared" si="23"/>
        <v>0</v>
      </c>
      <c r="K74">
        <f t="shared" si="1"/>
        <v>0</v>
      </c>
      <c r="L74">
        <f t="shared" si="2"/>
        <v>0</v>
      </c>
      <c r="M74" s="3" t="e">
        <f t="shared" si="3"/>
        <v>#DIV/0!</v>
      </c>
      <c r="N74" s="3" t="e">
        <f t="shared" si="4"/>
        <v>#DIV/0!</v>
      </c>
      <c r="O74">
        <f t="shared" si="5"/>
        <v>0</v>
      </c>
      <c r="P74">
        <f t="shared" si="6"/>
        <v>-1</v>
      </c>
      <c r="Q74" s="3" t="e">
        <f t="shared" si="7"/>
        <v>#DIV/0!</v>
      </c>
      <c r="R74" s="3" t="e">
        <f t="shared" si="8"/>
        <v>#DIV/0!</v>
      </c>
    </row>
    <row r="75" spans="2:18" x14ac:dyDescent="0.25">
      <c r="B75" s="20"/>
      <c r="C75" s="4">
        <v>363</v>
      </c>
      <c r="D75" s="5">
        <v>565</v>
      </c>
      <c r="E75" s="6"/>
      <c r="F75" s="1"/>
      <c r="G75" s="1"/>
      <c r="H75" s="1"/>
      <c r="I75" s="1"/>
      <c r="J75">
        <f t="shared" si="23"/>
        <v>0</v>
      </c>
      <c r="K75">
        <f t="shared" si="1"/>
        <v>0</v>
      </c>
      <c r="L75">
        <f t="shared" si="2"/>
        <v>0</v>
      </c>
      <c r="M75" s="3" t="e">
        <f t="shared" si="3"/>
        <v>#DIV/0!</v>
      </c>
      <c r="N75" s="3" t="e">
        <f t="shared" si="4"/>
        <v>#DIV/0!</v>
      </c>
      <c r="O75">
        <f t="shared" si="5"/>
        <v>0</v>
      </c>
      <c r="P75">
        <f t="shared" si="6"/>
        <v>-1</v>
      </c>
      <c r="Q75" s="3" t="e">
        <f t="shared" si="7"/>
        <v>#DIV/0!</v>
      </c>
      <c r="R75" s="3" t="e">
        <f t="shared" si="8"/>
        <v>#DIV/0!</v>
      </c>
    </row>
    <row r="76" spans="2:18" x14ac:dyDescent="0.25">
      <c r="B76" s="20"/>
      <c r="C76" s="4">
        <v>363</v>
      </c>
      <c r="D76" s="5">
        <v>565</v>
      </c>
      <c r="E76" s="7"/>
      <c r="J76">
        <f t="shared" si="23"/>
        <v>0</v>
      </c>
      <c r="K76">
        <f t="shared" si="1"/>
        <v>0</v>
      </c>
      <c r="L76">
        <f t="shared" si="2"/>
        <v>0</v>
      </c>
      <c r="M76" s="3" t="e">
        <f t="shared" si="3"/>
        <v>#DIV/0!</v>
      </c>
      <c r="N76" s="3" t="e">
        <f t="shared" si="4"/>
        <v>#DIV/0!</v>
      </c>
      <c r="O76">
        <f t="shared" si="5"/>
        <v>0</v>
      </c>
      <c r="P76">
        <f t="shared" si="6"/>
        <v>-1</v>
      </c>
      <c r="Q76" s="3" t="e">
        <f t="shared" si="7"/>
        <v>#DIV/0!</v>
      </c>
      <c r="R76" s="3" t="e">
        <f t="shared" si="8"/>
        <v>#DIV/0!</v>
      </c>
    </row>
    <row r="77" spans="2:18" x14ac:dyDescent="0.25">
      <c r="B77" s="20"/>
      <c r="C77" s="4">
        <v>363</v>
      </c>
      <c r="D77" s="5">
        <v>565</v>
      </c>
      <c r="E77" s="7"/>
      <c r="J77">
        <f t="shared" si="23"/>
        <v>0</v>
      </c>
      <c r="K77">
        <f t="shared" si="1"/>
        <v>0</v>
      </c>
      <c r="L77">
        <f t="shared" si="2"/>
        <v>0</v>
      </c>
      <c r="M77" s="3" t="e">
        <f t="shared" si="3"/>
        <v>#DIV/0!</v>
      </c>
      <c r="N77" s="3" t="e">
        <f t="shared" si="4"/>
        <v>#DIV/0!</v>
      </c>
      <c r="O77">
        <f t="shared" si="5"/>
        <v>0</v>
      </c>
      <c r="P77">
        <f t="shared" si="6"/>
        <v>-1</v>
      </c>
      <c r="Q77" s="3" t="e">
        <f t="shared" si="7"/>
        <v>#DIV/0!</v>
      </c>
      <c r="R77" s="3" t="e">
        <f t="shared" si="8"/>
        <v>#DIV/0!</v>
      </c>
    </row>
    <row r="78" spans="2:18" x14ac:dyDescent="0.25">
      <c r="B78" s="20"/>
      <c r="C78" s="4">
        <v>363</v>
      </c>
      <c r="D78" s="5">
        <v>565</v>
      </c>
      <c r="E78" s="7"/>
      <c r="J78">
        <f t="shared" si="23"/>
        <v>0</v>
      </c>
      <c r="K78">
        <f t="shared" si="1"/>
        <v>0</v>
      </c>
      <c r="L78">
        <f t="shared" si="2"/>
        <v>0</v>
      </c>
      <c r="M78" s="3" t="e">
        <f t="shared" si="3"/>
        <v>#DIV/0!</v>
      </c>
      <c r="N78" s="3" t="e">
        <f t="shared" si="4"/>
        <v>#DIV/0!</v>
      </c>
      <c r="O78">
        <f t="shared" si="5"/>
        <v>0</v>
      </c>
      <c r="P78">
        <f t="shared" si="6"/>
        <v>-1</v>
      </c>
      <c r="Q78" s="3" t="e">
        <f t="shared" si="7"/>
        <v>#DIV/0!</v>
      </c>
      <c r="R78" s="3" t="e">
        <f t="shared" si="8"/>
        <v>#DIV/0!</v>
      </c>
    </row>
    <row r="79" spans="2:18" x14ac:dyDescent="0.25">
      <c r="B79" s="20"/>
      <c r="C79" s="4">
        <v>363</v>
      </c>
      <c r="D79" s="5">
        <v>565</v>
      </c>
      <c r="E79" s="7"/>
      <c r="J79">
        <f t="shared" si="23"/>
        <v>0</v>
      </c>
      <c r="K79">
        <f t="shared" si="1"/>
        <v>0</v>
      </c>
      <c r="L79">
        <f t="shared" si="2"/>
        <v>0</v>
      </c>
      <c r="M79" s="3" t="e">
        <f t="shared" si="3"/>
        <v>#DIV/0!</v>
      </c>
      <c r="N79" s="3" t="e">
        <f t="shared" si="4"/>
        <v>#DIV/0!</v>
      </c>
      <c r="O79">
        <f t="shared" si="5"/>
        <v>0</v>
      </c>
      <c r="P79">
        <f t="shared" si="6"/>
        <v>-1</v>
      </c>
      <c r="Q79" s="3" t="e">
        <f t="shared" si="7"/>
        <v>#DIV/0!</v>
      </c>
      <c r="R79" s="3" t="e">
        <f t="shared" si="8"/>
        <v>#DIV/0!</v>
      </c>
    </row>
    <row r="80" spans="2:18" x14ac:dyDescent="0.25">
      <c r="B80" s="20"/>
      <c r="C80" s="4">
        <v>363</v>
      </c>
      <c r="D80" s="5">
        <v>565</v>
      </c>
      <c r="E80" s="7"/>
      <c r="J80">
        <f t="shared" si="23"/>
        <v>0</v>
      </c>
      <c r="K80">
        <f t="shared" ref="K80:K95" si="24">RADIANS(F80)</f>
        <v>0</v>
      </c>
      <c r="L80">
        <f t="shared" ref="L80:L96" si="25">SIN(K80)</f>
        <v>0</v>
      </c>
      <c r="M80" s="3" t="e">
        <f t="shared" ref="M80:M96" si="26">(G80/J80)*L80</f>
        <v>#DIV/0!</v>
      </c>
      <c r="N80" s="3" t="e">
        <f t="shared" ref="N80:N96" si="27">C80+M80</f>
        <v>#DIV/0!</v>
      </c>
      <c r="O80">
        <f t="shared" ref="O80:O96" si="28">RADIANS(F80)</f>
        <v>0</v>
      </c>
      <c r="P80">
        <f t="shared" ref="P80:P96" si="29">-COS(O80)</f>
        <v>-1</v>
      </c>
      <c r="Q80" s="3" t="e">
        <f t="shared" ref="Q80:Q96" si="30">(G80/J80)*P80</f>
        <v>#DIV/0!</v>
      </c>
      <c r="R80" s="3" t="e">
        <f t="shared" ref="R80:R96" si="31">D80+Q80</f>
        <v>#DIV/0!</v>
      </c>
    </row>
    <row r="81" spans="2:18" x14ac:dyDescent="0.25">
      <c r="B81" s="20"/>
      <c r="C81" s="4">
        <v>363</v>
      </c>
      <c r="D81" s="5">
        <v>565</v>
      </c>
      <c r="E81" s="7"/>
      <c r="J81">
        <f t="shared" si="23"/>
        <v>0</v>
      </c>
      <c r="K81">
        <f t="shared" si="24"/>
        <v>0</v>
      </c>
      <c r="L81">
        <f t="shared" si="25"/>
        <v>0</v>
      </c>
      <c r="M81" s="3" t="e">
        <f t="shared" si="26"/>
        <v>#DIV/0!</v>
      </c>
      <c r="N81" s="3" t="e">
        <f t="shared" si="27"/>
        <v>#DIV/0!</v>
      </c>
      <c r="O81">
        <f t="shared" si="28"/>
        <v>0</v>
      </c>
      <c r="P81">
        <f t="shared" si="29"/>
        <v>-1</v>
      </c>
      <c r="Q81" s="3" t="e">
        <f t="shared" si="30"/>
        <v>#DIV/0!</v>
      </c>
      <c r="R81" s="3" t="e">
        <f t="shared" si="31"/>
        <v>#DIV/0!</v>
      </c>
    </row>
    <row r="82" spans="2:18" x14ac:dyDescent="0.25">
      <c r="B82" s="20"/>
      <c r="C82" s="4">
        <v>363</v>
      </c>
      <c r="D82" s="5">
        <v>565</v>
      </c>
      <c r="E82" s="7"/>
      <c r="J82">
        <f t="shared" si="23"/>
        <v>0</v>
      </c>
      <c r="K82">
        <f t="shared" si="24"/>
        <v>0</v>
      </c>
      <c r="L82">
        <f t="shared" si="25"/>
        <v>0</v>
      </c>
      <c r="M82" s="3" t="e">
        <f t="shared" si="26"/>
        <v>#DIV/0!</v>
      </c>
      <c r="N82" s="3" t="e">
        <f t="shared" si="27"/>
        <v>#DIV/0!</v>
      </c>
      <c r="O82">
        <f t="shared" si="28"/>
        <v>0</v>
      </c>
      <c r="P82">
        <f t="shared" si="29"/>
        <v>-1</v>
      </c>
      <c r="Q82" s="3" t="e">
        <f t="shared" si="30"/>
        <v>#DIV/0!</v>
      </c>
      <c r="R82" s="3" t="e">
        <f t="shared" si="31"/>
        <v>#DIV/0!</v>
      </c>
    </row>
    <row r="83" spans="2:18" x14ac:dyDescent="0.25">
      <c r="B83" s="20"/>
      <c r="C83" s="4">
        <v>363</v>
      </c>
      <c r="D83" s="5">
        <v>565</v>
      </c>
      <c r="E83" s="7"/>
      <c r="J83">
        <f t="shared" si="23"/>
        <v>0</v>
      </c>
      <c r="K83">
        <f t="shared" si="24"/>
        <v>0</v>
      </c>
      <c r="L83">
        <f t="shared" si="25"/>
        <v>0</v>
      </c>
      <c r="M83" s="3" t="e">
        <f t="shared" si="26"/>
        <v>#DIV/0!</v>
      </c>
      <c r="N83" s="3" t="e">
        <f t="shared" si="27"/>
        <v>#DIV/0!</v>
      </c>
      <c r="O83">
        <f t="shared" si="28"/>
        <v>0</v>
      </c>
      <c r="P83">
        <f t="shared" si="29"/>
        <v>-1</v>
      </c>
      <c r="Q83" s="3" t="e">
        <f t="shared" si="30"/>
        <v>#DIV/0!</v>
      </c>
      <c r="R83" s="3" t="e">
        <f t="shared" si="31"/>
        <v>#DIV/0!</v>
      </c>
    </row>
    <row r="84" spans="2:18" x14ac:dyDescent="0.25">
      <c r="B84" s="20"/>
      <c r="C84" s="4">
        <v>363</v>
      </c>
      <c r="D84" s="5">
        <v>565</v>
      </c>
      <c r="E84" s="7"/>
      <c r="J84">
        <f t="shared" si="23"/>
        <v>0</v>
      </c>
      <c r="K84">
        <f t="shared" si="24"/>
        <v>0</v>
      </c>
      <c r="L84">
        <f t="shared" si="25"/>
        <v>0</v>
      </c>
      <c r="M84" s="3" t="e">
        <f t="shared" si="26"/>
        <v>#DIV/0!</v>
      </c>
      <c r="N84" s="3" t="e">
        <f t="shared" si="27"/>
        <v>#DIV/0!</v>
      </c>
      <c r="O84">
        <f t="shared" si="28"/>
        <v>0</v>
      </c>
      <c r="P84">
        <f t="shared" si="29"/>
        <v>-1</v>
      </c>
      <c r="Q84" s="3" t="e">
        <f t="shared" si="30"/>
        <v>#DIV/0!</v>
      </c>
      <c r="R84" s="3" t="e">
        <f t="shared" si="31"/>
        <v>#DIV/0!</v>
      </c>
    </row>
    <row r="85" spans="2:18" x14ac:dyDescent="0.25">
      <c r="B85" s="20"/>
      <c r="C85" s="4">
        <v>363</v>
      </c>
      <c r="D85" s="5">
        <v>565</v>
      </c>
      <c r="E85" s="7"/>
      <c r="J85">
        <f t="shared" si="23"/>
        <v>0</v>
      </c>
      <c r="K85">
        <f t="shared" si="24"/>
        <v>0</v>
      </c>
      <c r="L85">
        <f t="shared" si="25"/>
        <v>0</v>
      </c>
      <c r="M85" s="3" t="e">
        <f t="shared" si="26"/>
        <v>#DIV/0!</v>
      </c>
      <c r="N85" s="3" t="e">
        <f t="shared" si="27"/>
        <v>#DIV/0!</v>
      </c>
      <c r="O85">
        <f t="shared" si="28"/>
        <v>0</v>
      </c>
      <c r="P85">
        <f t="shared" si="29"/>
        <v>-1</v>
      </c>
      <c r="Q85" s="3" t="e">
        <f t="shared" si="30"/>
        <v>#DIV/0!</v>
      </c>
      <c r="R85" s="3" t="e">
        <f t="shared" si="31"/>
        <v>#DIV/0!</v>
      </c>
    </row>
    <row r="86" spans="2:18" x14ac:dyDescent="0.25">
      <c r="B86" s="20"/>
      <c r="C86" s="4">
        <v>363</v>
      </c>
      <c r="D86" s="5">
        <v>565</v>
      </c>
      <c r="E86" s="7"/>
      <c r="J86">
        <f t="shared" si="23"/>
        <v>0</v>
      </c>
      <c r="K86">
        <f t="shared" si="24"/>
        <v>0</v>
      </c>
      <c r="L86">
        <f t="shared" si="25"/>
        <v>0</v>
      </c>
      <c r="M86" s="3" t="e">
        <f t="shared" si="26"/>
        <v>#DIV/0!</v>
      </c>
      <c r="N86" s="3" t="e">
        <f t="shared" si="27"/>
        <v>#DIV/0!</v>
      </c>
      <c r="O86">
        <f t="shared" si="28"/>
        <v>0</v>
      </c>
      <c r="P86">
        <f t="shared" si="29"/>
        <v>-1</v>
      </c>
      <c r="Q86" s="3" t="e">
        <f t="shared" si="30"/>
        <v>#DIV/0!</v>
      </c>
      <c r="R86" s="3" t="e">
        <f t="shared" si="31"/>
        <v>#DIV/0!</v>
      </c>
    </row>
    <row r="87" spans="2:18" x14ac:dyDescent="0.25">
      <c r="B87" s="20"/>
      <c r="C87" s="4">
        <v>363</v>
      </c>
      <c r="D87" s="5">
        <v>565</v>
      </c>
      <c r="E87" s="7"/>
      <c r="J87">
        <f t="shared" si="23"/>
        <v>0</v>
      </c>
      <c r="K87">
        <f t="shared" si="24"/>
        <v>0</v>
      </c>
      <c r="L87">
        <f t="shared" si="25"/>
        <v>0</v>
      </c>
      <c r="M87" s="3" t="e">
        <f t="shared" si="26"/>
        <v>#DIV/0!</v>
      </c>
      <c r="N87" s="3" t="e">
        <f t="shared" si="27"/>
        <v>#DIV/0!</v>
      </c>
      <c r="O87">
        <f t="shared" si="28"/>
        <v>0</v>
      </c>
      <c r="P87">
        <f t="shared" si="29"/>
        <v>-1</v>
      </c>
      <c r="Q87" s="3" t="e">
        <f t="shared" si="30"/>
        <v>#DIV/0!</v>
      </c>
      <c r="R87" s="3" t="e">
        <f t="shared" si="31"/>
        <v>#DIV/0!</v>
      </c>
    </row>
    <row r="88" spans="2:18" x14ac:dyDescent="0.25">
      <c r="B88" s="20"/>
      <c r="C88" s="4">
        <v>363</v>
      </c>
      <c r="D88" s="5">
        <v>565</v>
      </c>
      <c r="E88" s="7"/>
      <c r="J88">
        <f t="shared" si="23"/>
        <v>0</v>
      </c>
      <c r="K88">
        <f t="shared" si="24"/>
        <v>0</v>
      </c>
      <c r="L88">
        <f t="shared" si="25"/>
        <v>0</v>
      </c>
      <c r="M88" s="3" t="e">
        <f t="shared" si="26"/>
        <v>#DIV/0!</v>
      </c>
      <c r="N88" s="3" t="e">
        <f t="shared" si="27"/>
        <v>#DIV/0!</v>
      </c>
      <c r="O88">
        <f t="shared" si="28"/>
        <v>0</v>
      </c>
      <c r="P88">
        <f t="shared" si="29"/>
        <v>-1</v>
      </c>
      <c r="Q88" s="3" t="e">
        <f t="shared" si="30"/>
        <v>#DIV/0!</v>
      </c>
      <c r="R88" s="3" t="e">
        <f t="shared" si="31"/>
        <v>#DIV/0!</v>
      </c>
    </row>
    <row r="89" spans="2:18" x14ac:dyDescent="0.25">
      <c r="B89" s="20"/>
      <c r="C89" s="4">
        <v>363</v>
      </c>
      <c r="D89" s="5">
        <v>565</v>
      </c>
      <c r="E89" s="7"/>
      <c r="J89">
        <f t="shared" si="23"/>
        <v>0</v>
      </c>
      <c r="K89">
        <f t="shared" si="24"/>
        <v>0</v>
      </c>
      <c r="L89">
        <f t="shared" si="25"/>
        <v>0</v>
      </c>
      <c r="M89" s="3" t="e">
        <f t="shared" si="26"/>
        <v>#DIV/0!</v>
      </c>
      <c r="N89" s="3" t="e">
        <f t="shared" si="27"/>
        <v>#DIV/0!</v>
      </c>
      <c r="O89">
        <f t="shared" si="28"/>
        <v>0</v>
      </c>
      <c r="P89">
        <f t="shared" si="29"/>
        <v>-1</v>
      </c>
      <c r="Q89" s="3" t="e">
        <f t="shared" si="30"/>
        <v>#DIV/0!</v>
      </c>
      <c r="R89" s="3" t="e">
        <f t="shared" si="31"/>
        <v>#DIV/0!</v>
      </c>
    </row>
    <row r="90" spans="2:18" x14ac:dyDescent="0.25">
      <c r="B90" s="20"/>
      <c r="C90" s="4">
        <v>363</v>
      </c>
      <c r="D90" s="5">
        <v>565</v>
      </c>
      <c r="E90" s="7"/>
      <c r="J90">
        <f t="shared" si="23"/>
        <v>0</v>
      </c>
      <c r="K90">
        <f t="shared" si="24"/>
        <v>0</v>
      </c>
      <c r="L90">
        <f t="shared" si="25"/>
        <v>0</v>
      </c>
      <c r="M90" s="3" t="e">
        <f t="shared" si="26"/>
        <v>#DIV/0!</v>
      </c>
      <c r="N90" s="3" t="e">
        <f t="shared" si="27"/>
        <v>#DIV/0!</v>
      </c>
      <c r="O90">
        <f t="shared" si="28"/>
        <v>0</v>
      </c>
      <c r="P90">
        <f t="shared" si="29"/>
        <v>-1</v>
      </c>
      <c r="Q90" s="3" t="e">
        <f t="shared" si="30"/>
        <v>#DIV/0!</v>
      </c>
      <c r="R90" s="3" t="e">
        <f t="shared" si="31"/>
        <v>#DIV/0!</v>
      </c>
    </row>
    <row r="91" spans="2:18" x14ac:dyDescent="0.25">
      <c r="B91" s="20"/>
      <c r="C91" s="4">
        <v>363</v>
      </c>
      <c r="D91" s="5">
        <v>565</v>
      </c>
      <c r="E91" s="7"/>
      <c r="J91">
        <f t="shared" si="23"/>
        <v>0</v>
      </c>
      <c r="K91">
        <f t="shared" si="24"/>
        <v>0</v>
      </c>
      <c r="L91">
        <f t="shared" si="25"/>
        <v>0</v>
      </c>
      <c r="M91" s="3" t="e">
        <f t="shared" si="26"/>
        <v>#DIV/0!</v>
      </c>
      <c r="N91" s="3" t="e">
        <f t="shared" si="27"/>
        <v>#DIV/0!</v>
      </c>
      <c r="O91">
        <f t="shared" si="28"/>
        <v>0</v>
      </c>
      <c r="P91">
        <f t="shared" si="29"/>
        <v>-1</v>
      </c>
      <c r="Q91" s="3" t="e">
        <f t="shared" si="30"/>
        <v>#DIV/0!</v>
      </c>
      <c r="R91" s="3" t="e">
        <f t="shared" si="31"/>
        <v>#DIV/0!</v>
      </c>
    </row>
    <row r="92" spans="2:18" x14ac:dyDescent="0.25">
      <c r="B92" s="20"/>
      <c r="C92" s="4">
        <v>363</v>
      </c>
      <c r="D92" s="5">
        <v>565</v>
      </c>
      <c r="E92" s="7"/>
      <c r="J92">
        <f t="shared" si="23"/>
        <v>0</v>
      </c>
      <c r="K92">
        <f t="shared" si="24"/>
        <v>0</v>
      </c>
      <c r="L92">
        <f t="shared" si="25"/>
        <v>0</v>
      </c>
      <c r="M92" s="3" t="e">
        <f t="shared" si="26"/>
        <v>#DIV/0!</v>
      </c>
      <c r="N92" s="3" t="e">
        <f t="shared" si="27"/>
        <v>#DIV/0!</v>
      </c>
      <c r="O92">
        <f t="shared" si="28"/>
        <v>0</v>
      </c>
      <c r="P92">
        <f t="shared" si="29"/>
        <v>-1</v>
      </c>
      <c r="Q92" s="3" t="e">
        <f t="shared" si="30"/>
        <v>#DIV/0!</v>
      </c>
      <c r="R92" s="3" t="e">
        <f t="shared" si="31"/>
        <v>#DIV/0!</v>
      </c>
    </row>
    <row r="93" spans="2:18" x14ac:dyDescent="0.25">
      <c r="B93" s="20"/>
      <c r="C93" s="4">
        <v>363</v>
      </c>
      <c r="D93" s="5">
        <v>565</v>
      </c>
      <c r="E93" s="7"/>
      <c r="J93">
        <f t="shared" si="23"/>
        <v>0</v>
      </c>
      <c r="K93">
        <f t="shared" si="24"/>
        <v>0</v>
      </c>
      <c r="L93">
        <f t="shared" si="25"/>
        <v>0</v>
      </c>
      <c r="M93" s="3" t="e">
        <f t="shared" si="26"/>
        <v>#DIV/0!</v>
      </c>
      <c r="N93" s="3" t="e">
        <f t="shared" si="27"/>
        <v>#DIV/0!</v>
      </c>
      <c r="O93">
        <f t="shared" si="28"/>
        <v>0</v>
      </c>
      <c r="P93">
        <f t="shared" si="29"/>
        <v>-1</v>
      </c>
      <c r="Q93" s="3" t="e">
        <f t="shared" si="30"/>
        <v>#DIV/0!</v>
      </c>
      <c r="R93" s="3" t="e">
        <f t="shared" si="31"/>
        <v>#DIV/0!</v>
      </c>
    </row>
    <row r="94" spans="2:18" x14ac:dyDescent="0.25">
      <c r="B94" s="20"/>
      <c r="C94" s="4">
        <v>363</v>
      </c>
      <c r="D94" s="5">
        <v>565</v>
      </c>
      <c r="E94" s="7"/>
      <c r="J94">
        <f t="shared" si="23"/>
        <v>0</v>
      </c>
      <c r="K94">
        <f t="shared" si="24"/>
        <v>0</v>
      </c>
      <c r="L94">
        <f t="shared" si="25"/>
        <v>0</v>
      </c>
      <c r="M94" s="3" t="e">
        <f t="shared" si="26"/>
        <v>#DIV/0!</v>
      </c>
      <c r="N94" s="3" t="e">
        <f t="shared" si="27"/>
        <v>#DIV/0!</v>
      </c>
      <c r="O94">
        <f t="shared" si="28"/>
        <v>0</v>
      </c>
      <c r="P94">
        <f t="shared" si="29"/>
        <v>-1</v>
      </c>
      <c r="Q94" s="3" t="e">
        <f t="shared" si="30"/>
        <v>#DIV/0!</v>
      </c>
      <c r="R94" s="3" t="e">
        <f t="shared" si="31"/>
        <v>#DIV/0!</v>
      </c>
    </row>
    <row r="95" spans="2:18" x14ac:dyDescent="0.25">
      <c r="B95" s="20"/>
      <c r="C95" s="4">
        <v>363</v>
      </c>
      <c r="D95" s="5">
        <v>565</v>
      </c>
      <c r="E95" s="7"/>
      <c r="J95">
        <f t="shared" si="23"/>
        <v>0</v>
      </c>
      <c r="K95">
        <f t="shared" si="24"/>
        <v>0</v>
      </c>
      <c r="L95">
        <f t="shared" si="25"/>
        <v>0</v>
      </c>
      <c r="M95" s="3" t="e">
        <f t="shared" si="26"/>
        <v>#DIV/0!</v>
      </c>
      <c r="N95" s="3" t="e">
        <f t="shared" si="27"/>
        <v>#DIV/0!</v>
      </c>
      <c r="O95">
        <f t="shared" si="28"/>
        <v>0</v>
      </c>
      <c r="P95">
        <f t="shared" si="29"/>
        <v>-1</v>
      </c>
      <c r="Q95" s="3" t="e">
        <f t="shared" si="30"/>
        <v>#DIV/0!</v>
      </c>
      <c r="R95" s="3" t="e">
        <f t="shared" si="31"/>
        <v>#DIV/0!</v>
      </c>
    </row>
    <row r="96" spans="2:18" ht="15.75" thickBot="1" x14ac:dyDescent="0.3">
      <c r="B96" s="20"/>
      <c r="C96" s="8">
        <v>363</v>
      </c>
      <c r="D96" s="9">
        <v>565</v>
      </c>
      <c r="E96" s="10"/>
      <c r="J96">
        <f t="shared" si="23"/>
        <v>0</v>
      </c>
      <c r="K96">
        <f>RADIANS(F96)</f>
        <v>0</v>
      </c>
      <c r="L96">
        <f t="shared" si="25"/>
        <v>0</v>
      </c>
      <c r="M96" s="3" t="e">
        <f t="shared" si="26"/>
        <v>#DIV/0!</v>
      </c>
      <c r="N96" s="3" t="e">
        <f t="shared" si="27"/>
        <v>#DIV/0!</v>
      </c>
      <c r="O96">
        <f t="shared" si="28"/>
        <v>0</v>
      </c>
      <c r="P96">
        <f t="shared" si="29"/>
        <v>-1</v>
      </c>
      <c r="Q96" s="3" t="e">
        <f t="shared" si="30"/>
        <v>#DIV/0!</v>
      </c>
      <c r="R96" s="3" t="e">
        <f t="shared" si="31"/>
        <v>#DIV/0!</v>
      </c>
    </row>
  </sheetData>
  <mergeCells count="17">
    <mergeCell ref="D1:E1"/>
    <mergeCell ref="G1:I1"/>
    <mergeCell ref="F1:F2"/>
    <mergeCell ref="C1:C2"/>
    <mergeCell ref="J1:S1"/>
    <mergeCell ref="W11:W12"/>
    <mergeCell ref="C11:E11"/>
    <mergeCell ref="I11:I12"/>
    <mergeCell ref="J11:J12"/>
    <mergeCell ref="U11:V11"/>
    <mergeCell ref="K11:N11"/>
    <mergeCell ref="O11:R11"/>
    <mergeCell ref="B13:B47"/>
    <mergeCell ref="B11:B12"/>
    <mergeCell ref="B48:B96"/>
    <mergeCell ref="F11:H11"/>
    <mergeCell ref="S11:T1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AF75-D86D-4723-8F01-1FE08418F3C6}">
  <dimension ref="B2:E16"/>
  <sheetViews>
    <sheetView workbookViewId="0">
      <selection activeCell="C13" sqref="C13"/>
    </sheetView>
  </sheetViews>
  <sheetFormatPr defaultRowHeight="15" x14ac:dyDescent="0.25"/>
  <cols>
    <col min="2" max="2" width="12.85546875" bestFit="1" customWidth="1"/>
  </cols>
  <sheetData>
    <row r="2" spans="2:5" x14ac:dyDescent="0.25">
      <c r="B2" t="s">
        <v>7</v>
      </c>
    </row>
    <row r="3" spans="2:5" x14ac:dyDescent="0.25">
      <c r="C3">
        <v>8</v>
      </c>
      <c r="D3">
        <v>348</v>
      </c>
      <c r="E3">
        <f>C3/D3</f>
        <v>2.2988505747126436E-2</v>
      </c>
    </row>
    <row r="4" spans="2:5" x14ac:dyDescent="0.25">
      <c r="C4">
        <v>15</v>
      </c>
      <c r="D4">
        <v>348</v>
      </c>
      <c r="E4">
        <f t="shared" ref="E4:E8" si="0">C4/D4</f>
        <v>4.3103448275862072E-2</v>
      </c>
    </row>
    <row r="5" spans="2:5" x14ac:dyDescent="0.25">
      <c r="C5">
        <v>30</v>
      </c>
      <c r="D5">
        <v>348</v>
      </c>
      <c r="E5">
        <f t="shared" si="0"/>
        <v>8.6206896551724144E-2</v>
      </c>
    </row>
    <row r="6" spans="2:5" x14ac:dyDescent="0.25">
      <c r="C6">
        <v>60</v>
      </c>
      <c r="D6">
        <v>348</v>
      </c>
      <c r="E6">
        <f t="shared" si="0"/>
        <v>0.17241379310344829</v>
      </c>
    </row>
    <row r="7" spans="2:5" x14ac:dyDescent="0.25">
      <c r="C7">
        <v>120</v>
      </c>
      <c r="D7">
        <v>348</v>
      </c>
      <c r="E7">
        <f t="shared" si="0"/>
        <v>0.34482758620689657</v>
      </c>
    </row>
    <row r="8" spans="2:5" x14ac:dyDescent="0.25">
      <c r="C8">
        <v>240</v>
      </c>
      <c r="D8">
        <v>348</v>
      </c>
      <c r="E8">
        <f t="shared" si="0"/>
        <v>0.68965517241379315</v>
      </c>
    </row>
    <row r="10" spans="2:5" x14ac:dyDescent="0.25">
      <c r="B10" t="s">
        <v>8</v>
      </c>
    </row>
    <row r="11" spans="2:5" x14ac:dyDescent="0.25">
      <c r="C11">
        <v>5</v>
      </c>
      <c r="D11">
        <v>233</v>
      </c>
      <c r="E11">
        <f>C11/D11</f>
        <v>2.1459227467811159E-2</v>
      </c>
    </row>
    <row r="12" spans="2:5" x14ac:dyDescent="0.25">
      <c r="C12">
        <v>10</v>
      </c>
      <c r="D12">
        <v>233</v>
      </c>
      <c r="E12">
        <f t="shared" ref="E12:E16" si="1">C12/D12</f>
        <v>4.2918454935622317E-2</v>
      </c>
    </row>
    <row r="13" spans="2:5" x14ac:dyDescent="0.25">
      <c r="C13">
        <v>20</v>
      </c>
      <c r="D13">
        <v>233</v>
      </c>
      <c r="E13">
        <f t="shared" si="1"/>
        <v>8.5836909871244635E-2</v>
      </c>
    </row>
    <row r="14" spans="2:5" x14ac:dyDescent="0.25">
      <c r="C14">
        <v>40</v>
      </c>
      <c r="D14">
        <v>233</v>
      </c>
      <c r="E14">
        <f t="shared" si="1"/>
        <v>0.17167381974248927</v>
      </c>
    </row>
    <row r="15" spans="2:5" x14ac:dyDescent="0.25">
      <c r="C15">
        <v>80</v>
      </c>
      <c r="D15">
        <v>233</v>
      </c>
      <c r="E15">
        <f t="shared" si="1"/>
        <v>0.34334763948497854</v>
      </c>
    </row>
    <row r="16" spans="2:5" x14ac:dyDescent="0.25">
      <c r="C16">
        <v>160</v>
      </c>
      <c r="D16">
        <v>233</v>
      </c>
      <c r="E16">
        <f t="shared" si="1"/>
        <v>0.68669527896995708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bogey heading line</vt:lpstr>
      <vt:lpstr>Sheet1</vt:lpstr>
      <vt:lpstr>pixels per 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</dc:creator>
  <cp:lastModifiedBy>Carmelo</cp:lastModifiedBy>
  <dcterms:created xsi:type="dcterms:W3CDTF">2021-11-06T10:31:23Z</dcterms:created>
  <dcterms:modified xsi:type="dcterms:W3CDTF">2022-12-30T18:03:58Z</dcterms:modified>
</cp:coreProperties>
</file>