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oenbouma/Documents/OpenBB Dany/portfolio/allocation/60:"/>
    </mc:Choice>
  </mc:AlternateContent>
  <xr:revisionPtr revIDLastSave="0" documentId="13_ncr:1_{1CD442BF-6198-9E4F-B5A5-29E326BDC3A8}" xr6:coauthVersionLast="47" xr6:coauthVersionMax="47" xr10:uidLastSave="{00000000-0000-0000-0000-000000000000}"/>
  <bookViews>
    <workbookView xWindow="0" yWindow="0" windowWidth="38400" windowHeight="21600" xr2:uid="{09AD307C-AFDD-734B-8A1F-F9F0177E6514}"/>
  </bookViews>
  <sheets>
    <sheet name="allocation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2" i="1" l="1"/>
  <c r="J26" i="1"/>
  <c r="J14" i="1"/>
  <c r="J5" i="1"/>
  <c r="J29" i="1"/>
  <c r="J30" i="1"/>
  <c r="J31" i="1"/>
  <c r="K32" i="1"/>
  <c r="K31" i="1"/>
  <c r="K30" i="1"/>
  <c r="K29" i="1"/>
  <c r="J17" i="1"/>
  <c r="J18" i="1"/>
  <c r="J19" i="1"/>
  <c r="J20" i="1"/>
  <c r="J21" i="1"/>
  <c r="J22" i="1"/>
  <c r="J23" i="1"/>
  <c r="J24" i="1"/>
  <c r="J25" i="1"/>
  <c r="J8" i="1"/>
  <c r="J9" i="1"/>
  <c r="J10" i="1"/>
  <c r="J11" i="1"/>
  <c r="J12" i="1"/>
  <c r="J13" i="1"/>
  <c r="J3" i="1"/>
  <c r="J4" i="1"/>
  <c r="K5" i="1"/>
  <c r="K4" i="1"/>
  <c r="K3" i="1"/>
  <c r="K8" i="1"/>
  <c r="K9" i="1"/>
  <c r="K10" i="1"/>
  <c r="K11" i="1"/>
  <c r="K12" i="1"/>
  <c r="K13" i="1"/>
  <c r="K14" i="1"/>
  <c r="K26" i="1"/>
  <c r="K25" i="1"/>
  <c r="K24" i="1"/>
  <c r="K23" i="1"/>
  <c r="K22" i="1"/>
  <c r="K21" i="1"/>
  <c r="K20" i="1"/>
  <c r="K19" i="1"/>
  <c r="K18" i="1"/>
  <c r="K1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63992D-51C9-1343-8DB8-5BE20C190F10}" keepAlive="1" name="Query - constituents" description="Connection to the 'constituents' query in the workbook." type="5" refreshedVersion="0" background="1">
    <dbPr connection="Provider=Microsoft.Mashup.OleDb.1;Data Source=$Workbook$;Location=constituents;Extended Properties=&quot;&quot;" command="SELECT * FROM [constituents]"/>
  </connection>
</connections>
</file>

<file path=xl/sharedStrings.xml><?xml version="1.0" encoding="utf-8"?>
<sst xmlns="http://schemas.openxmlformats.org/spreadsheetml/2006/main" count="109" uniqueCount="42">
  <si>
    <t>Asset Class</t>
  </si>
  <si>
    <t>Country</t>
  </si>
  <si>
    <t>Ticker</t>
  </si>
  <si>
    <t>Sector</t>
  </si>
  <si>
    <t>Currency</t>
  </si>
  <si>
    <t>Current Invested Amount</t>
  </si>
  <si>
    <t>United States</t>
  </si>
  <si>
    <t>USD</t>
  </si>
  <si>
    <t>Communication Services</t>
  </si>
  <si>
    <t>Information Technology</t>
  </si>
  <si>
    <t>Consumer Discretionary</t>
  </si>
  <si>
    <t>GOOGL</t>
  </si>
  <si>
    <t>AMZN</t>
  </si>
  <si>
    <t>AAPL</t>
  </si>
  <si>
    <t>APTV</t>
  </si>
  <si>
    <t>NKE</t>
  </si>
  <si>
    <t>Industry</t>
  </si>
  <si>
    <t>Interactive Media &amp; Services</t>
  </si>
  <si>
    <t>Internet &amp; Direct Marketing Retail</t>
  </si>
  <si>
    <t>Semiconductors</t>
  </si>
  <si>
    <t>Technology Hardware, Storage &amp; Peripherals</t>
  </si>
  <si>
    <t>Auto Parts &amp; Equipment</t>
  </si>
  <si>
    <t>Europe</t>
  </si>
  <si>
    <t>ASML</t>
  </si>
  <si>
    <t>Consumer Cyclical</t>
  </si>
  <si>
    <t>Footwear &amp; Accesories</t>
  </si>
  <si>
    <t>BABA</t>
  </si>
  <si>
    <t>Asia</t>
  </si>
  <si>
    <t>TSM</t>
  </si>
  <si>
    <t>TLT</t>
  </si>
  <si>
    <t>Fixed Income</t>
  </si>
  <si>
    <t>Long Government</t>
  </si>
  <si>
    <t>HYG</t>
  </si>
  <si>
    <t>High Yield Bond</t>
  </si>
  <si>
    <t>TIP</t>
  </si>
  <si>
    <t>Inflation-Protected Bond</t>
  </si>
  <si>
    <t>Government Bond</t>
  </si>
  <si>
    <t>Corporate Bond</t>
  </si>
  <si>
    <t>Amount</t>
  </si>
  <si>
    <t>%</t>
  </si>
  <si>
    <t>Public Equity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</si>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</sst>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€&quot;\ * #,##0.00_ ;_ &quot;€&quot;\ * \-#,##0.00_ ;_ &quot;€&quot;\ * &quot;-&quot;??_ ;_ @_ "/>
    <numFmt numFmtId="164" formatCode="0.0%"/>
    <numFmt numFmtId="165" formatCode="[$$-409]#,##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9" fontId="0" fillId="0" borderId="0" xfId="2" applyFont="1"/>
    <xf numFmtId="164" fontId="0" fillId="0" borderId="0" xfId="2" applyNumberFormat="1" applyFont="1"/>
    <xf numFmtId="165" fontId="0" fillId="0" borderId="0" xfId="0" applyNumberFormat="1"/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D6F62-AF81-9E4D-96B0-03BD76BF955E}">
  <dimension ref="A1:P32"/>
  <sheetViews>
    <sheetView tabSelected="1" zoomScaleNormal="100" workbookViewId="0">
      <selection activeCell="G11" sqref="G11"/>
    </sheetView>
  </sheetViews>
  <sheetFormatPr baseColWidth="10" defaultRowHeight="16" x14ac:dyDescent="0.2"/>
  <cols>
    <col min="2" max="2" width="12" bestFit="1" customWidth="1"/>
    <col min="3" max="3" width="21.5" bestFit="1" customWidth="1"/>
    <col min="4" max="4" width="21.5" customWidth="1"/>
    <col min="5" max="5" width="12.33203125" bestFit="1" customWidth="1"/>
    <col min="6" max="6" width="21.1640625" customWidth="1"/>
    <col min="9" max="9" width="38.5" bestFit="1" customWidth="1"/>
    <col min="10" max="10" width="13.83203125" customWidth="1"/>
  </cols>
  <sheetData>
    <row r="1" spans="1:16" x14ac:dyDescent="0.2">
      <c r="A1" t="s">
        <v>2</v>
      </c>
      <c r="B1" t="s">
        <v>0</v>
      </c>
      <c r="C1" t="s">
        <v>3</v>
      </c>
      <c r="D1" t="s">
        <v>16</v>
      </c>
      <c r="E1" t="s">
        <v>1</v>
      </c>
      <c r="F1" t="s">
        <v>5</v>
      </c>
      <c r="G1" t="s">
        <v>4</v>
      </c>
    </row>
    <row r="2" spans="1:16" x14ac:dyDescent="0.2">
      <c r="A2" t="s">
        <v>11</v>
      </c>
      <c r="B2" t="s">
        <v>40</v>
      </c>
      <c r="C2" t="s">
        <v>8</v>
      </c>
      <c r="D2" t="s">
        <v>17</v>
      </c>
      <c r="E2" t="s">
        <v>6</v>
      </c>
      <c r="F2" s="1">
        <v>630000</v>
      </c>
      <c r="G2" t="s">
        <v>7</v>
      </c>
      <c r="I2" t="s">
        <v>0</v>
      </c>
      <c r="J2" t="s">
        <v>38</v>
      </c>
      <c r="K2" t="s">
        <v>39</v>
      </c>
      <c r="L2" s="3"/>
    </row>
    <row r="3" spans="1:16" x14ac:dyDescent="0.2">
      <c r="A3" t="s">
        <v>12</v>
      </c>
      <c r="B3" t="s">
        <v>40</v>
      </c>
      <c r="C3" t="s">
        <v>10</v>
      </c>
      <c r="D3" t="s">
        <v>18</v>
      </c>
      <c r="E3" t="s">
        <v>6</v>
      </c>
      <c r="F3" s="1">
        <v>746000</v>
      </c>
      <c r="G3" t="s">
        <v>7</v>
      </c>
      <c r="I3" t="s">
        <v>40</v>
      </c>
      <c r="J3" s="4">
        <f>SUMIF(B:B,I3,F:F)</f>
        <v>4236000</v>
      </c>
      <c r="K3" s="3">
        <f>J3/$J$5</f>
        <v>0.60034013605442171</v>
      </c>
      <c r="L3" s="3"/>
    </row>
    <row r="4" spans="1:16" x14ac:dyDescent="0.2">
      <c r="A4" t="s">
        <v>13</v>
      </c>
      <c r="B4" t="s">
        <v>40</v>
      </c>
      <c r="C4" t="s">
        <v>9</v>
      </c>
      <c r="D4" t="s">
        <v>20</v>
      </c>
      <c r="E4" t="s">
        <v>6</v>
      </c>
      <c r="F4" s="1">
        <v>380000</v>
      </c>
      <c r="G4" t="s">
        <v>7</v>
      </c>
      <c r="I4" t="s">
        <v>30</v>
      </c>
      <c r="J4" s="4">
        <f>SUMIF(B:B,I4,F:F)</f>
        <v>2820000</v>
      </c>
      <c r="K4" s="3">
        <f>J4/$J$5</f>
        <v>0.39965986394557823</v>
      </c>
      <c r="L4" s="3"/>
    </row>
    <row r="5" spans="1:16" x14ac:dyDescent="0.2">
      <c r="A5" t="s">
        <v>14</v>
      </c>
      <c r="B5" t="s">
        <v>40</v>
      </c>
      <c r="C5" t="s">
        <v>10</v>
      </c>
      <c r="D5" t="s">
        <v>21</v>
      </c>
      <c r="E5" t="s">
        <v>6</v>
      </c>
      <c r="F5" s="1">
        <v>429000</v>
      </c>
      <c r="G5" t="s">
        <v>7</v>
      </c>
      <c r="I5" t="s">
        <v>41</v>
      </c>
      <c r="J5" s="4">
        <f>SUM(J3:J4)</f>
        <v>7056000</v>
      </c>
      <c r="K5" s="3">
        <f>J5/$J$5</f>
        <v>1</v>
      </c>
      <c r="P5" s="2"/>
    </row>
    <row r="6" spans="1:16" x14ac:dyDescent="0.2">
      <c r="A6" t="s">
        <v>23</v>
      </c>
      <c r="B6" t="s">
        <v>40</v>
      </c>
      <c r="C6" t="s">
        <v>9</v>
      </c>
      <c r="D6" t="s">
        <v>19</v>
      </c>
      <c r="E6" t="s">
        <v>22</v>
      </c>
      <c r="F6" s="1">
        <v>920000</v>
      </c>
      <c r="G6" t="s">
        <v>7</v>
      </c>
      <c r="P6" s="2"/>
    </row>
    <row r="7" spans="1:16" x14ac:dyDescent="0.2">
      <c r="A7" t="s">
        <v>15</v>
      </c>
      <c r="B7" t="s">
        <v>40</v>
      </c>
      <c r="C7" t="s">
        <v>24</v>
      </c>
      <c r="D7" t="s">
        <v>25</v>
      </c>
      <c r="E7" t="s">
        <v>22</v>
      </c>
      <c r="F7" s="1">
        <v>505000</v>
      </c>
      <c r="G7" t="s">
        <v>7</v>
      </c>
      <c r="I7" t="s">
        <v>3</v>
      </c>
      <c r="J7" t="s">
        <v>38</v>
      </c>
      <c r="K7" t="s">
        <v>39</v>
      </c>
    </row>
    <row r="8" spans="1:16" x14ac:dyDescent="0.2">
      <c r="A8" t="s">
        <v>26</v>
      </c>
      <c r="B8" t="s">
        <v>40</v>
      </c>
      <c r="C8" t="s">
        <v>24</v>
      </c>
      <c r="D8" t="s">
        <v>18</v>
      </c>
      <c r="E8" t="s">
        <v>27</v>
      </c>
      <c r="F8" s="1">
        <v>246000</v>
      </c>
      <c r="G8" t="s">
        <v>7</v>
      </c>
      <c r="I8" t="s">
        <v>8</v>
      </c>
      <c r="J8" s="4">
        <f>SUMIF(C:C,I8,F:F)</f>
        <v>630000</v>
      </c>
      <c r="K8" s="3">
        <f>J8/$J$14</f>
        <v>8.9285714285714288E-2</v>
      </c>
    </row>
    <row r="9" spans="1:16" x14ac:dyDescent="0.2">
      <c r="A9" t="s">
        <v>28</v>
      </c>
      <c r="B9" t="s">
        <v>40</v>
      </c>
      <c r="C9" t="s">
        <v>9</v>
      </c>
      <c r="D9" t="s">
        <v>19</v>
      </c>
      <c r="E9" t="s">
        <v>27</v>
      </c>
      <c r="F9" s="1">
        <v>380000</v>
      </c>
      <c r="G9" t="s">
        <v>7</v>
      </c>
      <c r="I9" t="s">
        <v>10</v>
      </c>
      <c r="J9" s="4">
        <f>SUMIF(C:C,I9,F:F)</f>
        <v>1175000</v>
      </c>
      <c r="K9" s="3">
        <f>J9/$J$14</f>
        <v>0.16652494331065759</v>
      </c>
    </row>
    <row r="10" spans="1:16" x14ac:dyDescent="0.2">
      <c r="A10" t="s">
        <v>29</v>
      </c>
      <c r="B10" t="s">
        <v>30</v>
      </c>
      <c r="C10" t="s">
        <v>36</v>
      </c>
      <c r="D10" t="s">
        <v>31</v>
      </c>
      <c r="E10" t="s">
        <v>6</v>
      </c>
      <c r="F10" s="1">
        <v>1050000</v>
      </c>
      <c r="G10" t="s">
        <v>7</v>
      </c>
      <c r="I10" t="s">
        <v>9</v>
      </c>
      <c r="J10" s="4">
        <f>SUMIF(C:C,I10,F:F)</f>
        <v>1680000</v>
      </c>
      <c r="K10" s="3">
        <f>J10/$J$14</f>
        <v>0.23809523809523808</v>
      </c>
    </row>
    <row r="11" spans="1:16" x14ac:dyDescent="0.2">
      <c r="A11" t="s">
        <v>32</v>
      </c>
      <c r="B11" t="s">
        <v>30</v>
      </c>
      <c r="C11" t="s">
        <v>37</v>
      </c>
      <c r="D11" t="s">
        <v>33</v>
      </c>
      <c r="E11" t="s">
        <v>6</v>
      </c>
      <c r="F11" s="1">
        <v>770000</v>
      </c>
      <c r="G11" t="s">
        <v>7</v>
      </c>
      <c r="I11" t="s">
        <v>24</v>
      </c>
      <c r="J11" s="4">
        <f>SUMIF(C:C,I11,F:F)</f>
        <v>751000</v>
      </c>
      <c r="K11" s="3">
        <f>J11/$J$14</f>
        <v>0.10643424036281179</v>
      </c>
    </row>
    <row r="12" spans="1:16" x14ac:dyDescent="0.2">
      <c r="A12" t="s">
        <v>34</v>
      </c>
      <c r="B12" t="s">
        <v>30</v>
      </c>
      <c r="C12" t="s">
        <v>36</v>
      </c>
      <c r="D12" t="s">
        <v>35</v>
      </c>
      <c r="E12" t="s">
        <v>6</v>
      </c>
      <c r="F12" s="1">
        <v>1000000</v>
      </c>
      <c r="G12" t="s">
        <v>7</v>
      </c>
      <c r="I12" t="s">
        <v>36</v>
      </c>
      <c r="J12" s="4">
        <f>SUMIF(C:C,I12,F:F)</f>
        <v>2050000</v>
      </c>
      <c r="K12" s="3">
        <f>J12/$J$14</f>
        <v>0.2905328798185941</v>
      </c>
    </row>
    <row r="13" spans="1:16" x14ac:dyDescent="0.2">
      <c r="I13" t="s">
        <v>37</v>
      </c>
      <c r="J13" s="4">
        <f>SUMIF(C:C,I13,F:F)</f>
        <v>770000</v>
      </c>
      <c r="K13" s="3">
        <f>J13/$J$14</f>
        <v>0.10912698412698413</v>
      </c>
    </row>
    <row r="14" spans="1:16" x14ac:dyDescent="0.2">
      <c r="I14" t="s">
        <v>41</v>
      </c>
      <c r="J14" s="4">
        <f>SUM(J8:J13)</f>
        <v>7056000</v>
      </c>
      <c r="K14" s="3">
        <f>J14/$J$14</f>
        <v>1</v>
      </c>
    </row>
    <row r="16" spans="1:16" x14ac:dyDescent="0.2">
      <c r="I16" t="s">
        <v>16</v>
      </c>
      <c r="J16" t="s">
        <v>38</v>
      </c>
      <c r="K16" t="s">
        <v>39</v>
      </c>
    </row>
    <row r="17" spans="9:11" x14ac:dyDescent="0.2">
      <c r="I17" t="s">
        <v>17</v>
      </c>
      <c r="J17" s="4">
        <f>SUMIF(D:D,I17,F:F)</f>
        <v>630000</v>
      </c>
      <c r="K17" s="3">
        <f>J17/$J$26</f>
        <v>8.9285714285714288E-2</v>
      </c>
    </row>
    <row r="18" spans="9:11" x14ac:dyDescent="0.2">
      <c r="I18" t="s">
        <v>18</v>
      </c>
      <c r="J18" s="4">
        <f>SUMIF(D:D,I18,F:F)</f>
        <v>992000</v>
      </c>
      <c r="K18" s="3">
        <f>J18/$J$26</f>
        <v>0.14058956916099774</v>
      </c>
    </row>
    <row r="19" spans="9:11" x14ac:dyDescent="0.2">
      <c r="I19" t="s">
        <v>20</v>
      </c>
      <c r="J19" s="4">
        <f>SUMIF(D:D,I19,F:F)</f>
        <v>380000</v>
      </c>
      <c r="K19" s="3">
        <f>J19/$J$26</f>
        <v>5.3854875283446714E-2</v>
      </c>
    </row>
    <row r="20" spans="9:11" x14ac:dyDescent="0.2">
      <c r="I20" t="s">
        <v>21</v>
      </c>
      <c r="J20" s="4">
        <f>SUMIF(D:D,I20,F:F)</f>
        <v>429000</v>
      </c>
      <c r="K20" s="3">
        <f>J20/$J$26</f>
        <v>6.0799319727891155E-2</v>
      </c>
    </row>
    <row r="21" spans="9:11" x14ac:dyDescent="0.2">
      <c r="I21" t="s">
        <v>19</v>
      </c>
      <c r="J21" s="4">
        <f>SUMIF(D:D,I21,F:F)</f>
        <v>1300000</v>
      </c>
      <c r="K21" s="3">
        <f>J21/$J$26</f>
        <v>0.18424036281179137</v>
      </c>
    </row>
    <row r="22" spans="9:11" x14ac:dyDescent="0.2">
      <c r="I22" t="s">
        <v>25</v>
      </c>
      <c r="J22" s="4">
        <f>SUMIF(D:D,I22,F:F)</f>
        <v>505000</v>
      </c>
      <c r="K22" s="3">
        <f>J22/$J$26</f>
        <v>7.1570294784580504E-2</v>
      </c>
    </row>
    <row r="23" spans="9:11" x14ac:dyDescent="0.2">
      <c r="I23" t="s">
        <v>31</v>
      </c>
      <c r="J23" s="4">
        <f>SUMIF(D:D,I23,F:F)</f>
        <v>1050000</v>
      </c>
      <c r="K23" s="3">
        <f>J23/$J$26</f>
        <v>0.14880952380952381</v>
      </c>
    </row>
    <row r="24" spans="9:11" x14ac:dyDescent="0.2">
      <c r="I24" t="s">
        <v>33</v>
      </c>
      <c r="J24" s="4">
        <f>SUMIF(D:D,I24,F:F)</f>
        <v>770000</v>
      </c>
      <c r="K24" s="3">
        <f>J24/$J$26</f>
        <v>0.10912698412698413</v>
      </c>
    </row>
    <row r="25" spans="9:11" x14ac:dyDescent="0.2">
      <c r="I25" t="s">
        <v>35</v>
      </c>
      <c r="J25" s="4">
        <f>SUMIF(D:D,I25,F:F)</f>
        <v>1000000</v>
      </c>
      <c r="K25" s="3">
        <f>J25/$J$26</f>
        <v>0.14172335600907029</v>
      </c>
    </row>
    <row r="26" spans="9:11" x14ac:dyDescent="0.2">
      <c r="I26" t="s">
        <v>41</v>
      </c>
      <c r="J26" s="4">
        <f>SUM(J17:J25)</f>
        <v>7056000</v>
      </c>
      <c r="K26" s="3">
        <f>J26/$J$26</f>
        <v>1</v>
      </c>
    </row>
    <row r="28" spans="9:11" x14ac:dyDescent="0.2">
      <c r="I28" t="s">
        <v>1</v>
      </c>
      <c r="J28" t="s">
        <v>38</v>
      </c>
      <c r="K28" t="s">
        <v>39</v>
      </c>
    </row>
    <row r="29" spans="9:11" x14ac:dyDescent="0.2">
      <c r="I29" t="s">
        <v>6</v>
      </c>
      <c r="J29" s="4">
        <f>SUMIF(E:E,I29,F:F)</f>
        <v>5005000</v>
      </c>
      <c r="K29" s="3">
        <f>J29/$J$32</f>
        <v>0.70932539682539686</v>
      </c>
    </row>
    <row r="30" spans="9:11" x14ac:dyDescent="0.2">
      <c r="I30" t="s">
        <v>22</v>
      </c>
      <c r="J30" s="4">
        <f>SUMIF(E:E,I30,F:F)</f>
        <v>1425000</v>
      </c>
      <c r="K30" s="3">
        <f>J30/$J$32</f>
        <v>0.20195578231292516</v>
      </c>
    </row>
    <row r="31" spans="9:11" x14ac:dyDescent="0.2">
      <c r="I31" t="s">
        <v>27</v>
      </c>
      <c r="J31" s="4">
        <f>SUMIF(E:E,I31,F:F)</f>
        <v>626000</v>
      </c>
      <c r="K31" s="3">
        <f>J31/$J$32</f>
        <v>8.8718820861678011E-2</v>
      </c>
    </row>
    <row r="32" spans="9:11" x14ac:dyDescent="0.2">
      <c r="I32" t="s">
        <v>41</v>
      </c>
      <c r="J32" s="4">
        <f>SUM(J29:J31)</f>
        <v>7056000</v>
      </c>
      <c r="K32" s="3">
        <f>J32/$J$32</f>
        <v>1</v>
      </c>
    </row>
  </sheetData>
  <conditionalFormatting sqref="K8:K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:K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D A A B Q S w M E F A A A C A g A L W 2 Z V B 6 r Z P y o A A A A 9 w A A A B I A A A B D b 2 5 m a W c v U G F j a 2 F n Z S 5 4 b W y F j 8 E K g k A U R X 9 F Z u + 8 U T N C n i P U o k 1 C E E T b w S Y d 0 j G c s f H f W v R J / U J C W e 1 a 3 s u 5 c O 7 j d s d s a G r v K j u j W p 2 S g D L i S V 2 0 R 6 X L l P T 2 5 C 9 I x n E r i r M o p T f C 2 i S D U S m p r L 0 k A M 4 5 6 i L a d i W E j A V w y D e 7 o p K N 8 J U 2 V u h C k s / q + H 9 F O O 5 f M j y k A Z v R e R w z G i F M L e Z K f 4 l w F K Y M 4 a f E V V / b v p N c a n + 9 R J g i w v s E f w J Q S w M E F A A A C A g A L W 2 Z V L m i M 3 S U A A A A u A A A A B M A A A B G b 3 J t d W x h c y 9 T Z W N 0 a W 9 u M S 5 t T Y 3 B C s I w E E T v g f 7 D k l M L p W k P e i m e W v 2 B 4 k k 8 1 H T R S L o L 2 a T + v h F B P A 2 P G d 4 I 2 u i Y Y P p m 1 x e q U P K Y A y 5 g m S S 6 m J C i w A E 8 R g U w c Q o W M w 6 y N S P b t O a 6 P D m P z c A U P 9 t S m 7 N g E P P E w E g 3 T u t s R n 6 R 5 3 k R 8 6 9 t r G y 6 q u E y o n e r i x i y W d e 6 h i N Z X h z d M + 9 3 b d t d K + X o 9 9 + / A V B L A w Q U A A A I C A A t b Z l U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C 1 t m V Q e q 2 T 8 q A A A A P c A A A A S A A A A A A A A A A A A A A A A A A A A A A B D b 2 5 m a W c v U G F j a 2 F n Z S 5 4 b W x Q S w E C F A M U A A A I C A A t b Z l U u a I z d J Q A A A C 4 A A A A E w A A A A A A A A A A A A A A A A D Y A A A A R m 9 y b X V s Y X M v U 2 V j d G l v b j E u b V B L A Q I U A x Q A A A g I A C 1 t m V Q P y u m r p A A A A O k A A A A T A A A A A A A A A A A A A A A A A J 0 B A A B b Q 2 9 u d G V u d F 9 U e X B l c 1 0 u e G 1 s U E s F B g A A A A A D A A M A w g A A A H I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w I A A A A A A A A K g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d G l 0 d W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V U M T E 6 M z Y 6 M D Q u M j k 5 M D k 4 M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c 3 R p d H V l b n R z L 0 F 1 d G 9 S Z W 1 v d m V k Q 2 9 s d W 1 u c z E u e 0 N v b H V t b j E s M H 0 m c X V v d D s s J n F 1 b 3 Q 7 U 2 V j d G l v b j E v Y 2 9 u c 3 R p d H V l b n R z L 0 F 1 d G 9 S Z W 1 v d m V k Q 2 9 s d W 1 u c z E u e 0 N v b H V t b j I s M X 0 m c X V v d D s s J n F 1 b 3 Q 7 U 2 V j d G l v b j E v Y 2 9 u c 3 R p d H V l b n R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9 u c 3 R p d H V l b n R z L 0 F 1 d G 9 S Z W 1 v d m V k Q 2 9 s d W 1 u c z E u e 0 N v b H V t b j E s M H 0 m c X V v d D s s J n F 1 b 3 Q 7 U 2 V j d G l v b j E v Y 2 9 u c 3 R p d H V l b n R z L 0 F 1 d G 9 S Z W 1 v d m V k Q 2 9 s d W 1 u c z E u e 0 N v b H V t b j I s M X 0 m c X V v d D s s J n F 1 b 3 Q 7 U 2 V j d G l v b j E v Y 2 9 u c 3 R p d H V l b n R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N 0 a X R 1 Z W 5 0 c y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6 0 3 p w M 7 e 1 9 c w D Q Y J K o Z I h v c N A Q E B B Q A E g g I A s j W H Y Q f N I J n q 3 p Z g + L W Q j 4 m E d x G / x m E 8 k z N E v v X l C M 9 c E D h X V b B Y N n G b U 9 L M 9 U 2 U h l w S q e H r h b c F e p 9 K H G u a S y r 0 9 0 0 l t p T r g l x z R / d G S T 8 v n l l 3 R x A I O o p z w p X S q R u S h z z w M G Z r m 9 a V S T E 3 + P e 6 l F 6 W f C 7 8 5 o T v 7 + F b 1 7 I h 0 S l 2 G A U + J m O D C g x B U b K W 9 8 4 m l Q J d M o 8 Z z y b c T r f m B E 0 h J B J m S 4 p A E n D J / Z r M J i R L U q H Z W s B C A X w j 3 6 r g W / t W E f h q e 6 v v 6 1 Q f J 4 Q + t R z 4 b o Q o 4 P 4 k S 2 a 9 F H o 5 x u J u / j C D 8 5 0 y u E E f n X P k i m t F u i O N b o M 0 n x H L I + p w I / 5 r C b b W / x 7 X a b a k g k G z 9 p t i v d K 4 S l J m 5 z 2 v 9 R B W Q B w u R + g Z / V X 2 v F M 7 T O M A C B C J V 7 d m l R j v 9 N V v N 2 O 4 r n 8 H N Q v a j T A / K k 1 G 7 H 5 s m r 5 a b C f h 7 E i D a h s b z f x F G Y V 2 1 O Q I p V S 4 C A R V Y Z d D w T K t 3 w j d m 0 s 5 H C e n j H y K / g x w T h V + H 7 O V Q I U E f l W K c b Y c B x n 1 P G v 5 l B A K v u c H a + a k 2 C a 6 l m a L U r Q R y Y A x 5 z B Z f / i B l Z s g m O 2 Y D r 1 J a t k K V j x 8 l I K d S o Z a Q + Z l l k Y B j E p N c 4 w 4 9 5 P r C l E 4 l f q 2 X F i 1 9 1 T x S k M 3 9 C 2 6 6 8 G Z F g k 4 m 0 B y F c H 4 f M Q O r y b 9 6 S T / 3 O m L 5 I v 2 x U W x V t F 1 1 U l v + 3 + t P i A w f A Y J K o Z I h v c N A Q c B M B 0 G C W C G S A F l A w Q B K g Q Q c n f d e r 6 2 M M 4 W V 6 m y P L r b K Y B Q r 1 1 k q r g V a f z S 7 R Q w g i t g f 2 0 v N U H b 3 w r K c l 3 y h 5 i b b z m 4 h N Z / U p / 2 s w Q H M M h 5 U J E e h S W Q C H d z E 4 p 6 I + v w g N F + + h g N x L E s P h 5 E W L x G z s q L g L 4 = < / D a t a M a s h u p > 
</file>

<file path=customXml/itemProps1.xml><?xml version="1.0" encoding="utf-8"?>
<ds:datastoreItem xmlns:ds="http://schemas.openxmlformats.org/officeDocument/2006/customXml" ds:itemID="{765351E4-4216-BD47-B8D0-AA01258225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Bouma, J.</cp:lastModifiedBy>
  <dcterms:created xsi:type="dcterms:W3CDTF">2022-04-17T06:23:31Z</dcterms:created>
  <dcterms:modified xsi:type="dcterms:W3CDTF">2022-04-26T10:56:40Z</dcterms:modified>
</cp:coreProperties>
</file>