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0" yWindow="675" windowWidth="19020" windowHeight="6870"/>
  </bookViews>
  <sheets>
    <sheet name="real" sheetId="2" r:id="rId1"/>
    <sheet name="52BB.521211" sheetId="4" r:id="rId2"/>
    <sheet name="52BB.524111" sheetId="7" r:id="rId3"/>
    <sheet name="52BB.521213" sheetId="5" r:id="rId4"/>
    <sheet name="52BB.522191" sheetId="6" r:id="rId5"/>
    <sheet name="Sheet3" sheetId="3" r:id="rId6"/>
  </sheets>
  <externalReferences>
    <externalReference r:id="rId7"/>
  </externalReferences>
  <definedNames>
    <definedName name="_xlnm.Print_Titles" localSheetId="1">'52BB.521211'!$12:$13</definedName>
    <definedName name="_xlnm.Print_Titles" localSheetId="3">'52BB.521213'!$12:$13</definedName>
    <definedName name="_xlnm.Print_Titles" localSheetId="4">'52BB.522191'!$12:$13</definedName>
    <definedName name="_xlnm.Print_Titles" localSheetId="2">'52BB.524111'!$12:$13</definedName>
  </definedNames>
  <calcPr calcId="124519"/>
</workbook>
</file>

<file path=xl/calcChain.xml><?xml version="1.0" encoding="utf-8"?>
<calcChain xmlns="http://schemas.openxmlformats.org/spreadsheetml/2006/main">
  <c r="D35" i="2"/>
  <c r="F35" s="1"/>
  <c r="D34"/>
  <c r="F34" s="1"/>
  <c r="D33"/>
  <c r="F33" s="1"/>
  <c r="D32"/>
  <c r="F32" s="1"/>
  <c r="E31"/>
  <c r="D31"/>
  <c r="F31" s="1"/>
  <c r="C31"/>
  <c r="D30"/>
  <c r="C30"/>
  <c r="F29"/>
  <c r="H29" s="1"/>
  <c r="D28"/>
  <c r="F28" s="1"/>
  <c r="D27"/>
  <c r="F27" s="1"/>
  <c r="G26"/>
  <c r="F26"/>
  <c r="H26" s="1"/>
  <c r="H25"/>
  <c r="F25"/>
  <c r="G25" s="1"/>
  <c r="D25"/>
  <c r="E24"/>
  <c r="E36" s="1"/>
  <c r="C24"/>
  <c r="C36" s="1"/>
  <c r="E23"/>
  <c r="E22" s="1"/>
  <c r="D23"/>
  <c r="D22"/>
  <c r="C22"/>
  <c r="H21"/>
  <c r="G21"/>
  <c r="F21"/>
  <c r="F20"/>
  <c r="H20" s="1"/>
  <c r="D19"/>
  <c r="F19" s="1"/>
  <c r="E18"/>
  <c r="C18"/>
  <c r="F17"/>
  <c r="F13" s="1"/>
  <c r="H13" s="1"/>
  <c r="G16"/>
  <c r="F16"/>
  <c r="H16" s="1"/>
  <c r="H15"/>
  <c r="F15"/>
  <c r="G15" s="1"/>
  <c r="D15"/>
  <c r="H14"/>
  <c r="F14"/>
  <c r="G14" s="1"/>
  <c r="D14"/>
  <c r="E13"/>
  <c r="D13"/>
  <c r="C13"/>
  <c r="G12"/>
  <c r="F12"/>
  <c r="G11"/>
  <c r="F11"/>
  <c r="G17" i="6"/>
  <c r="F18" i="2" l="1"/>
  <c r="H19"/>
  <c r="G19"/>
  <c r="G27"/>
  <c r="H27"/>
  <c r="G32"/>
  <c r="H32"/>
  <c r="G35"/>
  <c r="H35"/>
  <c r="G34"/>
  <c r="H34"/>
  <c r="G28"/>
  <c r="G24" s="1"/>
  <c r="H28"/>
  <c r="G33"/>
  <c r="H33"/>
  <c r="G13"/>
  <c r="G31"/>
  <c r="D18"/>
  <c r="H17"/>
  <c r="G17"/>
  <c r="G20"/>
  <c r="F23"/>
  <c r="D24"/>
  <c r="D36" s="1"/>
  <c r="G29"/>
  <c r="F30"/>
  <c r="F24"/>
  <c r="G21" i="7"/>
  <c r="G30" i="2" l="1"/>
  <c r="G18"/>
  <c r="G23"/>
  <c r="G22" s="1"/>
  <c r="H23"/>
  <c r="F22"/>
  <c r="F36" s="1"/>
  <c r="H36" s="1"/>
  <c r="I47" i="5"/>
  <c r="H52"/>
  <c r="G52"/>
  <c r="I51"/>
  <c r="I50"/>
  <c r="I49"/>
  <c r="I48"/>
  <c r="G16" i="4"/>
  <c r="G36" i="2" l="1"/>
  <c r="I52" i="5"/>
  <c r="G19" l="1"/>
  <c r="H19" l="1"/>
  <c r="H21" i="7" l="1"/>
  <c r="I21" l="1"/>
  <c r="I15" i="6" l="1"/>
  <c r="I14"/>
  <c r="H17" l="1"/>
  <c r="I17"/>
  <c r="I17" i="5"/>
  <c r="I18"/>
  <c r="I15"/>
  <c r="I16"/>
  <c r="I14"/>
  <c r="I19" l="1"/>
  <c r="I14" i="4"/>
  <c r="I16" s="1"/>
  <c r="H14"/>
  <c r="H16" s="1"/>
</calcChain>
</file>

<file path=xl/sharedStrings.xml><?xml version="1.0" encoding="utf-8"?>
<sst xmlns="http://schemas.openxmlformats.org/spreadsheetml/2006/main" count="298" uniqueCount="127">
  <si>
    <t>SURAT PERNYATAAN TANGGUNG JAWAB BELANJA RUTIN</t>
  </si>
  <si>
    <t>NOMOR :</t>
  </si>
  <si>
    <t>1. Kode Satuan Kerja BLU</t>
  </si>
  <si>
    <t>: 632242</t>
  </si>
  <si>
    <t>2. Nama Satuan Kerja BLU</t>
  </si>
  <si>
    <t>: Politeknik Kesehatan Semarang</t>
  </si>
  <si>
    <t>3. Tanggal /No. DIPA BLU</t>
  </si>
  <si>
    <t xml:space="preserve">4. Klasifikasi Anggaran </t>
  </si>
  <si>
    <t>Yang bertanda tangan di bawah ini Ketua Jurusan Kebidanan  Politeknik Kesehatan Kemnekes Semarang, menyatakan bahwa saya bertanggung jawab secara formal dan material atas segala pengeluaran yang telah dibayar lunas lewat Bendahara Pengeluaran Pembantu kepada yang berhak menerima serta kebenaran perhitungan dan setoran pajak yang telah dipungut atas pembayaran tersebut dengan perincian sebagai berikut :</t>
  </si>
  <si>
    <t>No</t>
  </si>
  <si>
    <t>Akun</t>
  </si>
  <si>
    <t>Penerima</t>
  </si>
  <si>
    <t>Uraian</t>
  </si>
  <si>
    <t xml:space="preserve">Bukti </t>
  </si>
  <si>
    <t>Jumlah</t>
  </si>
  <si>
    <t xml:space="preserve">Pajak yang dipungut </t>
  </si>
  <si>
    <t>Tgl</t>
  </si>
  <si>
    <t>No.</t>
  </si>
  <si>
    <t>PPN</t>
  </si>
  <si>
    <t>PPh</t>
  </si>
  <si>
    <t>JUMLAH</t>
  </si>
  <si>
    <t>Bukti-bukti pengeluaran anggaran dan asli setoran pajak ( SSP/BPN) tersebut di atas disimpan oleh Jurusan Kebidanan untuk kelengkapan administrasi dan pemeriksaan aparat pengawasan fungsional.</t>
  </si>
  <si>
    <t>Demikian surat pernyataan ini dibuat dengan sebenarnya.</t>
  </si>
  <si>
    <t>Mengetahui</t>
  </si>
  <si>
    <t>Semarang,</t>
  </si>
  <si>
    <t>Pejabat Pembuat Komitmen</t>
  </si>
  <si>
    <t>Bendahara Pengeluaran</t>
  </si>
  <si>
    <t>Poltekkes Semarang</t>
  </si>
  <si>
    <t xml:space="preserve">Wahyu Dwi Nuryanti, Amd </t>
  </si>
  <si>
    <t>NIP 198612042014022002</t>
  </si>
  <si>
    <t>:  12 Nopember 2019/No SP DIPA -024.12.2.632242/2020</t>
  </si>
  <si>
    <t>Jeffri Ardiyanto, M.AppSc</t>
  </si>
  <si>
    <t>NIP 197306141995031001</t>
  </si>
  <si>
    <t>Klasifikasi Belanja :052BB.521211</t>
  </si>
  <si>
    <t>Klasifikasi Belanja :052BB.521213</t>
  </si>
  <si>
    <t>Klasifikasi Belanja :052BB.522191</t>
  </si>
  <si>
    <t>Klasifikasi Belanja :052BB.524111</t>
  </si>
  <si>
    <t>: 01/01/024.12.10/ 2077/006/001.52BB.521211</t>
  </si>
  <si>
    <t>: 01/01/024.12.10/ 2077/006/001.52BB.524111</t>
  </si>
  <si>
    <t>: 01/01/024.12.10/ 2077/006/001.52BB.521213</t>
  </si>
  <si>
    <t>: 01/01/024.12.10/ 2077/006/001.52BB.522191</t>
  </si>
  <si>
    <t>Biaya lahan praktek klinik PKK III mahasiswa smt VI Prodi D III Kebidanan Semarang ( Kelas RPL ) TA 2019/2020 pada tanggal 6-25 April  2020 ( 3 minggu) sejumlah 1 mahasiswa di PKM Kesugihan II Kab Cilacap</t>
  </si>
  <si>
    <t xml:space="preserve"> PKM Kesugihan II Kab Cilacap</t>
  </si>
  <si>
    <t>Biaya lahan praktek klinik PKK II dan PKK III  mahasiswa smt VI Prodi D III Kebidanan Semarang ( Kelas RPL ) TA 2019/2020 pada tanggal 2 - 28 Maret 2020 ( 4 mgg)  dan 6 -25 April 2020 ( 3 mgg)  sejumlah 1 mahasiswa di RS Permata Bunda Kab Grobogan</t>
  </si>
  <si>
    <t>RS Permata Bunda Kab Grobogan</t>
  </si>
  <si>
    <t xml:space="preserve">Biaya lahan praktek klinik mahasiswa smt VI Prodi D III Kebidanan Semarang ( Kelas RPL ) TA 2019/2020 pada tanggal 2-28 Maret 2020 ( 1 bln) 6 -25 April 2020 ( 1 bln mgg)sejumlah 5 mahasiswa di PKM Plantungan Kab Kendal </t>
  </si>
  <si>
    <t>Puskesmas Platungan Kendal</t>
  </si>
  <si>
    <t>Eka Widiani, Amdkeb</t>
  </si>
  <si>
    <t>Honor pembimbing praktek klinik mahasiswa smt VI Prodi D III Kebidanan Semarang ( Kelas RPL) TA 2019/2020 di PKM Plantungan Kab Kendal sejml 5 mahasiswa @ Rp 100.000,-, tanggal 4-15 Mei 2020</t>
  </si>
  <si>
    <t>Honor pembimbing praktek klinik PKL Komunitas  mahasiswa smt VI Prodi D III Kebidanan Semarang ( Kelas RPL) TA 2019/2020 di PKM Kangkung I Kab Kendal an  sejml 3 mahasiswa @ Rp 100.000,-, tanggal 6-25 April 2020</t>
  </si>
  <si>
    <t>Honor pembimbing praktek klinik PKL Komunitas  mahasiswa smt VI Prodi D III Kebidanan Semarang ( Kelas RPL) TA 2019/2020 di PKM Lasem Rembang an Ermin Tri Widayati, Amd Keb sejml 3 mahasiswa @ Rp 100.000,-, tanggal 6-25 April 2020</t>
  </si>
  <si>
    <t>Ermin Tri Widayati, Amd Keb</t>
  </si>
  <si>
    <t xml:space="preserve">Honor pembimbing praktek klinik PKL Komunitas  mahasiswa smt VI Prodi D III Kebidanan Semarang ( Kelas RPL) TA 2019/2020 di PKM Margoyoso Pati  </t>
  </si>
  <si>
    <t xml:space="preserve">an Farida Zulaikah, Amdkeb </t>
  </si>
  <si>
    <t>Honor pembimbing praktek klinik PKL Komunitas  mahasiswa smt VI Prodi D III Kebidanan Semarang ( Kelas RPL) TA 2019/2020 di PKM Kesugihan II Cilacap an sejml 4 mahasiswa @ Rp 100.000,-, tanggal 6-25 April 2020</t>
  </si>
  <si>
    <t xml:space="preserve">Sartinah, Amdkeb </t>
  </si>
  <si>
    <t>Sulastri,Amdkeb</t>
  </si>
  <si>
    <t xml:space="preserve">Uang harian membantu rapat koordinasi persiapan akreditasi Prodi D III kebidanan Blora tanggal 27-28 Agustus 2020 </t>
  </si>
  <si>
    <t>an Puryono</t>
  </si>
  <si>
    <t xml:space="preserve">Uang harian rapat koordinasi persiapan akreditasi Prodi D III kebidanan Blora tanggal 27-28 Agustus 2020 </t>
  </si>
  <si>
    <t>an Yuvita MS, SE</t>
  </si>
  <si>
    <t>an Sri Rahayu, SKp, Ns, STrkeb, M.Kes</t>
  </si>
  <si>
    <t>Biaya cetak modul pelatihan kompetansi PPGD ON mahasiswa Prodi D III kebidanan Semarang Kelas RPL Jurusan Kebidanan Bulan September 2020</t>
  </si>
  <si>
    <t>EMS 119 Jakarta</t>
  </si>
  <si>
    <t>Biaya cetak sertifikat pelatihan kompetansi PPGD ON mahasiswa Prodi D III kebidanan Semarang Kelas RPL Jurusan Kebidanan Bulan September 2020</t>
  </si>
  <si>
    <t>Biaya sewa alat pelatihan kompetansi PPGD ON mahasiswa Prodi D III kebidanan Semarang Kelas RPL Jurusan Kebidanan Bulan September 2020</t>
  </si>
  <si>
    <t xml:space="preserve">EMS 119 jakarta </t>
  </si>
  <si>
    <t xml:space="preserve">Uang harian koordinasi praktrek klinik Prodi D III Kebidanan Semarang kelas RPL di Klinik Pratama Sifra Kudus pada tanggal 13 Juni 2020 </t>
  </si>
  <si>
    <t xml:space="preserve">Sri Wahyuni M, SKp, Ns, STrKeb, M.Kes </t>
  </si>
  <si>
    <t>Yuvita MS, SE</t>
  </si>
  <si>
    <t xml:space="preserve">Uang harian dan transport koordinasi praktrek klinik Prodi D III Kebidanan Semarang kelas RPL di PKM Plantungan Kendal  pada tanggal 6 Juni 2020 </t>
  </si>
  <si>
    <t>LAPORAN REALIASI RM RPL 5</t>
  </si>
  <si>
    <t xml:space="preserve">JURUSAN KEBIDANAN </t>
  </si>
  <si>
    <t>POLTEKKES KEMENKES SEMARANG</t>
  </si>
  <si>
    <t>BULAN AGUSTUS 2020</t>
  </si>
  <si>
    <t>KODE MA</t>
  </si>
  <si>
    <t>URAIAN KEGIATAN</t>
  </si>
  <si>
    <t>JUMLAH PAGU</t>
  </si>
  <si>
    <t xml:space="preserve">REALISASI  </t>
  </si>
  <si>
    <t>SALDO</t>
  </si>
  <si>
    <t>PERSETASE</t>
  </si>
  <si>
    <t xml:space="preserve">BULAN LALU </t>
  </si>
  <si>
    <t>BULAN INI</t>
  </si>
  <si>
    <t>024.12.10</t>
  </si>
  <si>
    <t>Program Pengembangan dan Pemberdayaan Sumber Daya Manusia Kesehatan (PPSDMK)</t>
  </si>
  <si>
    <t>2077</t>
  </si>
  <si>
    <t>Pendidikan SDM Kesehatan</t>
  </si>
  <si>
    <t>2077.006</t>
  </si>
  <si>
    <t>Tenaga Kesehatan Yang Belum Diploma III Yang Mendapatkan Bantuan Biaya Pendidikan Pada Program Percepatan Pendidikan Tenaga Kesehatan_x000D_[Base Line]</t>
  </si>
  <si>
    <t xml:space="preserve">   052</t>
  </si>
  <si>
    <t>Pelaksanaan Program Percepatan Pendidikan Tenaga Kesehatan</t>
  </si>
  <si>
    <t xml:space="preserve">     BB</t>
  </si>
  <si>
    <t>D III Kebidanan Semarang</t>
  </si>
  <si>
    <t xml:space="preserve">     521211</t>
  </si>
  <si>
    <t>Belanja Bahan</t>
  </si>
  <si>
    <t>%</t>
  </si>
  <si>
    <t/>
  </si>
  <si>
    <t xml:space="preserve">    -     Cetak Buku panduan praktek klinik  [24 EX x 2KL]</t>
  </si>
  <si>
    <t xml:space="preserve">    -     BIaya penggandaan PBM  [1050 LBR x 7 BLN]</t>
  </si>
  <si>
    <t xml:space="preserve">    -    Cetak Modul PPGDON</t>
  </si>
  <si>
    <t xml:space="preserve">    -    Cetak sertifikat PPGDON</t>
  </si>
  <si>
    <t xml:space="preserve">     521213</t>
  </si>
  <si>
    <t>Belanja Honor Output Kegiatan</t>
  </si>
  <si>
    <t xml:space="preserve">    -     Honor pembimbing klinik  [10 OR x 2 KL]</t>
  </si>
  <si>
    <t xml:space="preserve">    -     Sewa alat PPGDN </t>
  </si>
  <si>
    <t xml:space="preserve">    -     Honor narasumber pelatihan kompetansi mahasiswa ( PPGDN)</t>
  </si>
  <si>
    <t xml:space="preserve">     522191</t>
  </si>
  <si>
    <t>Belanja Jasa Lainnya</t>
  </si>
  <si>
    <t xml:space="preserve">    -     BIaya lahan praktek klinik smt genap  [18 OR x 1 BLN]</t>
  </si>
  <si>
    <t xml:space="preserve">     524111</t>
  </si>
  <si>
    <t>Belanja Perjalanan Dinas Biasa</t>
  </si>
  <si>
    <t xml:space="preserve">    -     Uang harian koordinasi praktek klinik smt genap  [2 OR x 1 KL]</t>
  </si>
  <si>
    <t xml:space="preserve">    -     Transport  koordinasi praktek klinik smt genap  [2 OR x 1 KL]</t>
  </si>
  <si>
    <t xml:space="preserve">    -     Uang harian pembimbing klinik smt genap  [8 OR x 1 KL]</t>
  </si>
  <si>
    <t xml:space="preserve">    -     Transport pembimbing klinik smt genap  [8 OR x 1 KL]</t>
  </si>
  <si>
    <t>Uang harian rapat, undangan, koordinasi, pembinanaan jurusan ke prodi  ( 4 or x 2 hr x 2 prodi)</t>
  </si>
  <si>
    <t xml:space="preserve">     XY</t>
  </si>
  <si>
    <t>WORKSHOP PERSIAPAN KURIKULUM RPL</t>
  </si>
  <si>
    <t xml:space="preserve">    -     Transport dalam kota  [8 or x 1 kl OR]</t>
  </si>
  <si>
    <t xml:space="preserve">    -     Transport luar kota  [5 or x 5 kl x 1 PP]</t>
  </si>
  <si>
    <t xml:space="preserve">    -     Penginapan  luar kota  [2 or x 1 kl ]</t>
  </si>
  <si>
    <t xml:space="preserve">    -     Uang harian  [7 org x 2 hr]</t>
  </si>
  <si>
    <t>Semarang, 3 September  2020</t>
  </si>
  <si>
    <t xml:space="preserve"> Ketua Jurusan Kebidanan</t>
  </si>
  <si>
    <t>Poltekkes Kemenkes Semarang</t>
  </si>
  <si>
    <t xml:space="preserve">Sri Rahayu, SKp, Ns, STr.Keb, M.Kes  </t>
  </si>
  <si>
    <t>NIP 197408181998032001</t>
  </si>
</sst>
</file>

<file path=xl/styles.xml><?xml version="1.0" encoding="utf-8"?>
<styleSheet xmlns="http://schemas.openxmlformats.org/spreadsheetml/2006/main">
  <numFmts count="5">
    <numFmt numFmtId="41" formatCode="_(* #,##0_);_(* \(#,##0\);_(* &quot;-&quot;_);_(@_)"/>
    <numFmt numFmtId="43" formatCode="_(* #,##0.00_);_(* \(#,##0.00\);_(* &quot;-&quot;??_);_(@_)"/>
    <numFmt numFmtId="164" formatCode="[$-409]d\-mmm\-yy;@"/>
    <numFmt numFmtId="165" formatCode="_(* #,##0_);_(* \(#,##0\);_(* &quot;-&quot;??_);_(@_)"/>
    <numFmt numFmtId="166" formatCode="_([$Rp-421]* #,##0_);_([$Rp-421]* \(#,##0\);_([$Rp-421]* &quot;-&quot;_);_(@_)"/>
  </numFmts>
  <fonts count="10">
    <font>
      <sz val="11"/>
      <color theme="1"/>
      <name val="Arial Black"/>
      <family val="2"/>
    </font>
    <font>
      <sz val="10"/>
      <name val="Arial"/>
      <family val="2"/>
    </font>
    <font>
      <sz val="10"/>
      <color theme="1"/>
      <name val="Arial"/>
      <family val="2"/>
    </font>
    <font>
      <b/>
      <sz val="10"/>
      <name val="Arial"/>
      <family val="2"/>
    </font>
    <font>
      <b/>
      <sz val="10"/>
      <color indexed="8"/>
      <name val="Arial"/>
      <family val="2"/>
    </font>
    <font>
      <b/>
      <u/>
      <sz val="10"/>
      <color theme="1"/>
      <name val="Arial"/>
      <family val="2"/>
    </font>
    <font>
      <b/>
      <sz val="10"/>
      <color theme="1"/>
      <name val="Arial"/>
      <family val="2"/>
    </font>
    <font>
      <sz val="10"/>
      <color indexed="8"/>
      <name val="Arial"/>
      <family val="2"/>
    </font>
    <font>
      <sz val="11"/>
      <color theme="1"/>
      <name val="Arial Black"/>
      <family val="2"/>
    </font>
    <font>
      <b/>
      <u/>
      <sz val="10"/>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ashed">
        <color indexed="64"/>
      </bottom>
      <diagonal/>
    </border>
    <border>
      <left style="thin">
        <color indexed="64"/>
      </left>
      <right style="thin">
        <color indexed="64"/>
      </right>
      <top style="dashed">
        <color indexed="64"/>
      </top>
      <bottom style="dash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5">
    <xf numFmtId="0" fontId="0" fillId="0" borderId="0"/>
    <xf numFmtId="0" fontId="1" fillId="0" borderId="0"/>
    <xf numFmtId="43" fontId="1" fillId="0" borderId="0" applyFont="0" applyFill="0" applyBorder="0" applyAlignment="0" applyProtection="0"/>
    <xf numFmtId="43" fontId="8" fillId="0" borderId="0" applyFont="0" applyFill="0" applyBorder="0" applyAlignment="0" applyProtection="0"/>
    <xf numFmtId="41" fontId="8" fillId="0" borderId="0" applyFont="0" applyFill="0" applyBorder="0" applyAlignment="0" applyProtection="0"/>
  </cellStyleXfs>
  <cellXfs count="156">
    <xf numFmtId="0" fontId="0" fillId="0" borderId="0" xfId="0"/>
    <xf numFmtId="0" fontId="0" fillId="0" borderId="0" xfId="0" applyAlignment="1">
      <alignment vertical="center"/>
    </xf>
    <xf numFmtId="0" fontId="1" fillId="0" borderId="6" xfId="1" applyFont="1" applyBorder="1" applyAlignment="1">
      <alignment vertical="center" wrapText="1"/>
    </xf>
    <xf numFmtId="0" fontId="2" fillId="0" borderId="6" xfId="0" applyFont="1" applyBorder="1" applyAlignment="1">
      <alignment vertical="center" wrapText="1"/>
    </xf>
    <xf numFmtId="165" fontId="1" fillId="2" borderId="6" xfId="2" applyNumberFormat="1" applyFont="1" applyFill="1" applyBorder="1" applyAlignment="1">
      <alignment vertical="center"/>
    </xf>
    <xf numFmtId="0" fontId="1" fillId="0" borderId="7" xfId="1" applyFont="1" applyBorder="1" applyAlignment="1">
      <alignment vertical="center" wrapText="1"/>
    </xf>
    <xf numFmtId="0" fontId="2" fillId="0" borderId="7" xfId="0" applyFont="1" applyBorder="1" applyAlignment="1">
      <alignment vertical="center" wrapText="1"/>
    </xf>
    <xf numFmtId="165" fontId="1" fillId="2" borderId="7" xfId="2" applyNumberFormat="1" applyFont="1" applyFill="1" applyBorder="1" applyAlignment="1">
      <alignment vertical="center"/>
    </xf>
    <xf numFmtId="0" fontId="1" fillId="0" borderId="0" xfId="0" applyFont="1"/>
    <xf numFmtId="0" fontId="1" fillId="2" borderId="0" xfId="0" applyFont="1" applyFill="1"/>
    <xf numFmtId="0" fontId="1" fillId="0" borderId="0" xfId="0" applyFont="1" applyAlignment="1">
      <alignment horizontal="left"/>
    </xf>
    <xf numFmtId="0" fontId="1" fillId="0" borderId="0" xfId="0" applyFont="1" applyAlignment="1">
      <alignment vertical="center"/>
    </xf>
    <xf numFmtId="0" fontId="1" fillId="3" borderId="0" xfId="0" applyFont="1" applyFill="1" applyAlignment="1">
      <alignment vertical="center" wrapText="1"/>
    </xf>
    <xf numFmtId="0" fontId="3" fillId="0" borderId="4" xfId="0" applyFont="1" applyBorder="1" applyAlignment="1">
      <alignment horizontal="center" vertical="center"/>
    </xf>
    <xf numFmtId="0" fontId="3" fillId="0" borderId="4" xfId="0" applyFont="1" applyBorder="1" applyAlignment="1">
      <alignment horizontal="center"/>
    </xf>
    <xf numFmtId="0" fontId="1" fillId="0" borderId="6" xfId="0" applyFont="1" applyBorder="1" applyAlignment="1">
      <alignment horizontal="center" vertical="center"/>
    </xf>
    <xf numFmtId="0" fontId="1" fillId="0" borderId="6" xfId="0" quotePrefix="1" applyFont="1" applyBorder="1" applyAlignment="1">
      <alignment vertical="center"/>
    </xf>
    <xf numFmtId="164" fontId="1" fillId="0" borderId="6" xfId="1" applyNumberFormat="1" applyFont="1" applyBorder="1" applyAlignment="1">
      <alignment vertical="center"/>
    </xf>
    <xf numFmtId="0" fontId="1" fillId="0" borderId="6" xfId="0" applyFont="1" applyBorder="1" applyAlignment="1">
      <alignment vertical="center"/>
    </xf>
    <xf numFmtId="41" fontId="1" fillId="0" borderId="6" xfId="0" applyNumberFormat="1" applyFont="1" applyBorder="1" applyAlignment="1">
      <alignment vertical="center"/>
    </xf>
    <xf numFmtId="0" fontId="1" fillId="0" borderId="7" xfId="0" applyFont="1" applyBorder="1" applyAlignment="1">
      <alignment horizontal="center" vertical="center"/>
    </xf>
    <xf numFmtId="0" fontId="1" fillId="0" borderId="7" xfId="0" quotePrefix="1" applyFont="1" applyBorder="1" applyAlignment="1">
      <alignment vertical="center"/>
    </xf>
    <xf numFmtId="164" fontId="1" fillId="0" borderId="7" xfId="1" applyNumberFormat="1" applyFont="1" applyBorder="1" applyAlignment="1">
      <alignment vertical="center"/>
    </xf>
    <xf numFmtId="0" fontId="1" fillId="0" borderId="7" xfId="0" applyFont="1" applyBorder="1" applyAlignment="1">
      <alignment vertical="center"/>
    </xf>
    <xf numFmtId="41" fontId="1" fillId="0" borderId="7" xfId="0" applyNumberFormat="1" applyFont="1" applyBorder="1" applyAlignment="1">
      <alignment vertical="center"/>
    </xf>
    <xf numFmtId="0" fontId="1" fillId="0" borderId="4" xfId="0" applyFont="1" applyBorder="1" applyAlignment="1">
      <alignment vertical="center"/>
    </xf>
    <xf numFmtId="0" fontId="3" fillId="0" borderId="4" xfId="0" applyFont="1" applyBorder="1" applyAlignment="1">
      <alignment vertical="center"/>
    </xf>
    <xf numFmtId="165" fontId="3" fillId="2" borderId="4" xfId="0" applyNumberFormat="1" applyFont="1" applyFill="1" applyBorder="1" applyAlignment="1">
      <alignment vertical="center"/>
    </xf>
    <xf numFmtId="0" fontId="3" fillId="0" borderId="0" xfId="0" applyFont="1" applyBorder="1" applyAlignment="1">
      <alignment horizontal="center"/>
    </xf>
    <xf numFmtId="0" fontId="1" fillId="0" borderId="0" xfId="0" applyFont="1" applyBorder="1"/>
    <xf numFmtId="165" fontId="3" fillId="2" borderId="0" xfId="0" applyNumberFormat="1" applyFont="1" applyFill="1" applyBorder="1"/>
    <xf numFmtId="0" fontId="1" fillId="0" borderId="0" xfId="0" applyFont="1" applyBorder="1" applyAlignment="1">
      <alignment horizontal="left"/>
    </xf>
    <xf numFmtId="0" fontId="1" fillId="0" borderId="0" xfId="0" applyFont="1" applyBorder="1" applyAlignment="1">
      <alignment horizontal="center"/>
    </xf>
    <xf numFmtId="0" fontId="1" fillId="2" borderId="0" xfId="0" applyFont="1" applyFill="1" applyBorder="1"/>
    <xf numFmtId="0" fontId="2" fillId="0" borderId="0" xfId="0" applyFont="1"/>
    <xf numFmtId="0" fontId="4" fillId="2" borderId="0" xfId="0" applyFont="1" applyFill="1"/>
    <xf numFmtId="0" fontId="3" fillId="2" borderId="0" xfId="0" applyFont="1" applyFill="1"/>
    <xf numFmtId="0" fontId="5" fillId="0" borderId="0" xfId="0" applyFont="1"/>
    <xf numFmtId="0" fontId="5" fillId="3" borderId="0" xfId="0" applyFont="1" applyFill="1" applyAlignment="1"/>
    <xf numFmtId="0" fontId="6" fillId="0" borderId="0" xfId="0" applyFont="1"/>
    <xf numFmtId="0" fontId="6" fillId="3" borderId="0" xfId="0" applyFont="1" applyFill="1"/>
    <xf numFmtId="0" fontId="1" fillId="0" borderId="0" xfId="0" applyFont="1" applyBorder="1" applyAlignment="1">
      <alignment horizontal="left"/>
    </xf>
    <xf numFmtId="0" fontId="1" fillId="0" borderId="0" xfId="0" applyFont="1" applyBorder="1" applyAlignment="1">
      <alignment horizontal="center"/>
    </xf>
    <xf numFmtId="0" fontId="1" fillId="0" borderId="0" xfId="0" applyFont="1" applyBorder="1" applyAlignment="1">
      <alignment horizontal="left"/>
    </xf>
    <xf numFmtId="0" fontId="1" fillId="0" borderId="0" xfId="0" applyFont="1" applyBorder="1" applyAlignment="1">
      <alignment horizontal="center"/>
    </xf>
    <xf numFmtId="0" fontId="1" fillId="0" borderId="8" xfId="0" applyFont="1" applyBorder="1" applyAlignment="1">
      <alignment horizontal="center" vertical="center"/>
    </xf>
    <xf numFmtId="0" fontId="1" fillId="0" borderId="8" xfId="0" quotePrefix="1" applyFont="1" applyBorder="1" applyAlignment="1">
      <alignment vertical="center"/>
    </xf>
    <xf numFmtId="0" fontId="1" fillId="0" borderId="8" xfId="1" applyFont="1" applyBorder="1" applyAlignment="1">
      <alignment vertical="center" wrapText="1"/>
    </xf>
    <xf numFmtId="0" fontId="2" fillId="0" borderId="8" xfId="0" applyFont="1" applyBorder="1" applyAlignment="1">
      <alignment vertical="center" wrapText="1"/>
    </xf>
    <xf numFmtId="164" fontId="1" fillId="0" borderId="8" xfId="1" applyNumberFormat="1" applyFont="1" applyBorder="1" applyAlignment="1">
      <alignment vertical="center"/>
    </xf>
    <xf numFmtId="0" fontId="1" fillId="0" borderId="8" xfId="0" applyFont="1" applyBorder="1" applyAlignment="1">
      <alignment vertical="center"/>
    </xf>
    <xf numFmtId="165" fontId="1" fillId="2" borderId="8" xfId="2" applyNumberFormat="1" applyFont="1" applyFill="1" applyBorder="1" applyAlignment="1">
      <alignment vertical="center"/>
    </xf>
    <xf numFmtId="41" fontId="1" fillId="0" borderId="8" xfId="0" applyNumberFormat="1" applyFont="1" applyBorder="1" applyAlignment="1">
      <alignment vertical="center"/>
    </xf>
    <xf numFmtId="0" fontId="1" fillId="0" borderId="9" xfId="0" applyFont="1" applyBorder="1" applyAlignment="1">
      <alignment horizontal="center" vertical="center"/>
    </xf>
    <xf numFmtId="0" fontId="1" fillId="0" borderId="9" xfId="0" quotePrefix="1" applyFont="1" applyBorder="1" applyAlignment="1">
      <alignment vertical="center"/>
    </xf>
    <xf numFmtId="0" fontId="1" fillId="0" borderId="9" xfId="1" applyFont="1" applyBorder="1" applyAlignment="1">
      <alignment vertical="center" wrapText="1"/>
    </xf>
    <xf numFmtId="0" fontId="2" fillId="0" borderId="9" xfId="0" applyFont="1" applyBorder="1" applyAlignment="1">
      <alignment vertical="center" wrapText="1"/>
    </xf>
    <xf numFmtId="164" fontId="1" fillId="0" borderId="9" xfId="1" applyNumberFormat="1" applyFont="1" applyBorder="1" applyAlignment="1">
      <alignment vertical="center"/>
    </xf>
    <xf numFmtId="0" fontId="1" fillId="0" borderId="9" xfId="0" applyFont="1" applyBorder="1" applyAlignment="1">
      <alignment vertical="center"/>
    </xf>
    <xf numFmtId="165" fontId="1" fillId="2" borderId="9" xfId="2" applyNumberFormat="1" applyFont="1" applyFill="1" applyBorder="1" applyAlignment="1">
      <alignment vertical="center"/>
    </xf>
    <xf numFmtId="41" fontId="1" fillId="0" borderId="9" xfId="0" applyNumberFormat="1" applyFont="1" applyBorder="1" applyAlignment="1">
      <alignment vertical="center"/>
    </xf>
    <xf numFmtId="0" fontId="1" fillId="0" borderId="10" xfId="0" applyFont="1" applyBorder="1" applyAlignment="1">
      <alignment horizontal="center" vertical="center"/>
    </xf>
    <xf numFmtId="0" fontId="1" fillId="0" borderId="10" xfId="0" quotePrefix="1" applyFont="1" applyBorder="1" applyAlignment="1">
      <alignment vertical="center"/>
    </xf>
    <xf numFmtId="0" fontId="1" fillId="0" borderId="10" xfId="1" applyFont="1" applyBorder="1" applyAlignment="1">
      <alignment vertical="center" wrapText="1"/>
    </xf>
    <xf numFmtId="0" fontId="2" fillId="0" borderId="10" xfId="0" applyFont="1" applyBorder="1" applyAlignment="1">
      <alignment vertical="center" wrapText="1"/>
    </xf>
    <xf numFmtId="164" fontId="1" fillId="0" borderId="10" xfId="1" applyNumberFormat="1" applyFont="1" applyBorder="1" applyAlignment="1">
      <alignment vertical="center"/>
    </xf>
    <xf numFmtId="0" fontId="1" fillId="0" borderId="10" xfId="0" applyFont="1" applyBorder="1" applyAlignment="1">
      <alignment vertical="center"/>
    </xf>
    <xf numFmtId="165" fontId="1" fillId="2" borderId="10" xfId="2" applyNumberFormat="1" applyFont="1" applyFill="1" applyBorder="1" applyAlignment="1">
      <alignment vertical="center"/>
    </xf>
    <xf numFmtId="41" fontId="1" fillId="0" borderId="10" xfId="0" applyNumberFormat="1" applyFont="1" applyBorder="1" applyAlignment="1">
      <alignment vertical="center"/>
    </xf>
    <xf numFmtId="0" fontId="1" fillId="0" borderId="0" xfId="0" applyFont="1" applyBorder="1" applyAlignment="1">
      <alignment horizontal="left"/>
    </xf>
    <xf numFmtId="0" fontId="1" fillId="0" borderId="0" xfId="0" applyFont="1" applyBorder="1" applyAlignment="1">
      <alignment horizontal="center"/>
    </xf>
    <xf numFmtId="0" fontId="1" fillId="2" borderId="8" xfId="0" applyFont="1" applyFill="1" applyBorder="1" applyAlignment="1">
      <alignment vertical="center" wrapText="1"/>
    </xf>
    <xf numFmtId="0" fontId="1" fillId="0" borderId="8" xfId="0" applyFont="1" applyBorder="1" applyAlignment="1">
      <alignment vertical="center" wrapText="1"/>
    </xf>
    <xf numFmtId="166" fontId="7" fillId="2" borderId="8" xfId="2" applyNumberFormat="1" applyFont="1" applyFill="1" applyBorder="1" applyAlignment="1">
      <alignment vertical="center" wrapText="1"/>
    </xf>
    <xf numFmtId="0" fontId="1" fillId="2" borderId="9" xfId="0" applyFont="1" applyFill="1" applyBorder="1" applyAlignment="1">
      <alignment vertical="center" wrapText="1"/>
    </xf>
    <xf numFmtId="0" fontId="1" fillId="0" borderId="9" xfId="0" applyFont="1" applyBorder="1" applyAlignment="1">
      <alignment vertical="center" wrapText="1"/>
    </xf>
    <xf numFmtId="164" fontId="1" fillId="2" borderId="9" xfId="0" quotePrefix="1" applyNumberFormat="1" applyFont="1" applyFill="1" applyBorder="1" applyAlignment="1">
      <alignment vertical="center"/>
    </xf>
    <xf numFmtId="166" fontId="7" fillId="2" borderId="9" xfId="2" applyNumberFormat="1" applyFont="1" applyFill="1" applyBorder="1" applyAlignment="1">
      <alignment vertical="center" wrapText="1"/>
    </xf>
    <xf numFmtId="0" fontId="1" fillId="2" borderId="10" xfId="0" applyFont="1" applyFill="1" applyBorder="1" applyAlignment="1">
      <alignment vertical="center" wrapText="1"/>
    </xf>
    <xf numFmtId="0" fontId="1" fillId="0" borderId="10" xfId="0" applyFont="1" applyBorder="1" applyAlignment="1">
      <alignment vertical="center" wrapText="1"/>
    </xf>
    <xf numFmtId="164" fontId="1" fillId="2" borderId="10" xfId="0" quotePrefix="1" applyNumberFormat="1" applyFont="1" applyFill="1" applyBorder="1" applyAlignment="1">
      <alignment vertical="center"/>
    </xf>
    <xf numFmtId="166" fontId="7" fillId="2" borderId="10" xfId="2" applyNumberFormat="1" applyFont="1" applyFill="1" applyBorder="1" applyAlignment="1">
      <alignment vertical="center" wrapText="1"/>
    </xf>
    <xf numFmtId="0" fontId="3" fillId="0" borderId="8" xfId="0" applyFont="1" applyBorder="1" applyAlignment="1">
      <alignment horizontal="center" vertical="center"/>
    </xf>
    <xf numFmtId="0" fontId="3" fillId="0" borderId="8" xfId="0" applyFont="1" applyBorder="1" applyAlignment="1">
      <alignment horizontal="center"/>
    </xf>
    <xf numFmtId="0" fontId="3" fillId="0" borderId="9" xfId="0" applyFont="1" applyBorder="1" applyAlignment="1">
      <alignment horizontal="center" vertical="center"/>
    </xf>
    <xf numFmtId="0" fontId="3" fillId="0" borderId="9" xfId="0" applyFont="1" applyBorder="1" applyAlignment="1">
      <alignment horizontal="center"/>
    </xf>
    <xf numFmtId="0" fontId="3" fillId="0" borderId="4" xfId="0" applyFont="1" applyBorder="1" applyAlignment="1">
      <alignment horizontal="center" vertical="center" wrapText="1"/>
    </xf>
    <xf numFmtId="0" fontId="1" fillId="0" borderId="0" xfId="0" applyFont="1" applyBorder="1" applyAlignment="1">
      <alignment horizontal="left" vertical="center" wrapText="1"/>
    </xf>
    <xf numFmtId="0" fontId="1" fillId="0" borderId="0" xfId="0" applyFont="1" applyBorder="1" applyAlignment="1">
      <alignment horizontal="left"/>
    </xf>
    <xf numFmtId="0" fontId="1" fillId="0" borderId="0" xfId="0" applyFont="1" applyBorder="1" applyAlignment="1">
      <alignment horizontal="center"/>
    </xf>
    <xf numFmtId="0" fontId="3" fillId="0" borderId="0" xfId="0" applyFont="1" applyAlignment="1">
      <alignment horizontal="center"/>
    </xf>
    <xf numFmtId="0" fontId="1" fillId="0" borderId="0" xfId="0" applyFont="1" applyAlignment="1">
      <alignment horizontal="left" vertical="center" wrapText="1"/>
    </xf>
    <xf numFmtId="0" fontId="3" fillId="0" borderId="1" xfId="0" applyFont="1" applyBorder="1" applyAlignment="1">
      <alignment horizontal="center" vertical="center"/>
    </xf>
    <xf numFmtId="0" fontId="3" fillId="0" borderId="5"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2" borderId="1" xfId="0" applyFont="1" applyFill="1" applyBorder="1" applyAlignment="1">
      <alignment horizontal="center" vertical="center"/>
    </xf>
    <xf numFmtId="0" fontId="3" fillId="2" borderId="5" xfId="0" applyFont="1" applyFill="1" applyBorder="1" applyAlignment="1">
      <alignment horizontal="center" vertical="center"/>
    </xf>
    <xf numFmtId="0" fontId="6" fillId="0" borderId="0" xfId="0" applyFont="1" applyAlignment="1">
      <alignment horizontal="center"/>
    </xf>
    <xf numFmtId="0" fontId="2" fillId="0" borderId="0" xfId="0" applyFont="1" applyAlignment="1">
      <alignment vertical="center"/>
    </xf>
    <xf numFmtId="0" fontId="2" fillId="3" borderId="0" xfId="0" applyFont="1" applyFill="1"/>
    <xf numFmtId="0" fontId="6" fillId="0" borderId="1" xfId="0" applyFont="1" applyBorder="1" applyAlignment="1">
      <alignment horizontal="center" vertical="center" wrapText="1"/>
    </xf>
    <xf numFmtId="0" fontId="6" fillId="0" borderId="4" xfId="0" applyFont="1" applyBorder="1" applyAlignment="1">
      <alignment horizontal="center" vertical="center"/>
    </xf>
    <xf numFmtId="0" fontId="6" fillId="3" borderId="4" xfId="0" applyFont="1" applyFill="1" applyBorder="1" applyAlignment="1">
      <alignment horizontal="center" vertical="center"/>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5" xfId="0" applyFont="1" applyBorder="1" applyAlignment="1">
      <alignment horizontal="center" vertical="center" wrapText="1"/>
    </xf>
    <xf numFmtId="0" fontId="6" fillId="0" borderId="4" xfId="0" applyFont="1" applyBorder="1" applyAlignment="1">
      <alignment horizontal="center" vertical="center" wrapText="1"/>
    </xf>
    <xf numFmtId="0" fontId="6" fillId="3" borderId="4" xfId="0" applyFont="1" applyFill="1" applyBorder="1" applyAlignment="1">
      <alignment horizontal="center" vertical="center"/>
    </xf>
    <xf numFmtId="0" fontId="6" fillId="0" borderId="13" xfId="0" applyFont="1" applyBorder="1" applyAlignment="1">
      <alignment horizontal="center" vertical="center" wrapText="1"/>
    </xf>
    <xf numFmtId="0" fontId="6" fillId="0" borderId="14" xfId="0" applyFont="1" applyBorder="1" applyAlignment="1">
      <alignment horizontal="center" vertical="center" wrapText="1"/>
    </xf>
    <xf numFmtId="0" fontId="2" fillId="0" borderId="8" xfId="0" applyFont="1" applyBorder="1" applyAlignment="1">
      <alignment vertical="center"/>
    </xf>
    <xf numFmtId="0" fontId="6" fillId="3" borderId="8" xfId="0" applyFont="1" applyFill="1" applyBorder="1" applyAlignment="1">
      <alignment horizontal="center" vertical="center"/>
    </xf>
    <xf numFmtId="0" fontId="6" fillId="0" borderId="8" xfId="0" applyFont="1" applyBorder="1" applyAlignment="1">
      <alignment horizontal="center" vertical="center" wrapText="1"/>
    </xf>
    <xf numFmtId="0" fontId="6" fillId="0" borderId="8" xfId="0" applyFont="1" applyBorder="1" applyAlignment="1">
      <alignment horizontal="center" vertical="center"/>
    </xf>
    <xf numFmtId="0" fontId="6" fillId="0" borderId="8" xfId="0" applyFont="1" applyBorder="1" applyAlignment="1">
      <alignment vertical="center"/>
    </xf>
    <xf numFmtId="0" fontId="2" fillId="0" borderId="9" xfId="0" applyFont="1" applyBorder="1" applyAlignment="1">
      <alignment vertical="center"/>
    </xf>
    <xf numFmtId="41" fontId="6" fillId="3" borderId="9" xfId="0" applyNumberFormat="1" applyFont="1" applyFill="1" applyBorder="1" applyAlignment="1">
      <alignment horizontal="center" vertical="center"/>
    </xf>
    <xf numFmtId="41" fontId="6" fillId="0" borderId="9" xfId="0" applyNumberFormat="1" applyFont="1" applyBorder="1" applyAlignment="1">
      <alignment horizontal="center" vertical="center" wrapText="1"/>
    </xf>
    <xf numFmtId="41" fontId="6" fillId="0" borderId="9" xfId="0" applyNumberFormat="1" applyFont="1" applyBorder="1" applyAlignment="1">
      <alignment horizontal="center" vertical="center"/>
    </xf>
    <xf numFmtId="0" fontId="6" fillId="0" borderId="9" xfId="0" applyFont="1" applyBorder="1" applyAlignment="1">
      <alignment vertical="center"/>
    </xf>
    <xf numFmtId="0" fontId="6" fillId="0" borderId="9" xfId="0" applyFont="1" applyBorder="1" applyAlignment="1">
      <alignment vertical="center" wrapText="1"/>
    </xf>
    <xf numFmtId="41" fontId="2" fillId="0" borderId="9" xfId="3" applyNumberFormat="1" applyFont="1" applyBorder="1" applyAlignment="1">
      <alignment vertical="center"/>
    </xf>
    <xf numFmtId="41" fontId="2" fillId="0" borderId="9" xfId="0" applyNumberFormat="1" applyFont="1" applyBorder="1" applyAlignment="1">
      <alignment vertical="center" wrapText="1"/>
    </xf>
    <xf numFmtId="41" fontId="2" fillId="3" borderId="9" xfId="3" applyNumberFormat="1" applyFont="1" applyFill="1" applyBorder="1" applyAlignment="1">
      <alignment vertical="center"/>
    </xf>
    <xf numFmtId="41" fontId="2" fillId="3" borderId="9" xfId="0" applyNumberFormat="1" applyFont="1" applyFill="1" applyBorder="1" applyAlignment="1">
      <alignment vertical="center"/>
    </xf>
    <xf numFmtId="41" fontId="2" fillId="0" borderId="9" xfId="0" applyNumberFormat="1" applyFont="1" applyBorder="1" applyAlignment="1">
      <alignment vertical="center"/>
    </xf>
    <xf numFmtId="0" fontId="6" fillId="0" borderId="9" xfId="0" applyFont="1" applyBorder="1"/>
    <xf numFmtId="43" fontId="6" fillId="0" borderId="9" xfId="0" applyNumberFormat="1" applyFont="1" applyBorder="1" applyAlignment="1">
      <alignment vertical="center"/>
    </xf>
    <xf numFmtId="41" fontId="6" fillId="0" borderId="9" xfId="0" applyNumberFormat="1" applyFont="1" applyBorder="1" applyAlignment="1">
      <alignment vertical="center"/>
    </xf>
    <xf numFmtId="0" fontId="2" fillId="0" borderId="9" xfId="0" applyFont="1" applyBorder="1"/>
    <xf numFmtId="41" fontId="2" fillId="3" borderId="9" xfId="4" applyNumberFormat="1" applyFont="1" applyFill="1" applyBorder="1" applyAlignment="1">
      <alignment vertical="center"/>
    </xf>
    <xf numFmtId="41" fontId="6" fillId="3" borderId="9" xfId="4" applyNumberFormat="1" applyFont="1" applyFill="1" applyBorder="1" applyAlignment="1">
      <alignment vertical="center"/>
    </xf>
    <xf numFmtId="41" fontId="6" fillId="0" borderId="9" xfId="3" applyNumberFormat="1" applyFont="1" applyBorder="1" applyAlignment="1">
      <alignment vertical="center"/>
    </xf>
    <xf numFmtId="41" fontId="6" fillId="3" borderId="9" xfId="0" applyNumberFormat="1" applyFont="1" applyFill="1" applyBorder="1" applyAlignment="1">
      <alignment vertical="center"/>
    </xf>
    <xf numFmtId="43" fontId="2" fillId="0" borderId="9" xfId="0" applyNumberFormat="1" applyFont="1" applyBorder="1" applyAlignment="1">
      <alignment vertical="center"/>
    </xf>
    <xf numFmtId="0" fontId="2" fillId="0" borderId="10" xfId="0" applyFont="1" applyBorder="1"/>
    <xf numFmtId="43" fontId="2" fillId="0" borderId="10" xfId="0" applyNumberFormat="1" applyFont="1" applyBorder="1" applyAlignment="1">
      <alignment vertical="center"/>
    </xf>
    <xf numFmtId="41" fontId="2" fillId="3" borderId="10" xfId="4" applyNumberFormat="1" applyFont="1" applyFill="1" applyBorder="1" applyAlignment="1">
      <alignment vertical="center"/>
    </xf>
    <xf numFmtId="41" fontId="2" fillId="0" borderId="10" xfId="3" applyNumberFormat="1" applyFont="1" applyBorder="1" applyAlignment="1">
      <alignment vertical="center"/>
    </xf>
    <xf numFmtId="41" fontId="2" fillId="3" borderId="10" xfId="0" applyNumberFormat="1" applyFont="1" applyFill="1" applyBorder="1" applyAlignment="1">
      <alignment vertical="center"/>
    </xf>
    <xf numFmtId="41" fontId="2" fillId="0" borderId="10" xfId="0" applyNumberFormat="1" applyFont="1" applyBorder="1" applyAlignment="1">
      <alignment vertical="center"/>
    </xf>
    <xf numFmtId="0" fontId="6" fillId="0" borderId="10" xfId="0" applyFont="1" applyBorder="1" applyAlignment="1">
      <alignment vertical="center"/>
    </xf>
    <xf numFmtId="0" fontId="2" fillId="0" borderId="4" xfId="0" applyFont="1" applyBorder="1"/>
    <xf numFmtId="0" fontId="6" fillId="0" borderId="4" xfId="0" applyFont="1" applyBorder="1" applyAlignment="1">
      <alignment vertical="center"/>
    </xf>
    <xf numFmtId="41" fontId="6" fillId="3" borderId="4" xfId="0" applyNumberFormat="1" applyFont="1" applyFill="1" applyBorder="1"/>
    <xf numFmtId="1" fontId="6" fillId="0" borderId="4" xfId="0" applyNumberFormat="1" applyFont="1" applyBorder="1" applyAlignment="1"/>
    <xf numFmtId="0" fontId="6" fillId="0" borderId="4" xfId="0" applyFont="1" applyBorder="1" applyAlignment="1"/>
    <xf numFmtId="41" fontId="2" fillId="3" borderId="0" xfId="0" applyNumberFormat="1" applyFont="1" applyFill="1" applyBorder="1"/>
    <xf numFmtId="0" fontId="1" fillId="3" borderId="0" xfId="0" applyFont="1" applyFill="1" applyBorder="1" applyAlignment="1">
      <alignment horizontal="center"/>
    </xf>
    <xf numFmtId="0" fontId="6" fillId="0" borderId="0" xfId="0" applyFont="1" applyAlignment="1">
      <alignment vertical="center"/>
    </xf>
    <xf numFmtId="43" fontId="6" fillId="3" borderId="0" xfId="0" applyNumberFormat="1" applyFont="1" applyFill="1" applyBorder="1"/>
    <xf numFmtId="0" fontId="2" fillId="3" borderId="0" xfId="0" applyFont="1" applyFill="1" applyAlignment="1">
      <alignment horizontal="center"/>
    </xf>
    <xf numFmtId="0" fontId="2" fillId="3" borderId="0" xfId="0" applyFont="1" applyFill="1" applyBorder="1"/>
    <xf numFmtId="0" fontId="1" fillId="3" borderId="0" xfId="0" applyFont="1" applyFill="1"/>
    <xf numFmtId="0" fontId="9" fillId="0" borderId="0" xfId="0" applyFont="1" applyAlignment="1">
      <alignment horizontal="center"/>
    </xf>
  </cellXfs>
  <cellStyles count="5">
    <cellStyle name="Comma" xfId="3" builtinId="3"/>
    <cellStyle name="Comma [0]" xfId="4" builtinId="6"/>
    <cellStyle name="Comma 2" xfId="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020/REALIASASI2020/rpl%202020.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RPL1"/>
      <sheetName val="RPL 2"/>
      <sheetName val="RPL 3"/>
      <sheetName val="RPL4"/>
      <sheetName val="RPL5"/>
      <sheetName val="Sheet2"/>
      <sheetName val="Sheet3"/>
    </sheetNames>
    <sheetDataSet>
      <sheetData sheetId="0"/>
      <sheetData sheetId="1"/>
      <sheetData sheetId="2"/>
      <sheetData sheetId="3">
        <row r="15">
          <cell r="F15">
            <v>1375000</v>
          </cell>
        </row>
        <row r="16">
          <cell r="F16">
            <v>1889250</v>
          </cell>
        </row>
        <row r="19">
          <cell r="F19">
            <v>2000000</v>
          </cell>
        </row>
        <row r="24">
          <cell r="F24">
            <v>3800000</v>
          </cell>
        </row>
        <row r="26">
          <cell r="F26">
            <v>0</v>
          </cell>
        </row>
        <row r="27">
          <cell r="F27">
            <v>800000</v>
          </cell>
        </row>
        <row r="28">
          <cell r="F28">
            <v>680000</v>
          </cell>
        </row>
        <row r="35">
          <cell r="F35">
            <v>500000</v>
          </cell>
        </row>
        <row r="36">
          <cell r="F36">
            <v>7155273</v>
          </cell>
        </row>
        <row r="37">
          <cell r="F37">
            <v>890000</v>
          </cell>
        </row>
        <row r="38">
          <cell r="F38">
            <v>4950000</v>
          </cell>
        </row>
      </sheetData>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I45"/>
  <sheetViews>
    <sheetView tabSelected="1" topLeftCell="A39" workbookViewId="0">
      <selection sqref="A1:I45"/>
    </sheetView>
  </sheetViews>
  <sheetFormatPr defaultRowHeight="18.75"/>
  <cols>
    <col min="1" max="1" width="7.8984375" style="34" customWidth="1"/>
    <col min="2" max="2" width="24.296875" style="99" customWidth="1"/>
    <col min="3" max="3" width="12.296875" style="34" customWidth="1"/>
    <col min="4" max="4" width="10.8984375" style="34" customWidth="1"/>
    <col min="5" max="5" width="10.3984375" style="34" customWidth="1"/>
    <col min="6" max="6" width="11.5" style="34" customWidth="1"/>
    <col min="7" max="7" width="12" style="34" customWidth="1"/>
    <col min="8" max="8" width="3.5" style="34" customWidth="1"/>
    <col min="9" max="9" width="2.09765625" style="34" customWidth="1"/>
  </cols>
  <sheetData>
    <row r="1" spans="1:9">
      <c r="A1" s="98" t="s">
        <v>71</v>
      </c>
      <c r="B1" s="98"/>
      <c r="C1" s="98"/>
      <c r="D1" s="98"/>
      <c r="E1" s="98"/>
      <c r="F1" s="98"/>
      <c r="G1" s="98"/>
      <c r="H1" s="98"/>
      <c r="I1" s="98"/>
    </row>
    <row r="2" spans="1:9">
      <c r="A2" s="98" t="s">
        <v>72</v>
      </c>
      <c r="B2" s="98"/>
      <c r="C2" s="98"/>
      <c r="D2" s="98"/>
      <c r="E2" s="98"/>
      <c r="F2" s="98"/>
      <c r="G2" s="98"/>
      <c r="H2" s="98"/>
      <c r="I2" s="98"/>
    </row>
    <row r="3" spans="1:9">
      <c r="A3" s="98" t="s">
        <v>73</v>
      </c>
      <c r="B3" s="98"/>
      <c r="C3" s="98"/>
      <c r="D3" s="98"/>
      <c r="E3" s="98"/>
      <c r="F3" s="98"/>
      <c r="G3" s="98"/>
      <c r="H3" s="98"/>
      <c r="I3" s="98"/>
    </row>
    <row r="4" spans="1:9">
      <c r="A4" s="98" t="s">
        <v>74</v>
      </c>
      <c r="B4" s="98"/>
      <c r="C4" s="98"/>
      <c r="D4" s="98"/>
      <c r="E4" s="98"/>
      <c r="F4" s="98"/>
      <c r="G4" s="98"/>
      <c r="H4" s="98"/>
      <c r="I4" s="98"/>
    </row>
    <row r="5" spans="1:9">
      <c r="C5" s="100"/>
      <c r="E5" s="100"/>
      <c r="G5" s="100"/>
    </row>
    <row r="6" spans="1:9">
      <c r="A6" s="101" t="s">
        <v>75</v>
      </c>
      <c r="B6" s="102" t="s">
        <v>76</v>
      </c>
      <c r="C6" s="103" t="s">
        <v>77</v>
      </c>
      <c r="D6" s="102" t="s">
        <v>78</v>
      </c>
      <c r="E6" s="102"/>
      <c r="F6" s="102" t="s">
        <v>20</v>
      </c>
      <c r="G6" s="103" t="s">
        <v>79</v>
      </c>
      <c r="H6" s="104" t="s">
        <v>80</v>
      </c>
      <c r="I6" s="105"/>
    </row>
    <row r="7" spans="1:9">
      <c r="A7" s="106"/>
      <c r="B7" s="102"/>
      <c r="C7" s="103"/>
      <c r="D7" s="107" t="s">
        <v>81</v>
      </c>
      <c r="E7" s="108" t="s">
        <v>82</v>
      </c>
      <c r="F7" s="102"/>
      <c r="G7" s="103"/>
      <c r="H7" s="109"/>
      <c r="I7" s="110"/>
    </row>
    <row r="8" spans="1:9" ht="38.25">
      <c r="A8" s="111" t="s">
        <v>83</v>
      </c>
      <c r="B8" s="48" t="s">
        <v>84</v>
      </c>
      <c r="C8" s="112"/>
      <c r="D8" s="113"/>
      <c r="E8" s="112"/>
      <c r="F8" s="114"/>
      <c r="G8" s="112"/>
      <c r="H8" s="115"/>
      <c r="I8" s="115"/>
    </row>
    <row r="9" spans="1:9">
      <c r="A9" s="116" t="s">
        <v>85</v>
      </c>
      <c r="B9" s="56" t="s">
        <v>86</v>
      </c>
      <c r="C9" s="117"/>
      <c r="D9" s="118"/>
      <c r="E9" s="117"/>
      <c r="F9" s="119"/>
      <c r="G9" s="117"/>
      <c r="H9" s="120"/>
      <c r="I9" s="120"/>
    </row>
    <row r="10" spans="1:9" ht="63.75">
      <c r="A10" s="116" t="s">
        <v>87</v>
      </c>
      <c r="B10" s="56" t="s">
        <v>88</v>
      </c>
      <c r="C10" s="117"/>
      <c r="D10" s="118"/>
      <c r="E10" s="117"/>
      <c r="F10" s="119"/>
      <c r="G10" s="117"/>
      <c r="H10" s="120"/>
      <c r="I10" s="120"/>
    </row>
    <row r="11" spans="1:9" ht="25.5">
      <c r="A11" s="120" t="s">
        <v>89</v>
      </c>
      <c r="B11" s="121" t="s">
        <v>90</v>
      </c>
      <c r="C11" s="122"/>
      <c r="D11" s="123"/>
      <c r="E11" s="124"/>
      <c r="F11" s="122">
        <f>D11+E11</f>
        <v>0</v>
      </c>
      <c r="G11" s="125">
        <f>C11-F11</f>
        <v>0</v>
      </c>
      <c r="H11" s="126"/>
      <c r="I11" s="116"/>
    </row>
    <row r="12" spans="1:9">
      <c r="A12" s="120" t="s">
        <v>91</v>
      </c>
      <c r="B12" s="121" t="s">
        <v>92</v>
      </c>
      <c r="C12" s="122"/>
      <c r="D12" s="123"/>
      <c r="E12" s="124"/>
      <c r="F12" s="122">
        <f t="shared" ref="F12" si="0">D12+E12</f>
        <v>0</v>
      </c>
      <c r="G12" s="125">
        <f t="shared" ref="G12:G35" si="1">C12-F12</f>
        <v>0</v>
      </c>
      <c r="H12" s="126"/>
      <c r="I12" s="116"/>
    </row>
    <row r="13" spans="1:9">
      <c r="A13" s="127" t="s">
        <v>93</v>
      </c>
      <c r="B13" s="120" t="s">
        <v>94</v>
      </c>
      <c r="C13" s="128">
        <f>SUM(C14:C17)</f>
        <v>7343000</v>
      </c>
      <c r="D13" s="128">
        <f>SUM(D14:D17)</f>
        <v>3264250</v>
      </c>
      <c r="E13" s="128">
        <f t="shared" ref="E13:G13" si="2">SUM(E14:E17)</f>
        <v>0</v>
      </c>
      <c r="F13" s="128">
        <f t="shared" si="2"/>
        <v>3264250</v>
      </c>
      <c r="G13" s="128">
        <f t="shared" si="2"/>
        <v>4078750</v>
      </c>
      <c r="H13" s="129">
        <f t="shared" ref="H13:H35" si="3">F13/C13*100</f>
        <v>44.453901675064685</v>
      </c>
      <c r="I13" s="120" t="s">
        <v>95</v>
      </c>
    </row>
    <row r="14" spans="1:9" ht="25.5">
      <c r="A14" s="130" t="s">
        <v>96</v>
      </c>
      <c r="B14" s="56" t="s">
        <v>97</v>
      </c>
      <c r="C14" s="123">
        <v>1440000</v>
      </c>
      <c r="D14" s="123">
        <f>[1]RPL4!F15</f>
        <v>1375000</v>
      </c>
      <c r="E14" s="123"/>
      <c r="F14" s="122">
        <f t="shared" ref="F14:F35" si="4">D14+E14</f>
        <v>1375000</v>
      </c>
      <c r="G14" s="125">
        <f t="shared" si="1"/>
        <v>65000</v>
      </c>
      <c r="H14" s="126">
        <f t="shared" si="3"/>
        <v>95.486111111111114</v>
      </c>
      <c r="I14" s="116" t="s">
        <v>95</v>
      </c>
    </row>
    <row r="15" spans="1:9" ht="25.5">
      <c r="A15" s="130" t="s">
        <v>96</v>
      </c>
      <c r="B15" s="56" t="s">
        <v>98</v>
      </c>
      <c r="C15" s="123">
        <v>1913000</v>
      </c>
      <c r="D15" s="123">
        <f>[1]RPL4!F16</f>
        <v>1889250</v>
      </c>
      <c r="E15" s="123"/>
      <c r="F15" s="122">
        <f t="shared" si="4"/>
        <v>1889250</v>
      </c>
      <c r="G15" s="125">
        <f t="shared" si="1"/>
        <v>23750</v>
      </c>
      <c r="H15" s="126">
        <f t="shared" si="3"/>
        <v>98.758494511238894</v>
      </c>
      <c r="I15" s="116" t="s">
        <v>95</v>
      </c>
    </row>
    <row r="16" spans="1:9">
      <c r="A16" s="130"/>
      <c r="B16" s="56" t="s">
        <v>99</v>
      </c>
      <c r="C16" s="123">
        <v>3800000</v>
      </c>
      <c r="D16" s="123"/>
      <c r="E16" s="123"/>
      <c r="F16" s="122">
        <f t="shared" si="4"/>
        <v>0</v>
      </c>
      <c r="G16" s="125">
        <f t="shared" si="1"/>
        <v>3800000</v>
      </c>
      <c r="H16" s="126">
        <f t="shared" si="3"/>
        <v>0</v>
      </c>
      <c r="I16" s="116" t="s">
        <v>95</v>
      </c>
    </row>
    <row r="17" spans="1:9">
      <c r="A17" s="130"/>
      <c r="B17" s="56" t="s">
        <v>100</v>
      </c>
      <c r="C17" s="123">
        <v>190000</v>
      </c>
      <c r="D17" s="123"/>
      <c r="E17" s="123"/>
      <c r="F17" s="122">
        <f t="shared" si="4"/>
        <v>0</v>
      </c>
      <c r="G17" s="125">
        <f t="shared" si="1"/>
        <v>190000</v>
      </c>
      <c r="H17" s="126">
        <f t="shared" si="3"/>
        <v>0</v>
      </c>
      <c r="I17" s="116" t="s">
        <v>95</v>
      </c>
    </row>
    <row r="18" spans="1:9">
      <c r="A18" s="127" t="s">
        <v>101</v>
      </c>
      <c r="B18" s="121" t="s">
        <v>102</v>
      </c>
      <c r="C18" s="128">
        <f>SUM(C19:C21)</f>
        <v>24050000</v>
      </c>
      <c r="D18" s="128">
        <f t="shared" ref="D18:G18" si="5">SUM(D19:D21)</f>
        <v>2000000</v>
      </c>
      <c r="E18" s="128">
        <f t="shared" si="5"/>
        <v>1900000</v>
      </c>
      <c r="F18" s="128">
        <f t="shared" si="5"/>
        <v>3900000</v>
      </c>
      <c r="G18" s="128">
        <f t="shared" si="5"/>
        <v>20150000</v>
      </c>
      <c r="H18" s="129"/>
      <c r="I18" s="120"/>
    </row>
    <row r="19" spans="1:9" ht="25.5">
      <c r="A19" s="130" t="s">
        <v>96</v>
      </c>
      <c r="B19" s="56" t="s">
        <v>103</v>
      </c>
      <c r="C19" s="122">
        <v>3900000</v>
      </c>
      <c r="D19" s="123">
        <f>[1]RPL4!F19</f>
        <v>2000000</v>
      </c>
      <c r="E19" s="131">
        <v>1900000</v>
      </c>
      <c r="F19" s="122">
        <f t="shared" si="4"/>
        <v>3900000</v>
      </c>
      <c r="G19" s="125">
        <f t="shared" si="1"/>
        <v>0</v>
      </c>
      <c r="H19" s="126">
        <f t="shared" si="3"/>
        <v>100</v>
      </c>
      <c r="I19" s="120" t="s">
        <v>95</v>
      </c>
    </row>
    <row r="20" spans="1:9">
      <c r="A20" s="130"/>
      <c r="B20" s="56" t="s">
        <v>104</v>
      </c>
      <c r="C20" s="122">
        <v>6650000</v>
      </c>
      <c r="D20" s="123"/>
      <c r="E20" s="131"/>
      <c r="F20" s="122">
        <f t="shared" si="4"/>
        <v>0</v>
      </c>
      <c r="G20" s="125">
        <f t="shared" si="1"/>
        <v>6650000</v>
      </c>
      <c r="H20" s="126">
        <f t="shared" si="3"/>
        <v>0</v>
      </c>
      <c r="I20" s="120" t="s">
        <v>95</v>
      </c>
    </row>
    <row r="21" spans="1:9" ht="25.5">
      <c r="A21" s="130"/>
      <c r="B21" s="56" t="s">
        <v>105</v>
      </c>
      <c r="C21" s="122">
        <v>13500000</v>
      </c>
      <c r="D21" s="123"/>
      <c r="E21" s="131"/>
      <c r="F21" s="122">
        <f t="shared" si="4"/>
        <v>0</v>
      </c>
      <c r="G21" s="125">
        <f t="shared" si="1"/>
        <v>13500000</v>
      </c>
      <c r="H21" s="126">
        <f t="shared" si="3"/>
        <v>0</v>
      </c>
      <c r="I21" s="120" t="s">
        <v>95</v>
      </c>
    </row>
    <row r="22" spans="1:9">
      <c r="A22" s="127" t="s">
        <v>106</v>
      </c>
      <c r="B22" s="121" t="s">
        <v>107</v>
      </c>
      <c r="C22" s="128">
        <f>SUM(C23)</f>
        <v>4779000</v>
      </c>
      <c r="D22" s="128">
        <f>SUM(D23)</f>
        <v>3800000</v>
      </c>
      <c r="E22" s="128">
        <f t="shared" ref="E22:G22" si="6">SUM(E23)</f>
        <v>825000</v>
      </c>
      <c r="F22" s="128">
        <f t="shared" si="6"/>
        <v>4625000</v>
      </c>
      <c r="G22" s="128">
        <f t="shared" si="6"/>
        <v>154000</v>
      </c>
      <c r="H22" s="129"/>
      <c r="I22" s="120"/>
    </row>
    <row r="23" spans="1:9" ht="25.5">
      <c r="A23" s="130" t="s">
        <v>96</v>
      </c>
      <c r="B23" s="56" t="s">
        <v>108</v>
      </c>
      <c r="C23" s="123">
        <v>4779000</v>
      </c>
      <c r="D23" s="123">
        <f>[1]RPL4!F24</f>
        <v>3800000</v>
      </c>
      <c r="E23" s="131">
        <f>'52BB.522191'!$G$17</f>
        <v>825000</v>
      </c>
      <c r="F23" s="122">
        <f t="shared" si="4"/>
        <v>4625000</v>
      </c>
      <c r="G23" s="125">
        <f t="shared" si="1"/>
        <v>154000</v>
      </c>
      <c r="H23" s="126">
        <f t="shared" si="3"/>
        <v>96.777568528980964</v>
      </c>
      <c r="I23" s="120" t="s">
        <v>95</v>
      </c>
    </row>
    <row r="24" spans="1:9">
      <c r="A24" s="127" t="s">
        <v>109</v>
      </c>
      <c r="B24" s="121" t="s">
        <v>110</v>
      </c>
      <c r="C24" s="128">
        <f>SUM(C25:C29)</f>
        <v>7328000</v>
      </c>
      <c r="D24" s="128">
        <f>SUM(D25:D29)</f>
        <v>1480000</v>
      </c>
      <c r="E24" s="128">
        <f>SUM(E25:E29)</f>
        <v>2540000</v>
      </c>
      <c r="F24" s="128">
        <f t="shared" ref="F24:G24" si="7">SUM(F25:F29)</f>
        <v>4020000</v>
      </c>
      <c r="G24" s="128">
        <f t="shared" si="7"/>
        <v>3308000</v>
      </c>
      <c r="H24" s="129"/>
      <c r="I24" s="120"/>
    </row>
    <row r="25" spans="1:9" ht="25.5">
      <c r="A25" s="130" t="s">
        <v>96</v>
      </c>
      <c r="B25" s="56" t="s">
        <v>111</v>
      </c>
      <c r="C25" s="131">
        <v>800000</v>
      </c>
      <c r="D25" s="123">
        <f>[1]RPL4!F26</f>
        <v>0</v>
      </c>
      <c r="E25" s="131">
        <v>800000</v>
      </c>
      <c r="F25" s="122">
        <f t="shared" si="4"/>
        <v>800000</v>
      </c>
      <c r="G25" s="125">
        <f t="shared" si="1"/>
        <v>0</v>
      </c>
      <c r="H25" s="126">
        <f t="shared" si="3"/>
        <v>100</v>
      </c>
      <c r="I25" s="120" t="s">
        <v>95</v>
      </c>
    </row>
    <row r="26" spans="1:9" ht="25.5">
      <c r="A26" s="130"/>
      <c r="B26" s="56" t="s">
        <v>112</v>
      </c>
      <c r="C26" s="131">
        <v>288000</v>
      </c>
      <c r="D26" s="123"/>
      <c r="E26" s="131">
        <v>240000</v>
      </c>
      <c r="F26" s="122">
        <f t="shared" si="4"/>
        <v>240000</v>
      </c>
      <c r="G26" s="125">
        <f t="shared" si="1"/>
        <v>48000</v>
      </c>
      <c r="H26" s="126">
        <f t="shared" si="3"/>
        <v>83.333333333333343</v>
      </c>
      <c r="I26" s="120" t="s">
        <v>95</v>
      </c>
    </row>
    <row r="27" spans="1:9" ht="25.5">
      <c r="A27" s="130" t="s">
        <v>96</v>
      </c>
      <c r="B27" s="56" t="s">
        <v>113</v>
      </c>
      <c r="C27" s="131">
        <v>800000</v>
      </c>
      <c r="D27" s="123">
        <f>[1]RPL4!F27</f>
        <v>800000</v>
      </c>
      <c r="E27" s="131"/>
      <c r="F27" s="122">
        <f t="shared" si="4"/>
        <v>800000</v>
      </c>
      <c r="G27" s="125">
        <f t="shared" si="1"/>
        <v>0</v>
      </c>
      <c r="H27" s="126">
        <f t="shared" si="3"/>
        <v>100</v>
      </c>
      <c r="I27" s="120" t="s">
        <v>95</v>
      </c>
    </row>
    <row r="28" spans="1:9" ht="25.5">
      <c r="A28" s="130" t="s">
        <v>96</v>
      </c>
      <c r="B28" s="56" t="s">
        <v>114</v>
      </c>
      <c r="C28" s="131">
        <v>640000</v>
      </c>
      <c r="D28" s="123">
        <f>[1]RPL4!F28</f>
        <v>680000</v>
      </c>
      <c r="E28" s="131"/>
      <c r="F28" s="122">
        <f t="shared" si="4"/>
        <v>680000</v>
      </c>
      <c r="G28" s="125">
        <f t="shared" si="1"/>
        <v>-40000</v>
      </c>
      <c r="H28" s="126">
        <f t="shared" si="3"/>
        <v>106.25</v>
      </c>
      <c r="I28" s="120" t="s">
        <v>95</v>
      </c>
    </row>
    <row r="29" spans="1:9" ht="38.25">
      <c r="A29" s="130"/>
      <c r="B29" s="56" t="s">
        <v>115</v>
      </c>
      <c r="C29" s="131">
        <v>4800000</v>
      </c>
      <c r="D29" s="123"/>
      <c r="E29" s="131">
        <v>1500000</v>
      </c>
      <c r="F29" s="122">
        <f t="shared" si="4"/>
        <v>1500000</v>
      </c>
      <c r="G29" s="125">
        <f t="shared" si="1"/>
        <v>3300000</v>
      </c>
      <c r="H29" s="126">
        <f t="shared" si="3"/>
        <v>31.25</v>
      </c>
      <c r="I29" s="120" t="s">
        <v>95</v>
      </c>
    </row>
    <row r="30" spans="1:9" ht="25.5">
      <c r="A30" s="127" t="s">
        <v>116</v>
      </c>
      <c r="B30" s="121" t="s">
        <v>117</v>
      </c>
      <c r="C30" s="128">
        <f>SUM(C31)</f>
        <v>13500000</v>
      </c>
      <c r="D30" s="128">
        <f>SUM(D31)</f>
        <v>13495273</v>
      </c>
      <c r="E30" s="132"/>
      <c r="F30" s="133">
        <f t="shared" si="4"/>
        <v>13495273</v>
      </c>
      <c r="G30" s="134">
        <f t="shared" si="1"/>
        <v>4727</v>
      </c>
      <c r="H30" s="129"/>
      <c r="I30" s="120"/>
    </row>
    <row r="31" spans="1:9">
      <c r="A31" s="130" t="s">
        <v>109</v>
      </c>
      <c r="B31" s="56" t="s">
        <v>110</v>
      </c>
      <c r="C31" s="131">
        <f>SUM(C32:C35)</f>
        <v>13500000</v>
      </c>
      <c r="D31" s="131">
        <f>SUM(D32:D35)</f>
        <v>13495273</v>
      </c>
      <c r="E31" s="131">
        <f>SUM(E32:E35)</f>
        <v>0</v>
      </c>
      <c r="F31" s="122">
        <f t="shared" si="4"/>
        <v>13495273</v>
      </c>
      <c r="G31" s="125">
        <f t="shared" si="1"/>
        <v>4727</v>
      </c>
      <c r="H31" s="126"/>
      <c r="I31" s="120"/>
    </row>
    <row r="32" spans="1:9" ht="25.5">
      <c r="A32" s="130" t="s">
        <v>96</v>
      </c>
      <c r="B32" s="56" t="s">
        <v>118</v>
      </c>
      <c r="C32" s="135">
        <v>1200000</v>
      </c>
      <c r="D32" s="123">
        <f>[1]RPL4!F35</f>
        <v>500000</v>
      </c>
      <c r="E32" s="131"/>
      <c r="F32" s="122">
        <f t="shared" si="4"/>
        <v>500000</v>
      </c>
      <c r="G32" s="125">
        <f t="shared" si="1"/>
        <v>700000</v>
      </c>
      <c r="H32" s="126">
        <f t="shared" si="3"/>
        <v>41.666666666666671</v>
      </c>
      <c r="I32" s="120" t="s">
        <v>95</v>
      </c>
    </row>
    <row r="33" spans="1:9" ht="25.5">
      <c r="A33" s="130" t="s">
        <v>96</v>
      </c>
      <c r="B33" s="56" t="s">
        <v>119</v>
      </c>
      <c r="C33" s="135">
        <v>7500000</v>
      </c>
      <c r="D33" s="123">
        <f>[1]RPL4!F36</f>
        <v>7155273</v>
      </c>
      <c r="E33" s="131"/>
      <c r="F33" s="122">
        <f t="shared" si="4"/>
        <v>7155273</v>
      </c>
      <c r="G33" s="125">
        <f t="shared" si="1"/>
        <v>344727</v>
      </c>
      <c r="H33" s="126">
        <f t="shared" si="3"/>
        <v>95.403639999999996</v>
      </c>
      <c r="I33" s="120" t="s">
        <v>95</v>
      </c>
    </row>
    <row r="34" spans="1:9" ht="25.5">
      <c r="A34" s="130"/>
      <c r="B34" s="56" t="s">
        <v>120</v>
      </c>
      <c r="C34" s="135">
        <v>600000</v>
      </c>
      <c r="D34" s="123">
        <f>[1]RPL4!F37</f>
        <v>890000</v>
      </c>
      <c r="E34" s="131"/>
      <c r="F34" s="122">
        <f t="shared" si="4"/>
        <v>890000</v>
      </c>
      <c r="G34" s="125">
        <f t="shared" si="1"/>
        <v>-290000</v>
      </c>
      <c r="H34" s="126">
        <f t="shared" si="3"/>
        <v>148.33333333333334</v>
      </c>
      <c r="I34" s="120" t="s">
        <v>95</v>
      </c>
    </row>
    <row r="35" spans="1:9">
      <c r="A35" s="136" t="s">
        <v>96</v>
      </c>
      <c r="B35" s="64" t="s">
        <v>121</v>
      </c>
      <c r="C35" s="137">
        <v>4200000</v>
      </c>
      <c r="D35" s="123">
        <f>[1]RPL4!F38</f>
        <v>4950000</v>
      </c>
      <c r="E35" s="138"/>
      <c r="F35" s="139">
        <f t="shared" si="4"/>
        <v>4950000</v>
      </c>
      <c r="G35" s="140">
        <f t="shared" si="1"/>
        <v>-750000</v>
      </c>
      <c r="H35" s="141">
        <f t="shared" si="3"/>
        <v>117.85714285714286</v>
      </c>
      <c r="I35" s="142" t="s">
        <v>95</v>
      </c>
    </row>
    <row r="36" spans="1:9">
      <c r="A36" s="143"/>
      <c r="B36" s="144" t="s">
        <v>20</v>
      </c>
      <c r="C36" s="145">
        <f>C30+C24+C22+C18+C13</f>
        <v>57000000</v>
      </c>
      <c r="D36" s="145">
        <f>D30+D24+D22+D18+D13</f>
        <v>24039523</v>
      </c>
      <c r="E36" s="145">
        <f t="shared" ref="E36:G36" si="8">E30+E24+E22+E18+E13</f>
        <v>5265000</v>
      </c>
      <c r="F36" s="145">
        <f t="shared" si="8"/>
        <v>29304523</v>
      </c>
      <c r="G36" s="145">
        <f t="shared" si="8"/>
        <v>27695477</v>
      </c>
      <c r="H36" s="146">
        <f>F36/C36*100</f>
        <v>51.411443859649118</v>
      </c>
      <c r="I36" s="147" t="s">
        <v>95</v>
      </c>
    </row>
    <row r="37" spans="1:9">
      <c r="C37" s="100"/>
      <c r="E37" s="100"/>
      <c r="G37" s="100"/>
    </row>
    <row r="38" spans="1:9">
      <c r="C38" s="148"/>
      <c r="E38" s="149" t="s">
        <v>122</v>
      </c>
      <c r="G38" s="100"/>
    </row>
    <row r="39" spans="1:9">
      <c r="B39" s="150"/>
      <c r="C39" s="151"/>
      <c r="E39" s="152" t="s">
        <v>123</v>
      </c>
      <c r="G39" s="100"/>
    </row>
    <row r="40" spans="1:9">
      <c r="B40" s="150"/>
      <c r="C40" s="151"/>
      <c r="E40" s="152" t="s">
        <v>124</v>
      </c>
      <c r="G40" s="100"/>
    </row>
    <row r="41" spans="1:9">
      <c r="C41" s="153"/>
      <c r="E41" s="154"/>
      <c r="G41" s="100"/>
    </row>
    <row r="42" spans="1:9">
      <c r="C42" s="100"/>
      <c r="E42" s="152"/>
      <c r="G42" s="100"/>
    </row>
    <row r="43" spans="1:9">
      <c r="C43" s="100"/>
      <c r="E43" s="152"/>
      <c r="G43" s="100"/>
    </row>
    <row r="44" spans="1:9">
      <c r="C44" s="100"/>
      <c r="D44" s="155" t="s">
        <v>125</v>
      </c>
      <c r="E44" s="155"/>
      <c r="F44" s="155"/>
      <c r="G44" s="100"/>
    </row>
    <row r="45" spans="1:9">
      <c r="C45" s="100"/>
      <c r="D45" s="90" t="s">
        <v>126</v>
      </c>
      <c r="E45" s="90"/>
      <c r="F45" s="90"/>
      <c r="G45" s="100"/>
    </row>
  </sheetData>
  <mergeCells count="13">
    <mergeCell ref="H6:I7"/>
    <mergeCell ref="D44:F44"/>
    <mergeCell ref="D45:F45"/>
    <mergeCell ref="A1:I1"/>
    <mergeCell ref="A2:I2"/>
    <mergeCell ref="A3:I3"/>
    <mergeCell ref="A4:I4"/>
    <mergeCell ref="A6:A7"/>
    <mergeCell ref="B6:B7"/>
    <mergeCell ref="C6:C7"/>
    <mergeCell ref="D6:E6"/>
    <mergeCell ref="F6:F7"/>
    <mergeCell ref="G6:G7"/>
  </mergeCells>
  <pageMargins left="0.51181102362204722" right="0.11811023622047245" top="0.74803149606299213" bottom="0.74803149606299213" header="0.31496062992125984" footer="0.31496062992125984"/>
  <pageSetup paperSize="5" scale="75" orientation="portrait" r:id="rId1"/>
</worksheet>
</file>

<file path=xl/worksheets/sheet2.xml><?xml version="1.0" encoding="utf-8"?>
<worksheet xmlns="http://schemas.openxmlformats.org/spreadsheetml/2006/main" xmlns:r="http://schemas.openxmlformats.org/officeDocument/2006/relationships">
  <dimension ref="A1:I31"/>
  <sheetViews>
    <sheetView topLeftCell="A10" workbookViewId="0">
      <selection activeCell="D19" sqref="D19"/>
    </sheetView>
  </sheetViews>
  <sheetFormatPr defaultRowHeight="18.75"/>
  <cols>
    <col min="1" max="1" width="2.59765625" style="34" customWidth="1"/>
    <col min="2" max="2" width="7.69921875" style="34" customWidth="1"/>
    <col min="3" max="3" width="17.5" style="34" customWidth="1"/>
    <col min="4" max="4" width="20.3984375" style="34" customWidth="1"/>
    <col min="5" max="5" width="8.5" style="34" customWidth="1"/>
    <col min="6" max="6" width="2.8984375" style="34" customWidth="1"/>
    <col min="7" max="7" width="10.3984375" style="34" customWidth="1"/>
    <col min="8" max="8" width="7.59765625" style="34" customWidth="1"/>
    <col min="9" max="9" width="7.796875" style="34" customWidth="1"/>
  </cols>
  <sheetData>
    <row r="1" spans="1:9">
      <c r="A1" s="90" t="s">
        <v>0</v>
      </c>
      <c r="B1" s="90"/>
      <c r="C1" s="90"/>
      <c r="D1" s="90"/>
      <c r="E1" s="90"/>
      <c r="F1" s="90"/>
      <c r="G1" s="90"/>
      <c r="H1" s="90"/>
      <c r="I1" s="90"/>
    </row>
    <row r="2" spans="1:9">
      <c r="A2" s="90" t="s">
        <v>1</v>
      </c>
      <c r="B2" s="90"/>
      <c r="C2" s="90"/>
      <c r="D2" s="90"/>
      <c r="E2" s="90"/>
      <c r="F2" s="90"/>
      <c r="G2" s="90"/>
      <c r="H2" s="90"/>
      <c r="I2" s="90"/>
    </row>
    <row r="3" spans="1:9">
      <c r="A3" s="8"/>
      <c r="B3" s="8"/>
      <c r="C3" s="8"/>
      <c r="D3" s="8"/>
      <c r="E3" s="8"/>
      <c r="F3" s="8"/>
      <c r="G3" s="9"/>
      <c r="H3" s="8"/>
      <c r="I3" s="8"/>
    </row>
    <row r="4" spans="1:9">
      <c r="A4" s="8" t="s">
        <v>2</v>
      </c>
      <c r="B4" s="8"/>
      <c r="C4" s="8"/>
      <c r="D4" s="10" t="s">
        <v>3</v>
      </c>
      <c r="E4" s="8"/>
      <c r="F4" s="8"/>
      <c r="G4" s="9"/>
      <c r="H4" s="8"/>
      <c r="I4" s="8"/>
    </row>
    <row r="5" spans="1:9">
      <c r="A5" s="8" t="s">
        <v>4</v>
      </c>
      <c r="B5" s="8"/>
      <c r="C5" s="8"/>
      <c r="D5" s="8" t="s">
        <v>5</v>
      </c>
      <c r="E5" s="8"/>
      <c r="F5" s="8"/>
      <c r="G5" s="9"/>
      <c r="H5" s="8"/>
      <c r="I5" s="8"/>
    </row>
    <row r="6" spans="1:9">
      <c r="A6" s="8" t="s">
        <v>6</v>
      </c>
      <c r="B6" s="8"/>
      <c r="C6" s="8"/>
      <c r="D6" s="8" t="s">
        <v>30</v>
      </c>
      <c r="E6" s="8"/>
      <c r="F6" s="8"/>
      <c r="G6" s="9"/>
      <c r="H6" s="8"/>
      <c r="I6" s="8"/>
    </row>
    <row r="7" spans="1:9">
      <c r="A7" s="11" t="s">
        <v>7</v>
      </c>
      <c r="B7" s="11"/>
      <c r="C7" s="11"/>
      <c r="D7" s="91" t="s">
        <v>37</v>
      </c>
      <c r="E7" s="91"/>
      <c r="F7" s="91"/>
      <c r="G7" s="91"/>
      <c r="H7" s="12"/>
      <c r="I7" s="12"/>
    </row>
    <row r="8" spans="1:9">
      <c r="A8" s="8"/>
      <c r="B8" s="8"/>
      <c r="C8" s="8"/>
      <c r="D8" s="8"/>
      <c r="E8" s="8"/>
      <c r="F8" s="8"/>
      <c r="G8" s="9"/>
      <c r="H8" s="8"/>
      <c r="I8" s="8"/>
    </row>
    <row r="9" spans="1:9" ht="43.5" customHeight="1">
      <c r="A9" s="91" t="s">
        <v>8</v>
      </c>
      <c r="B9" s="91"/>
      <c r="C9" s="91"/>
      <c r="D9" s="91"/>
      <c r="E9" s="91"/>
      <c r="F9" s="91"/>
      <c r="G9" s="91"/>
      <c r="H9" s="91"/>
      <c r="I9" s="91"/>
    </row>
    <row r="10" spans="1:9">
      <c r="A10" s="8"/>
      <c r="B10" s="8"/>
      <c r="C10" s="8"/>
      <c r="D10" s="8"/>
      <c r="E10" s="8"/>
      <c r="F10" s="8"/>
      <c r="G10" s="9"/>
      <c r="H10" s="8"/>
      <c r="I10" s="8"/>
    </row>
    <row r="11" spans="1:9">
      <c r="A11" s="8" t="s">
        <v>33</v>
      </c>
      <c r="B11" s="8"/>
      <c r="C11" s="8"/>
      <c r="D11" s="8"/>
      <c r="E11" s="8"/>
      <c r="F11" s="8"/>
      <c r="G11" s="9"/>
      <c r="H11" s="8"/>
      <c r="I11" s="8"/>
    </row>
    <row r="12" spans="1:9">
      <c r="A12" s="92" t="s">
        <v>9</v>
      </c>
      <c r="B12" s="92" t="s">
        <v>10</v>
      </c>
      <c r="C12" s="92" t="s">
        <v>11</v>
      </c>
      <c r="D12" s="92" t="s">
        <v>12</v>
      </c>
      <c r="E12" s="94" t="s">
        <v>13</v>
      </c>
      <c r="F12" s="95"/>
      <c r="G12" s="96" t="s">
        <v>14</v>
      </c>
      <c r="H12" s="86" t="s">
        <v>15</v>
      </c>
      <c r="I12" s="86"/>
    </row>
    <row r="13" spans="1:9">
      <c r="A13" s="93"/>
      <c r="B13" s="93"/>
      <c r="C13" s="93"/>
      <c r="D13" s="93"/>
      <c r="E13" s="13" t="s">
        <v>16</v>
      </c>
      <c r="F13" s="13" t="s">
        <v>17</v>
      </c>
      <c r="G13" s="97"/>
      <c r="H13" s="14" t="s">
        <v>18</v>
      </c>
      <c r="I13" s="14" t="s">
        <v>19</v>
      </c>
    </row>
    <row r="14" spans="1:9" s="1" customFormat="1" ht="92.25" customHeight="1">
      <c r="A14" s="45">
        <v>1</v>
      </c>
      <c r="B14" s="46">
        <v>521211</v>
      </c>
      <c r="C14" s="47" t="s">
        <v>63</v>
      </c>
      <c r="D14" s="48" t="s">
        <v>62</v>
      </c>
      <c r="E14" s="49"/>
      <c r="F14" s="50"/>
      <c r="G14" s="51">
        <v>3800000</v>
      </c>
      <c r="H14" s="52">
        <f>100/110*G14*10%</f>
        <v>345454.54545454547</v>
      </c>
      <c r="I14" s="52">
        <f>100/110*G14*4%</f>
        <v>138181.81818181818</v>
      </c>
    </row>
    <row r="15" spans="1:9" s="1" customFormat="1" ht="92.25" customHeight="1">
      <c r="A15" s="61">
        <v>2</v>
      </c>
      <c r="B15" s="62">
        <v>521211</v>
      </c>
      <c r="C15" s="63" t="s">
        <v>63</v>
      </c>
      <c r="D15" s="64" t="s">
        <v>64</v>
      </c>
      <c r="E15" s="65"/>
      <c r="F15" s="66"/>
      <c r="G15" s="67">
        <v>190000</v>
      </c>
      <c r="H15" s="68"/>
      <c r="I15" s="68"/>
    </row>
    <row r="16" spans="1:9">
      <c r="A16" s="25"/>
      <c r="B16" s="25"/>
      <c r="C16" s="26" t="s">
        <v>20</v>
      </c>
      <c r="D16" s="13"/>
      <c r="E16" s="25"/>
      <c r="F16" s="25"/>
      <c r="G16" s="27">
        <f>SUM(G14:G15)</f>
        <v>3990000</v>
      </c>
      <c r="H16" s="27">
        <f>SUM(H14:H14)</f>
        <v>345454.54545454547</v>
      </c>
      <c r="I16" s="27">
        <f t="shared" ref="I16" si="0">SUM(I14)</f>
        <v>138181.81818181818</v>
      </c>
    </row>
    <row r="17" spans="1:9">
      <c r="A17" s="32"/>
      <c r="B17" s="32"/>
      <c r="C17" s="31"/>
      <c r="D17" s="28"/>
      <c r="E17" s="29"/>
      <c r="F17" s="29"/>
      <c r="G17" s="30"/>
      <c r="H17" s="8"/>
      <c r="I17" s="8"/>
    </row>
    <row r="18" spans="1:9" ht="41.25" customHeight="1">
      <c r="A18" s="87" t="s">
        <v>21</v>
      </c>
      <c r="B18" s="87"/>
      <c r="C18" s="87"/>
      <c r="D18" s="87"/>
      <c r="E18" s="87"/>
      <c r="F18" s="87"/>
      <c r="G18" s="87"/>
      <c r="H18" s="87"/>
      <c r="I18" s="87"/>
    </row>
    <row r="19" spans="1:9">
      <c r="A19" s="32"/>
      <c r="B19" s="32"/>
      <c r="C19" s="31"/>
      <c r="D19" s="28"/>
      <c r="E19" s="29"/>
      <c r="F19" s="29"/>
      <c r="G19" s="30"/>
      <c r="H19" s="8"/>
      <c r="I19" s="8"/>
    </row>
    <row r="20" spans="1:9">
      <c r="A20" s="32"/>
      <c r="B20" s="88" t="s">
        <v>22</v>
      </c>
      <c r="C20" s="88"/>
      <c r="D20" s="88"/>
      <c r="E20" s="29"/>
      <c r="F20" s="29"/>
      <c r="G20" s="30"/>
      <c r="H20" s="8"/>
      <c r="I20" s="8"/>
    </row>
    <row r="21" spans="1:9">
      <c r="A21" s="89"/>
      <c r="B21" s="89"/>
      <c r="C21" s="89"/>
      <c r="D21" s="29"/>
      <c r="E21" s="29"/>
      <c r="F21" s="29"/>
      <c r="G21" s="9"/>
      <c r="H21" s="8"/>
      <c r="I21" s="8"/>
    </row>
    <row r="22" spans="1:9">
      <c r="A22" s="9"/>
      <c r="B22" s="9"/>
      <c r="C22" s="32" t="s">
        <v>23</v>
      </c>
      <c r="D22" s="9"/>
      <c r="E22" s="33"/>
      <c r="F22" s="33"/>
      <c r="G22" s="33" t="s">
        <v>24</v>
      </c>
      <c r="H22" s="9"/>
      <c r="I22" s="9"/>
    </row>
    <row r="23" spans="1:9">
      <c r="A23" s="9"/>
      <c r="B23" s="9"/>
      <c r="C23" s="34" t="s">
        <v>25</v>
      </c>
      <c r="D23" s="9"/>
      <c r="E23" s="9"/>
      <c r="F23" s="9"/>
      <c r="G23" s="34" t="s">
        <v>26</v>
      </c>
      <c r="H23" s="9"/>
      <c r="I23" s="9"/>
    </row>
    <row r="24" spans="1:9">
      <c r="A24" s="9"/>
      <c r="B24" s="9"/>
      <c r="D24" s="9"/>
      <c r="E24" s="9"/>
      <c r="F24" s="9"/>
      <c r="G24" s="34" t="s">
        <v>27</v>
      </c>
      <c r="H24" s="9"/>
      <c r="I24" s="9"/>
    </row>
    <row r="25" spans="1:9">
      <c r="A25" s="9"/>
      <c r="B25" s="9"/>
      <c r="D25" s="9"/>
      <c r="E25" s="9"/>
      <c r="F25" s="9"/>
      <c r="H25" s="9"/>
      <c r="I25" s="9"/>
    </row>
    <row r="26" spans="1:9">
      <c r="A26" s="9"/>
      <c r="B26" s="9"/>
      <c r="D26" s="9"/>
      <c r="E26" s="9"/>
      <c r="F26" s="9"/>
      <c r="H26" s="9"/>
      <c r="I26" s="9"/>
    </row>
    <row r="27" spans="1:9">
      <c r="A27" s="9"/>
      <c r="B27" s="9"/>
      <c r="C27" s="8"/>
      <c r="D27" s="9"/>
      <c r="E27" s="35"/>
      <c r="F27" s="36"/>
      <c r="H27" s="9"/>
      <c r="I27" s="9"/>
    </row>
    <row r="28" spans="1:9">
      <c r="A28" s="9"/>
      <c r="B28" s="9"/>
      <c r="C28" s="37" t="s">
        <v>31</v>
      </c>
      <c r="D28" s="9"/>
      <c r="E28" s="9"/>
      <c r="F28" s="9"/>
      <c r="G28" s="38" t="s">
        <v>28</v>
      </c>
      <c r="H28" s="9"/>
      <c r="I28" s="9"/>
    </row>
    <row r="29" spans="1:9">
      <c r="A29" s="9"/>
      <c r="B29" s="9"/>
      <c r="C29" s="39" t="s">
        <v>32</v>
      </c>
      <c r="D29" s="9"/>
      <c r="E29" s="9"/>
      <c r="F29" s="9"/>
      <c r="G29" s="40" t="s">
        <v>29</v>
      </c>
      <c r="H29" s="9"/>
      <c r="I29" s="9"/>
    </row>
    <row r="30" spans="1:9">
      <c r="A30" s="8"/>
      <c r="B30" s="8"/>
      <c r="C30" s="8"/>
      <c r="D30" s="8"/>
      <c r="E30" s="8"/>
      <c r="F30" s="8"/>
      <c r="G30" s="9"/>
      <c r="H30" s="8"/>
      <c r="I30" s="8"/>
    </row>
    <row r="31" spans="1:9">
      <c r="A31" s="8"/>
      <c r="B31" s="8"/>
      <c r="C31" s="8"/>
      <c r="D31" s="8"/>
      <c r="E31" s="8"/>
      <c r="F31" s="8"/>
      <c r="G31" s="9"/>
      <c r="H31" s="8"/>
      <c r="I31" s="8"/>
    </row>
  </sheetData>
  <mergeCells count="14">
    <mergeCell ref="H12:I12"/>
    <mergeCell ref="A18:I18"/>
    <mergeCell ref="B20:D20"/>
    <mergeCell ref="A21:C21"/>
    <mergeCell ref="A1:I1"/>
    <mergeCell ref="A2:I2"/>
    <mergeCell ref="D7:G7"/>
    <mergeCell ref="A9:I9"/>
    <mergeCell ref="A12:A13"/>
    <mergeCell ref="B12:B13"/>
    <mergeCell ref="C12:C13"/>
    <mergeCell ref="D12:D13"/>
    <mergeCell ref="E12:F12"/>
    <mergeCell ref="G12:G13"/>
  </mergeCells>
  <pageMargins left="0.70866141732283472" right="0.31496062992125984" top="0.74803149606299213" bottom="1.3385826771653544" header="0.31496062992125984" footer="0.31496062992125984"/>
  <pageSetup paperSize="5" scale="85" orientation="portrait" r:id="rId1"/>
</worksheet>
</file>

<file path=xl/worksheets/sheet3.xml><?xml version="1.0" encoding="utf-8"?>
<worksheet xmlns="http://schemas.openxmlformats.org/spreadsheetml/2006/main" xmlns:r="http://schemas.openxmlformats.org/officeDocument/2006/relationships">
  <dimension ref="A1:I36"/>
  <sheetViews>
    <sheetView topLeftCell="A19" workbookViewId="0">
      <selection sqref="A1:I34"/>
    </sheetView>
  </sheetViews>
  <sheetFormatPr defaultRowHeight="18.75"/>
  <cols>
    <col min="1" max="1" width="2.59765625" style="34" customWidth="1"/>
    <col min="2" max="2" width="7.69921875" style="34" customWidth="1"/>
    <col min="3" max="3" width="17.5" style="34" customWidth="1"/>
    <col min="4" max="4" width="20.3984375" style="34" customWidth="1"/>
    <col min="5" max="5" width="8.5" style="34" customWidth="1"/>
    <col min="6" max="6" width="2.8984375" style="34" customWidth="1"/>
    <col min="7" max="7" width="10.3984375" style="34" customWidth="1"/>
    <col min="8" max="8" width="7.59765625" style="34" customWidth="1"/>
    <col min="9" max="9" width="7.796875" style="34" customWidth="1"/>
  </cols>
  <sheetData>
    <row r="1" spans="1:9">
      <c r="A1" s="90" t="s">
        <v>0</v>
      </c>
      <c r="B1" s="90"/>
      <c r="C1" s="90"/>
      <c r="D1" s="90"/>
      <c r="E1" s="90"/>
      <c r="F1" s="90"/>
      <c r="G1" s="90"/>
      <c r="H1" s="90"/>
      <c r="I1" s="90"/>
    </row>
    <row r="2" spans="1:9">
      <c r="A2" s="90" t="s">
        <v>1</v>
      </c>
      <c r="B2" s="90"/>
      <c r="C2" s="90"/>
      <c r="D2" s="90"/>
      <c r="E2" s="90"/>
      <c r="F2" s="90"/>
      <c r="G2" s="90"/>
      <c r="H2" s="90"/>
      <c r="I2" s="90"/>
    </row>
    <row r="3" spans="1:9">
      <c r="A3" s="8"/>
      <c r="B3" s="8"/>
      <c r="C3" s="8"/>
      <c r="D3" s="8"/>
      <c r="E3" s="8"/>
      <c r="F3" s="8"/>
      <c r="G3" s="9"/>
      <c r="H3" s="8"/>
      <c r="I3" s="8"/>
    </row>
    <row r="4" spans="1:9">
      <c r="A4" s="8" t="s">
        <v>2</v>
      </c>
      <c r="B4" s="8"/>
      <c r="C4" s="8"/>
      <c r="D4" s="10" t="s">
        <v>3</v>
      </c>
      <c r="E4" s="8"/>
      <c r="F4" s="8"/>
      <c r="G4" s="9"/>
      <c r="H4" s="8"/>
      <c r="I4" s="8"/>
    </row>
    <row r="5" spans="1:9">
      <c r="A5" s="8" t="s">
        <v>4</v>
      </c>
      <c r="B5" s="8"/>
      <c r="C5" s="8"/>
      <c r="D5" s="8" t="s">
        <v>5</v>
      </c>
      <c r="E5" s="8"/>
      <c r="F5" s="8"/>
      <c r="G5" s="9"/>
      <c r="H5" s="8"/>
      <c r="I5" s="8"/>
    </row>
    <row r="6" spans="1:9">
      <c r="A6" s="8" t="s">
        <v>6</v>
      </c>
      <c r="B6" s="8"/>
      <c r="C6" s="8"/>
      <c r="D6" s="8" t="s">
        <v>30</v>
      </c>
      <c r="E6" s="8"/>
      <c r="F6" s="8"/>
      <c r="G6" s="9"/>
      <c r="H6" s="8"/>
      <c r="I6" s="8"/>
    </row>
    <row r="7" spans="1:9">
      <c r="A7" s="11" t="s">
        <v>7</v>
      </c>
      <c r="B7" s="11"/>
      <c r="C7" s="11"/>
      <c r="D7" s="91" t="s">
        <v>38</v>
      </c>
      <c r="E7" s="91"/>
      <c r="F7" s="91"/>
      <c r="G7" s="91"/>
      <c r="H7" s="12"/>
      <c r="I7" s="12"/>
    </row>
    <row r="8" spans="1:9">
      <c r="A8" s="8"/>
      <c r="B8" s="8"/>
      <c r="C8" s="8"/>
      <c r="D8" s="8"/>
      <c r="E8" s="8"/>
      <c r="F8" s="8"/>
      <c r="G8" s="9"/>
      <c r="H8" s="8"/>
      <c r="I8" s="8"/>
    </row>
    <row r="9" spans="1:9" ht="43.5" customHeight="1">
      <c r="A9" s="91" t="s">
        <v>8</v>
      </c>
      <c r="B9" s="91"/>
      <c r="C9" s="91"/>
      <c r="D9" s="91"/>
      <c r="E9" s="91"/>
      <c r="F9" s="91"/>
      <c r="G9" s="91"/>
      <c r="H9" s="91"/>
      <c r="I9" s="91"/>
    </row>
    <row r="10" spans="1:9">
      <c r="A10" s="8"/>
      <c r="B10" s="8"/>
      <c r="C10" s="8"/>
      <c r="D10" s="8"/>
      <c r="E10" s="8"/>
      <c r="F10" s="8"/>
      <c r="G10" s="9"/>
      <c r="H10" s="8"/>
      <c r="I10" s="8"/>
    </row>
    <row r="11" spans="1:9">
      <c r="A11" s="8" t="s">
        <v>36</v>
      </c>
      <c r="B11" s="8"/>
      <c r="C11" s="8"/>
      <c r="D11" s="8"/>
      <c r="E11" s="8"/>
      <c r="F11" s="8"/>
      <c r="G11" s="9"/>
      <c r="H11" s="8"/>
      <c r="I11" s="8"/>
    </row>
    <row r="12" spans="1:9">
      <c r="A12" s="92" t="s">
        <v>9</v>
      </c>
      <c r="B12" s="92" t="s">
        <v>10</v>
      </c>
      <c r="C12" s="92" t="s">
        <v>11</v>
      </c>
      <c r="D12" s="92" t="s">
        <v>12</v>
      </c>
      <c r="E12" s="94" t="s">
        <v>13</v>
      </c>
      <c r="F12" s="95"/>
      <c r="G12" s="96" t="s">
        <v>14</v>
      </c>
      <c r="H12" s="86" t="s">
        <v>15</v>
      </c>
      <c r="I12" s="86"/>
    </row>
    <row r="13" spans="1:9">
      <c r="A13" s="93"/>
      <c r="B13" s="93"/>
      <c r="C13" s="93"/>
      <c r="D13" s="93"/>
      <c r="E13" s="13" t="s">
        <v>16</v>
      </c>
      <c r="F13" s="13" t="s">
        <v>17</v>
      </c>
      <c r="G13" s="97"/>
      <c r="H13" s="14" t="s">
        <v>18</v>
      </c>
      <c r="I13" s="14" t="s">
        <v>19</v>
      </c>
    </row>
    <row r="14" spans="1:9" ht="74.25" customHeight="1">
      <c r="A14" s="82">
        <v>1</v>
      </c>
      <c r="B14" s="46">
        <v>524111</v>
      </c>
      <c r="C14" s="71" t="s">
        <v>68</v>
      </c>
      <c r="D14" s="72" t="s">
        <v>67</v>
      </c>
      <c r="E14" s="82"/>
      <c r="F14" s="82"/>
      <c r="G14" s="73">
        <v>200000</v>
      </c>
      <c r="H14" s="83"/>
      <c r="I14" s="83"/>
    </row>
    <row r="15" spans="1:9" ht="74.25" customHeight="1">
      <c r="A15" s="84">
        <v>2</v>
      </c>
      <c r="B15" s="54">
        <v>524111</v>
      </c>
      <c r="C15" s="74" t="s">
        <v>69</v>
      </c>
      <c r="D15" s="75" t="s">
        <v>67</v>
      </c>
      <c r="E15" s="84"/>
      <c r="F15" s="84"/>
      <c r="G15" s="77">
        <v>200000</v>
      </c>
      <c r="H15" s="85"/>
      <c r="I15" s="85"/>
    </row>
    <row r="16" spans="1:9" ht="74.25" customHeight="1">
      <c r="A16" s="84">
        <v>3</v>
      </c>
      <c r="B16" s="54">
        <v>524111</v>
      </c>
      <c r="C16" s="71" t="s">
        <v>68</v>
      </c>
      <c r="D16" s="75" t="s">
        <v>70</v>
      </c>
      <c r="E16" s="84"/>
      <c r="F16" s="84"/>
      <c r="G16" s="77">
        <v>320000</v>
      </c>
      <c r="H16" s="85"/>
      <c r="I16" s="85"/>
    </row>
    <row r="17" spans="1:9" ht="74.25" customHeight="1">
      <c r="A17" s="84">
        <v>4</v>
      </c>
      <c r="B17" s="54">
        <v>524111</v>
      </c>
      <c r="C17" s="74" t="s">
        <v>69</v>
      </c>
      <c r="D17" s="75" t="s">
        <v>70</v>
      </c>
      <c r="E17" s="84"/>
      <c r="F17" s="84"/>
      <c r="G17" s="77">
        <v>320000</v>
      </c>
      <c r="H17" s="85"/>
      <c r="I17" s="85"/>
    </row>
    <row r="18" spans="1:9" s="1" customFormat="1" ht="76.5" customHeight="1">
      <c r="A18" s="84">
        <v>5</v>
      </c>
      <c r="B18" s="54">
        <v>524111</v>
      </c>
      <c r="C18" s="74" t="s">
        <v>61</v>
      </c>
      <c r="D18" s="75" t="s">
        <v>59</v>
      </c>
      <c r="E18" s="76"/>
      <c r="F18" s="58"/>
      <c r="G18" s="77">
        <v>600000</v>
      </c>
      <c r="H18" s="60"/>
      <c r="I18" s="60"/>
    </row>
    <row r="19" spans="1:9" s="1" customFormat="1" ht="68.25" customHeight="1">
      <c r="A19" s="84">
        <v>6</v>
      </c>
      <c r="B19" s="54">
        <v>524111</v>
      </c>
      <c r="C19" s="74" t="s">
        <v>60</v>
      </c>
      <c r="D19" s="75" t="s">
        <v>59</v>
      </c>
      <c r="E19" s="76"/>
      <c r="F19" s="58"/>
      <c r="G19" s="77">
        <v>600000</v>
      </c>
      <c r="H19" s="60"/>
      <c r="I19" s="60"/>
    </row>
    <row r="20" spans="1:9" s="1" customFormat="1" ht="75" customHeight="1">
      <c r="A20" s="84">
        <v>7</v>
      </c>
      <c r="B20" s="62">
        <v>524111</v>
      </c>
      <c r="C20" s="78" t="s">
        <v>58</v>
      </c>
      <c r="D20" s="79" t="s">
        <v>57</v>
      </c>
      <c r="E20" s="80"/>
      <c r="F20" s="66"/>
      <c r="G20" s="81">
        <v>300000</v>
      </c>
      <c r="H20" s="68"/>
      <c r="I20" s="68"/>
    </row>
    <row r="21" spans="1:9">
      <c r="A21" s="25"/>
      <c r="B21" s="25"/>
      <c r="C21" s="26" t="s">
        <v>20</v>
      </c>
      <c r="D21" s="13"/>
      <c r="E21" s="25"/>
      <c r="F21" s="25"/>
      <c r="G21" s="27">
        <f>SUM(G14:G20)</f>
        <v>2540000</v>
      </c>
      <c r="H21" s="27">
        <f>SUM(H18:H19)</f>
        <v>0</v>
      </c>
      <c r="I21" s="27">
        <f>SUM(I18:I19)</f>
        <v>0</v>
      </c>
    </row>
    <row r="22" spans="1:9">
      <c r="A22" s="44"/>
      <c r="B22" s="44"/>
      <c r="C22" s="43"/>
      <c r="D22" s="28"/>
      <c r="E22" s="29"/>
      <c r="F22" s="29"/>
      <c r="G22" s="30"/>
      <c r="H22" s="8"/>
      <c r="I22" s="8"/>
    </row>
    <row r="23" spans="1:9" ht="41.25" customHeight="1">
      <c r="A23" s="87" t="s">
        <v>21</v>
      </c>
      <c r="B23" s="87"/>
      <c r="C23" s="87"/>
      <c r="D23" s="87"/>
      <c r="E23" s="87"/>
      <c r="F23" s="87"/>
      <c r="G23" s="87"/>
      <c r="H23" s="87"/>
      <c r="I23" s="87"/>
    </row>
    <row r="24" spans="1:9">
      <c r="A24" s="44"/>
      <c r="B24" s="44"/>
      <c r="C24" s="43"/>
      <c r="D24" s="28"/>
      <c r="E24" s="29"/>
      <c r="F24" s="29"/>
      <c r="G24" s="30"/>
      <c r="H24" s="8"/>
      <c r="I24" s="8"/>
    </row>
    <row r="25" spans="1:9">
      <c r="A25" s="44"/>
      <c r="B25" s="88" t="s">
        <v>22</v>
      </c>
      <c r="C25" s="88"/>
      <c r="D25" s="88"/>
      <c r="E25" s="29"/>
      <c r="F25" s="29"/>
      <c r="G25" s="30"/>
      <c r="H25" s="8"/>
      <c r="I25" s="8"/>
    </row>
    <row r="26" spans="1:9">
      <c r="A26" s="89"/>
      <c r="B26" s="89"/>
      <c r="C26" s="89"/>
      <c r="D26" s="29"/>
      <c r="E26" s="29"/>
      <c r="F26" s="29"/>
      <c r="G26" s="9"/>
      <c r="H26" s="8"/>
      <c r="I26" s="8"/>
    </row>
    <row r="27" spans="1:9">
      <c r="A27" s="9"/>
      <c r="B27" s="9"/>
      <c r="C27" s="44" t="s">
        <v>23</v>
      </c>
      <c r="D27" s="9"/>
      <c r="E27" s="33"/>
      <c r="F27" s="33"/>
      <c r="G27" s="33" t="s">
        <v>24</v>
      </c>
      <c r="H27" s="9"/>
      <c r="I27" s="9"/>
    </row>
    <row r="28" spans="1:9">
      <c r="A28" s="9"/>
      <c r="B28" s="9"/>
      <c r="C28" s="34" t="s">
        <v>25</v>
      </c>
      <c r="D28" s="9"/>
      <c r="E28" s="9"/>
      <c r="F28" s="9"/>
      <c r="G28" s="34" t="s">
        <v>26</v>
      </c>
      <c r="H28" s="9"/>
      <c r="I28" s="9"/>
    </row>
    <row r="29" spans="1:9">
      <c r="A29" s="9"/>
      <c r="B29" s="9"/>
      <c r="D29" s="9"/>
      <c r="E29" s="9"/>
      <c r="F29" s="9"/>
      <c r="G29" s="34" t="s">
        <v>27</v>
      </c>
      <c r="H29" s="9"/>
      <c r="I29" s="9"/>
    </row>
    <row r="30" spans="1:9">
      <c r="A30" s="9"/>
      <c r="B30" s="9"/>
      <c r="D30" s="9"/>
      <c r="E30" s="9"/>
      <c r="F30" s="9"/>
      <c r="H30" s="9"/>
      <c r="I30" s="9"/>
    </row>
    <row r="31" spans="1:9">
      <c r="A31" s="9"/>
      <c r="B31" s="9"/>
      <c r="D31" s="9"/>
      <c r="E31" s="9"/>
      <c r="F31" s="9"/>
      <c r="H31" s="9"/>
      <c r="I31" s="9"/>
    </row>
    <row r="32" spans="1:9">
      <c r="A32" s="9"/>
      <c r="B32" s="9"/>
      <c r="C32" s="8"/>
      <c r="D32" s="9"/>
      <c r="E32" s="35"/>
      <c r="F32" s="36"/>
      <c r="H32" s="9"/>
      <c r="I32" s="9"/>
    </row>
    <row r="33" spans="1:9">
      <c r="A33" s="9"/>
      <c r="B33" s="9"/>
      <c r="C33" s="37" t="s">
        <v>31</v>
      </c>
      <c r="D33" s="9"/>
      <c r="E33" s="9"/>
      <c r="F33" s="9"/>
      <c r="G33" s="38" t="s">
        <v>28</v>
      </c>
      <c r="H33" s="9"/>
      <c r="I33" s="9"/>
    </row>
    <row r="34" spans="1:9">
      <c r="A34" s="9"/>
      <c r="B34" s="9"/>
      <c r="C34" s="39" t="s">
        <v>32</v>
      </c>
      <c r="D34" s="9"/>
      <c r="E34" s="9"/>
      <c r="F34" s="9"/>
      <c r="G34" s="40" t="s">
        <v>29</v>
      </c>
      <c r="H34" s="9"/>
      <c r="I34" s="9"/>
    </row>
    <row r="35" spans="1:9">
      <c r="A35" s="8"/>
      <c r="B35" s="8"/>
      <c r="C35" s="8"/>
      <c r="D35" s="8"/>
      <c r="E35" s="8"/>
      <c r="F35" s="8"/>
      <c r="G35" s="9"/>
      <c r="H35" s="8"/>
      <c r="I35" s="8"/>
    </row>
    <row r="36" spans="1:9">
      <c r="A36" s="8"/>
      <c r="B36" s="8"/>
      <c r="C36" s="8"/>
      <c r="D36" s="8"/>
      <c r="E36" s="8"/>
      <c r="F36" s="8"/>
      <c r="G36" s="9"/>
      <c r="H36" s="8"/>
      <c r="I36" s="8"/>
    </row>
  </sheetData>
  <mergeCells count="14">
    <mergeCell ref="H12:I12"/>
    <mergeCell ref="A23:I23"/>
    <mergeCell ref="B25:D25"/>
    <mergeCell ref="A26:C26"/>
    <mergeCell ref="A1:I1"/>
    <mergeCell ref="A2:I2"/>
    <mergeCell ref="D7:G7"/>
    <mergeCell ref="A9:I9"/>
    <mergeCell ref="A12:A13"/>
    <mergeCell ref="B12:B13"/>
    <mergeCell ref="C12:C13"/>
    <mergeCell ref="D12:D13"/>
    <mergeCell ref="E12:F12"/>
    <mergeCell ref="G12:G13"/>
  </mergeCells>
  <pageMargins left="0.70866141732283472" right="0.31496062992125984" top="0.74803149606299213" bottom="1.3385826771653544" header="0.31496062992125984" footer="0.31496062992125984"/>
  <pageSetup paperSize="5" scale="85" orientation="portrait" r:id="rId1"/>
</worksheet>
</file>

<file path=xl/worksheets/sheet4.xml><?xml version="1.0" encoding="utf-8"?>
<worksheet xmlns="http://schemas.openxmlformats.org/spreadsheetml/2006/main" xmlns:r="http://schemas.openxmlformats.org/officeDocument/2006/relationships">
  <dimension ref="A1:I65"/>
  <sheetViews>
    <sheetView topLeftCell="A17" workbookViewId="0">
      <selection activeCell="I18" sqref="I18"/>
    </sheetView>
  </sheetViews>
  <sheetFormatPr defaultRowHeight="18.75"/>
  <cols>
    <col min="1" max="1" width="2.59765625" style="34" customWidth="1"/>
    <col min="2" max="2" width="7.69921875" style="34" customWidth="1"/>
    <col min="3" max="3" width="17.5" style="34" customWidth="1"/>
    <col min="4" max="4" width="20.3984375" style="34" customWidth="1"/>
    <col min="5" max="5" width="8.5" style="34" customWidth="1"/>
    <col min="6" max="6" width="2.8984375" style="34" customWidth="1"/>
    <col min="7" max="7" width="10.3984375" style="34" customWidth="1"/>
    <col min="8" max="8" width="7.59765625" style="34" customWidth="1"/>
    <col min="9" max="9" width="7.796875" style="34" customWidth="1"/>
  </cols>
  <sheetData>
    <row r="1" spans="1:9">
      <c r="A1" s="90" t="s">
        <v>0</v>
      </c>
      <c r="B1" s="90"/>
      <c r="C1" s="90"/>
      <c r="D1" s="90"/>
      <c r="E1" s="90"/>
      <c r="F1" s="90"/>
      <c r="G1" s="90"/>
      <c r="H1" s="90"/>
      <c r="I1" s="90"/>
    </row>
    <row r="2" spans="1:9">
      <c r="A2" s="90" t="s">
        <v>1</v>
      </c>
      <c r="B2" s="90"/>
      <c r="C2" s="90"/>
      <c r="D2" s="90"/>
      <c r="E2" s="90"/>
      <c r="F2" s="90"/>
      <c r="G2" s="90"/>
      <c r="H2" s="90"/>
      <c r="I2" s="90"/>
    </row>
    <row r="3" spans="1:9">
      <c r="A3" s="8"/>
      <c r="B3" s="8"/>
      <c r="C3" s="8"/>
      <c r="D3" s="8"/>
      <c r="E3" s="8"/>
      <c r="F3" s="8"/>
      <c r="G3" s="9"/>
      <c r="H3" s="8"/>
      <c r="I3" s="8"/>
    </row>
    <row r="4" spans="1:9">
      <c r="A4" s="8" t="s">
        <v>2</v>
      </c>
      <c r="B4" s="8"/>
      <c r="C4" s="8"/>
      <c r="D4" s="10" t="s">
        <v>3</v>
      </c>
      <c r="E4" s="8"/>
      <c r="F4" s="8"/>
      <c r="G4" s="9"/>
      <c r="H4" s="8"/>
      <c r="I4" s="8"/>
    </row>
    <row r="5" spans="1:9">
      <c r="A5" s="8" t="s">
        <v>4</v>
      </c>
      <c r="B5" s="8"/>
      <c r="C5" s="8"/>
      <c r="D5" s="8" t="s">
        <v>5</v>
      </c>
      <c r="E5" s="8"/>
      <c r="F5" s="8"/>
      <c r="G5" s="9"/>
      <c r="H5" s="8"/>
      <c r="I5" s="8"/>
    </row>
    <row r="6" spans="1:9">
      <c r="A6" s="8" t="s">
        <v>6</v>
      </c>
      <c r="B6" s="8"/>
      <c r="C6" s="8"/>
      <c r="D6" s="8" t="s">
        <v>30</v>
      </c>
      <c r="E6" s="8"/>
      <c r="F6" s="8"/>
      <c r="G6" s="9"/>
      <c r="H6" s="8"/>
      <c r="I6" s="8"/>
    </row>
    <row r="7" spans="1:9">
      <c r="A7" s="11" t="s">
        <v>7</v>
      </c>
      <c r="B7" s="11"/>
      <c r="C7" s="11"/>
      <c r="D7" s="91" t="s">
        <v>39</v>
      </c>
      <c r="E7" s="91"/>
      <c r="F7" s="91"/>
      <c r="G7" s="91"/>
      <c r="H7" s="12"/>
      <c r="I7" s="12"/>
    </row>
    <row r="8" spans="1:9">
      <c r="A8" s="8"/>
      <c r="B8" s="8"/>
      <c r="C8" s="8"/>
      <c r="D8" s="8"/>
      <c r="E8" s="8"/>
      <c r="F8" s="8"/>
      <c r="G8" s="9"/>
      <c r="H8" s="8"/>
      <c r="I8" s="8"/>
    </row>
    <row r="9" spans="1:9" ht="57" customHeight="1">
      <c r="A9" s="91" t="s">
        <v>8</v>
      </c>
      <c r="B9" s="91"/>
      <c r="C9" s="91"/>
      <c r="D9" s="91"/>
      <c r="E9" s="91"/>
      <c r="F9" s="91"/>
      <c r="G9" s="91"/>
      <c r="H9" s="91"/>
      <c r="I9" s="91"/>
    </row>
    <row r="10" spans="1:9">
      <c r="A10" s="8"/>
      <c r="B10" s="8"/>
      <c r="C10" s="8"/>
      <c r="D10" s="8"/>
      <c r="E10" s="8"/>
      <c r="F10" s="8"/>
      <c r="G10" s="9"/>
      <c r="H10" s="8"/>
      <c r="I10" s="8"/>
    </row>
    <row r="11" spans="1:9">
      <c r="A11" s="8" t="s">
        <v>34</v>
      </c>
      <c r="B11" s="8"/>
      <c r="C11" s="8"/>
      <c r="D11" s="8"/>
      <c r="E11" s="8"/>
      <c r="F11" s="8"/>
      <c r="G11" s="9"/>
      <c r="H11" s="8"/>
      <c r="I11" s="8"/>
    </row>
    <row r="12" spans="1:9">
      <c r="A12" s="92" t="s">
        <v>9</v>
      </c>
      <c r="B12" s="92" t="s">
        <v>10</v>
      </c>
      <c r="C12" s="92" t="s">
        <v>11</v>
      </c>
      <c r="D12" s="92" t="s">
        <v>12</v>
      </c>
      <c r="E12" s="94" t="s">
        <v>13</v>
      </c>
      <c r="F12" s="95"/>
      <c r="G12" s="96" t="s">
        <v>14</v>
      </c>
      <c r="H12" s="86" t="s">
        <v>15</v>
      </c>
      <c r="I12" s="86"/>
    </row>
    <row r="13" spans="1:9">
      <c r="A13" s="93"/>
      <c r="B13" s="93"/>
      <c r="C13" s="93"/>
      <c r="D13" s="93"/>
      <c r="E13" s="13" t="s">
        <v>16</v>
      </c>
      <c r="F13" s="13" t="s">
        <v>17</v>
      </c>
      <c r="G13" s="97"/>
      <c r="H13" s="14" t="s">
        <v>18</v>
      </c>
      <c r="I13" s="14" t="s">
        <v>19</v>
      </c>
    </row>
    <row r="14" spans="1:9" s="1" customFormat="1" ht="149.25" customHeight="1">
      <c r="A14" s="15">
        <v>1</v>
      </c>
      <c r="B14" s="16">
        <v>521213</v>
      </c>
      <c r="C14" s="2" t="s">
        <v>47</v>
      </c>
      <c r="D14" s="3" t="s">
        <v>48</v>
      </c>
      <c r="E14" s="17"/>
      <c r="F14" s="18"/>
      <c r="G14" s="4">
        <v>500000</v>
      </c>
      <c r="H14" s="19"/>
      <c r="I14" s="19">
        <f>G14*5%</f>
        <v>25000</v>
      </c>
    </row>
    <row r="15" spans="1:9" s="1" customFormat="1" ht="159" customHeight="1">
      <c r="A15" s="20">
        <v>2</v>
      </c>
      <c r="B15" s="21">
        <v>521213</v>
      </c>
      <c r="C15" s="5" t="s">
        <v>56</v>
      </c>
      <c r="D15" s="6" t="s">
        <v>49</v>
      </c>
      <c r="E15" s="22"/>
      <c r="F15" s="23"/>
      <c r="G15" s="7">
        <v>300000</v>
      </c>
      <c r="H15" s="24"/>
      <c r="I15" s="24">
        <f t="shared" ref="I15:I18" si="0">G15*5%</f>
        <v>15000</v>
      </c>
    </row>
    <row r="16" spans="1:9" s="1" customFormat="1" ht="166.5" customHeight="1">
      <c r="A16" s="20">
        <v>3</v>
      </c>
      <c r="B16" s="21">
        <v>521213</v>
      </c>
      <c r="C16" s="5" t="s">
        <v>55</v>
      </c>
      <c r="D16" s="6" t="s">
        <v>54</v>
      </c>
      <c r="E16" s="22"/>
      <c r="F16" s="23"/>
      <c r="G16" s="7">
        <v>400000</v>
      </c>
      <c r="H16" s="24"/>
      <c r="I16" s="24">
        <f t="shared" si="0"/>
        <v>20000</v>
      </c>
    </row>
    <row r="17" spans="1:9" s="1" customFormat="1" ht="170.25" customHeight="1">
      <c r="A17" s="20">
        <v>4</v>
      </c>
      <c r="B17" s="21">
        <v>521213</v>
      </c>
      <c r="C17" s="5" t="s">
        <v>51</v>
      </c>
      <c r="D17" s="6" t="s">
        <v>50</v>
      </c>
      <c r="E17" s="22"/>
      <c r="F17" s="23"/>
      <c r="G17" s="7">
        <v>300000</v>
      </c>
      <c r="H17" s="24"/>
      <c r="I17" s="24">
        <f t="shared" si="0"/>
        <v>15000</v>
      </c>
    </row>
    <row r="18" spans="1:9" s="1" customFormat="1" ht="159" customHeight="1">
      <c r="A18" s="20">
        <v>5</v>
      </c>
      <c r="B18" s="21">
        <v>521213</v>
      </c>
      <c r="C18" s="5" t="s">
        <v>53</v>
      </c>
      <c r="D18" s="6" t="s">
        <v>52</v>
      </c>
      <c r="E18" s="22"/>
      <c r="F18" s="23"/>
      <c r="G18" s="7">
        <v>400000</v>
      </c>
      <c r="H18" s="24"/>
      <c r="I18" s="24">
        <f t="shared" si="0"/>
        <v>20000</v>
      </c>
    </row>
    <row r="19" spans="1:9">
      <c r="A19" s="25"/>
      <c r="B19" s="25"/>
      <c r="C19" s="26" t="s">
        <v>20</v>
      </c>
      <c r="D19" s="13"/>
      <c r="E19" s="25"/>
      <c r="F19" s="25"/>
      <c r="G19" s="27">
        <f>SUM(G14:G18)</f>
        <v>1900000</v>
      </c>
      <c r="H19" s="27">
        <f>SUM(H14:H18)</f>
        <v>0</v>
      </c>
      <c r="I19" s="27">
        <f>SUM(I14:I18)</f>
        <v>95000</v>
      </c>
    </row>
    <row r="20" spans="1:9">
      <c r="A20" s="42"/>
      <c r="B20" s="42"/>
      <c r="C20" s="41"/>
      <c r="D20" s="28"/>
      <c r="E20" s="29"/>
      <c r="F20" s="29"/>
      <c r="G20" s="30"/>
      <c r="H20" s="8"/>
      <c r="I20" s="8"/>
    </row>
    <row r="21" spans="1:9" ht="32.25" customHeight="1">
      <c r="A21" s="87" t="s">
        <v>21</v>
      </c>
      <c r="B21" s="87"/>
      <c r="C21" s="87"/>
      <c r="D21" s="87"/>
      <c r="E21" s="87"/>
      <c r="F21" s="87"/>
      <c r="G21" s="87"/>
      <c r="H21" s="87"/>
      <c r="I21" s="87"/>
    </row>
    <row r="22" spans="1:9" ht="10.5" customHeight="1">
      <c r="A22" s="42"/>
      <c r="B22" s="42"/>
      <c r="C22" s="41"/>
      <c r="D22" s="28"/>
      <c r="E22" s="29"/>
      <c r="F22" s="29"/>
      <c r="G22" s="30"/>
      <c r="H22" s="8"/>
      <c r="I22" s="8"/>
    </row>
    <row r="23" spans="1:9">
      <c r="A23" s="42"/>
      <c r="B23" s="88" t="s">
        <v>22</v>
      </c>
      <c r="C23" s="88"/>
      <c r="D23" s="88"/>
      <c r="E23" s="29"/>
      <c r="F23" s="29"/>
      <c r="G23" s="30"/>
      <c r="H23" s="8"/>
      <c r="I23" s="8"/>
    </row>
    <row r="24" spans="1:9">
      <c r="A24" s="89"/>
      <c r="B24" s="89"/>
      <c r="C24" s="89"/>
      <c r="D24" s="29"/>
      <c r="E24" s="29"/>
      <c r="F24" s="29"/>
      <c r="G24" s="9"/>
      <c r="H24" s="8"/>
      <c r="I24" s="8"/>
    </row>
    <row r="25" spans="1:9">
      <c r="A25" s="9"/>
      <c r="B25" s="9"/>
      <c r="C25" s="42" t="s">
        <v>23</v>
      </c>
      <c r="D25" s="9"/>
      <c r="E25" s="33"/>
      <c r="F25" s="33"/>
      <c r="G25" s="33" t="s">
        <v>24</v>
      </c>
      <c r="H25" s="9"/>
      <c r="I25" s="9"/>
    </row>
    <row r="26" spans="1:9">
      <c r="A26" s="9"/>
      <c r="B26" s="9"/>
      <c r="C26" s="34" t="s">
        <v>25</v>
      </c>
      <c r="D26" s="9"/>
      <c r="E26" s="9"/>
      <c r="F26" s="9"/>
      <c r="G26" s="34" t="s">
        <v>26</v>
      </c>
      <c r="H26" s="9"/>
      <c r="I26" s="9"/>
    </row>
    <row r="27" spans="1:9">
      <c r="A27" s="9"/>
      <c r="B27" s="9"/>
      <c r="D27" s="9"/>
      <c r="E27" s="9"/>
      <c r="F27" s="9"/>
      <c r="G27" s="34" t="s">
        <v>27</v>
      </c>
      <c r="H27" s="9"/>
      <c r="I27" s="9"/>
    </row>
    <row r="28" spans="1:9">
      <c r="A28" s="9"/>
      <c r="B28" s="9"/>
      <c r="D28" s="9"/>
      <c r="E28" s="9"/>
      <c r="F28" s="9"/>
      <c r="H28" s="9"/>
      <c r="I28" s="9"/>
    </row>
    <row r="29" spans="1:9">
      <c r="A29" s="9"/>
      <c r="B29" s="9"/>
      <c r="D29" s="9"/>
      <c r="E29" s="9"/>
      <c r="F29" s="9"/>
      <c r="H29" s="9"/>
      <c r="I29" s="9"/>
    </row>
    <row r="30" spans="1:9">
      <c r="A30" s="9"/>
      <c r="B30" s="9"/>
      <c r="C30" s="8"/>
      <c r="D30" s="9"/>
      <c r="E30" s="35"/>
      <c r="F30" s="36"/>
      <c r="H30" s="9"/>
      <c r="I30" s="9"/>
    </row>
    <row r="31" spans="1:9">
      <c r="A31" s="9"/>
      <c r="B31" s="9"/>
      <c r="C31" s="37" t="s">
        <v>31</v>
      </c>
      <c r="D31" s="9"/>
      <c r="E31" s="9"/>
      <c r="F31" s="9"/>
      <c r="G31" s="38" t="s">
        <v>28</v>
      </c>
      <c r="H31" s="9"/>
      <c r="I31" s="9"/>
    </row>
    <row r="32" spans="1:9">
      <c r="A32" s="9"/>
      <c r="B32" s="9"/>
      <c r="C32" s="39" t="s">
        <v>32</v>
      </c>
      <c r="D32" s="9"/>
      <c r="E32" s="9"/>
      <c r="F32" s="9"/>
      <c r="G32" s="40" t="s">
        <v>29</v>
      </c>
      <c r="H32" s="9"/>
      <c r="I32" s="9"/>
    </row>
    <row r="33" spans="1:9">
      <c r="A33" s="8"/>
      <c r="B33" s="8"/>
      <c r="C33" s="8"/>
      <c r="D33" s="8"/>
      <c r="E33" s="8"/>
      <c r="F33" s="8"/>
      <c r="G33" s="9"/>
      <c r="H33" s="8"/>
      <c r="I33" s="8"/>
    </row>
    <row r="34" spans="1:9">
      <c r="A34" s="90" t="s">
        <v>0</v>
      </c>
      <c r="B34" s="90"/>
      <c r="C34" s="90"/>
      <c r="D34" s="90"/>
      <c r="E34" s="90"/>
      <c r="F34" s="90"/>
      <c r="G34" s="90"/>
      <c r="H34" s="90"/>
      <c r="I34" s="90"/>
    </row>
    <row r="35" spans="1:9">
      <c r="A35" s="90" t="s">
        <v>1</v>
      </c>
      <c r="B35" s="90"/>
      <c r="C35" s="90"/>
      <c r="D35" s="90"/>
      <c r="E35" s="90"/>
      <c r="F35" s="90"/>
      <c r="G35" s="90"/>
      <c r="H35" s="90"/>
      <c r="I35" s="90"/>
    </row>
    <row r="36" spans="1:9">
      <c r="A36" s="8"/>
      <c r="B36" s="8"/>
      <c r="C36" s="8"/>
      <c r="D36" s="8"/>
      <c r="E36" s="8"/>
      <c r="F36" s="8"/>
      <c r="G36" s="9"/>
      <c r="H36" s="8"/>
      <c r="I36" s="8"/>
    </row>
    <row r="37" spans="1:9">
      <c r="A37" s="8" t="s">
        <v>2</v>
      </c>
      <c r="B37" s="8"/>
      <c r="C37" s="8"/>
      <c r="D37" s="10" t="s">
        <v>3</v>
      </c>
      <c r="E37" s="8"/>
      <c r="F37" s="8"/>
      <c r="G37" s="9"/>
      <c r="H37" s="8"/>
      <c r="I37" s="8"/>
    </row>
    <row r="38" spans="1:9">
      <c r="A38" s="8" t="s">
        <v>4</v>
      </c>
      <c r="B38" s="8"/>
      <c r="C38" s="8"/>
      <c r="D38" s="8" t="s">
        <v>5</v>
      </c>
      <c r="E38" s="8"/>
      <c r="F38" s="8"/>
      <c r="G38" s="9"/>
      <c r="H38" s="8"/>
      <c r="I38" s="8"/>
    </row>
    <row r="39" spans="1:9">
      <c r="A39" s="8" t="s">
        <v>6</v>
      </c>
      <c r="B39" s="8"/>
      <c r="C39" s="8"/>
      <c r="D39" s="8" t="s">
        <v>30</v>
      </c>
      <c r="E39" s="8"/>
      <c r="F39" s="8"/>
      <c r="G39" s="9"/>
      <c r="H39" s="8"/>
      <c r="I39" s="8"/>
    </row>
    <row r="40" spans="1:9">
      <c r="A40" s="11" t="s">
        <v>7</v>
      </c>
      <c r="B40" s="11"/>
      <c r="C40" s="11"/>
      <c r="D40" s="91" t="s">
        <v>39</v>
      </c>
      <c r="E40" s="91"/>
      <c r="F40" s="91"/>
      <c r="G40" s="91"/>
      <c r="H40" s="12"/>
      <c r="I40" s="12"/>
    </row>
    <row r="41" spans="1:9">
      <c r="A41" s="8"/>
      <c r="B41" s="8"/>
      <c r="C41" s="8"/>
      <c r="D41" s="8"/>
      <c r="E41" s="8"/>
      <c r="F41" s="8"/>
      <c r="G41" s="9"/>
      <c r="H41" s="8"/>
      <c r="I41" s="8"/>
    </row>
    <row r="42" spans="1:9" ht="59.25" customHeight="1">
      <c r="A42" s="91" t="s">
        <v>8</v>
      </c>
      <c r="B42" s="91"/>
      <c r="C42" s="91"/>
      <c r="D42" s="91"/>
      <c r="E42" s="91"/>
      <c r="F42" s="91"/>
      <c r="G42" s="91"/>
      <c r="H42" s="91"/>
      <c r="I42" s="91"/>
    </row>
    <row r="43" spans="1:9">
      <c r="A43" s="8"/>
      <c r="B43" s="8"/>
      <c r="C43" s="8"/>
      <c r="D43" s="8"/>
      <c r="E43" s="8"/>
      <c r="F43" s="8"/>
      <c r="G43" s="9"/>
      <c r="H43" s="8"/>
      <c r="I43" s="8"/>
    </row>
    <row r="44" spans="1:9">
      <c r="A44" s="8" t="s">
        <v>34</v>
      </c>
      <c r="B44" s="8"/>
      <c r="C44" s="8"/>
      <c r="D44" s="8"/>
      <c r="E44" s="8"/>
      <c r="F44" s="8"/>
      <c r="G44" s="9"/>
      <c r="H44" s="8"/>
      <c r="I44" s="8"/>
    </row>
    <row r="45" spans="1:9">
      <c r="A45" s="92" t="s">
        <v>9</v>
      </c>
      <c r="B45" s="92" t="s">
        <v>10</v>
      </c>
      <c r="C45" s="92" t="s">
        <v>11</v>
      </c>
      <c r="D45" s="92" t="s">
        <v>12</v>
      </c>
      <c r="E45" s="94" t="s">
        <v>13</v>
      </c>
      <c r="F45" s="95"/>
      <c r="G45" s="96" t="s">
        <v>14</v>
      </c>
      <c r="H45" s="86" t="s">
        <v>15</v>
      </c>
      <c r="I45" s="86"/>
    </row>
    <row r="46" spans="1:9">
      <c r="A46" s="93"/>
      <c r="B46" s="93"/>
      <c r="C46" s="93"/>
      <c r="D46" s="93"/>
      <c r="E46" s="13" t="s">
        <v>16</v>
      </c>
      <c r="F46" s="13" t="s">
        <v>17</v>
      </c>
      <c r="G46" s="97"/>
      <c r="H46" s="14" t="s">
        <v>18</v>
      </c>
      <c r="I46" s="14" t="s">
        <v>19</v>
      </c>
    </row>
    <row r="47" spans="1:9" ht="76.5">
      <c r="A47" s="15">
        <v>1</v>
      </c>
      <c r="B47" s="16">
        <v>521213</v>
      </c>
      <c r="C47" s="2" t="s">
        <v>66</v>
      </c>
      <c r="D47" s="3" t="s">
        <v>65</v>
      </c>
      <c r="E47" s="17"/>
      <c r="F47" s="18"/>
      <c r="G47" s="4">
        <v>6650000</v>
      </c>
      <c r="H47" s="19"/>
      <c r="I47" s="19">
        <f>G47*4%</f>
        <v>266000</v>
      </c>
    </row>
    <row r="48" spans="1:9">
      <c r="A48" s="20">
        <v>2</v>
      </c>
      <c r="B48" s="21">
        <v>521213</v>
      </c>
      <c r="C48" s="5"/>
      <c r="D48" s="6"/>
      <c r="E48" s="22"/>
      <c r="F48" s="23"/>
      <c r="G48" s="7"/>
      <c r="H48" s="24"/>
      <c r="I48" s="24">
        <f t="shared" ref="I48:I51" si="1">G48*5%</f>
        <v>0</v>
      </c>
    </row>
    <row r="49" spans="1:9">
      <c r="A49" s="20">
        <v>3</v>
      </c>
      <c r="B49" s="21">
        <v>521213</v>
      </c>
      <c r="C49" s="5"/>
      <c r="D49" s="6"/>
      <c r="E49" s="22"/>
      <c r="F49" s="23"/>
      <c r="G49" s="7"/>
      <c r="H49" s="24"/>
      <c r="I49" s="24">
        <f t="shared" si="1"/>
        <v>0</v>
      </c>
    </row>
    <row r="50" spans="1:9">
      <c r="A50" s="20">
        <v>4</v>
      </c>
      <c r="B50" s="21">
        <v>521213</v>
      </c>
      <c r="C50" s="5"/>
      <c r="D50" s="6"/>
      <c r="E50" s="22"/>
      <c r="F50" s="23"/>
      <c r="G50" s="7"/>
      <c r="H50" s="24"/>
      <c r="I50" s="24">
        <f t="shared" si="1"/>
        <v>0</v>
      </c>
    </row>
    <row r="51" spans="1:9">
      <c r="A51" s="20">
        <v>5</v>
      </c>
      <c r="B51" s="21">
        <v>521213</v>
      </c>
      <c r="C51" s="5"/>
      <c r="D51" s="6"/>
      <c r="E51" s="22"/>
      <c r="F51" s="23"/>
      <c r="G51" s="7"/>
      <c r="H51" s="24"/>
      <c r="I51" s="24">
        <f t="shared" si="1"/>
        <v>0</v>
      </c>
    </row>
    <row r="52" spans="1:9">
      <c r="A52" s="25"/>
      <c r="B52" s="25"/>
      <c r="C52" s="26" t="s">
        <v>20</v>
      </c>
      <c r="D52" s="13"/>
      <c r="E52" s="25"/>
      <c r="F52" s="25"/>
      <c r="G52" s="27">
        <f>SUM(G47:G51)</f>
        <v>6650000</v>
      </c>
      <c r="H52" s="27">
        <f>SUM(H47:H51)</f>
        <v>0</v>
      </c>
      <c r="I52" s="27">
        <f>SUM(I47:I51)</f>
        <v>266000</v>
      </c>
    </row>
    <row r="53" spans="1:9">
      <c r="A53" s="70"/>
      <c r="B53" s="70"/>
      <c r="C53" s="69"/>
      <c r="D53" s="28"/>
      <c r="E53" s="29"/>
      <c r="F53" s="29"/>
      <c r="G53" s="30"/>
      <c r="H53" s="8"/>
      <c r="I53" s="8"/>
    </row>
    <row r="54" spans="1:9">
      <c r="A54" s="87" t="s">
        <v>21</v>
      </c>
      <c r="B54" s="87"/>
      <c r="C54" s="87"/>
      <c r="D54" s="87"/>
      <c r="E54" s="87"/>
      <c r="F54" s="87"/>
      <c r="G54" s="87"/>
      <c r="H54" s="87"/>
      <c r="I54" s="87"/>
    </row>
    <row r="55" spans="1:9">
      <c r="A55" s="70"/>
      <c r="B55" s="70"/>
      <c r="C55" s="69"/>
      <c r="D55" s="28"/>
      <c r="E55" s="29"/>
      <c r="F55" s="29"/>
      <c r="G55" s="30"/>
      <c r="H55" s="8"/>
      <c r="I55" s="8"/>
    </row>
    <row r="56" spans="1:9">
      <c r="A56" s="70"/>
      <c r="B56" s="88" t="s">
        <v>22</v>
      </c>
      <c r="C56" s="88"/>
      <c r="D56" s="88"/>
      <c r="E56" s="29"/>
      <c r="F56" s="29"/>
      <c r="G56" s="30"/>
      <c r="H56" s="8"/>
      <c r="I56" s="8"/>
    </row>
    <row r="57" spans="1:9">
      <c r="A57" s="89"/>
      <c r="B57" s="89"/>
      <c r="C57" s="89"/>
      <c r="D57" s="29"/>
      <c r="E57" s="29"/>
      <c r="F57" s="29"/>
      <c r="G57" s="9"/>
      <c r="H57" s="8"/>
      <c r="I57" s="8"/>
    </row>
    <row r="58" spans="1:9">
      <c r="A58" s="9"/>
      <c r="B58" s="9"/>
      <c r="C58" s="70" t="s">
        <v>23</v>
      </c>
      <c r="D58" s="9"/>
      <c r="E58" s="33"/>
      <c r="F58" s="33"/>
      <c r="G58" s="33" t="s">
        <v>24</v>
      </c>
      <c r="H58" s="9"/>
      <c r="I58" s="9"/>
    </row>
    <row r="59" spans="1:9">
      <c r="A59" s="9"/>
      <c r="B59" s="9"/>
      <c r="C59" s="34" t="s">
        <v>25</v>
      </c>
      <c r="D59" s="9"/>
      <c r="E59" s="9"/>
      <c r="F59" s="9"/>
      <c r="G59" s="34" t="s">
        <v>26</v>
      </c>
      <c r="H59" s="9"/>
      <c r="I59" s="9"/>
    </row>
    <row r="60" spans="1:9">
      <c r="A60" s="9"/>
      <c r="B60" s="9"/>
      <c r="D60" s="9"/>
      <c r="E60" s="9"/>
      <c r="F60" s="9"/>
      <c r="G60" s="34" t="s">
        <v>27</v>
      </c>
      <c r="H60" s="9"/>
      <c r="I60" s="9"/>
    </row>
    <row r="61" spans="1:9">
      <c r="A61" s="9"/>
      <c r="B61" s="9"/>
      <c r="D61" s="9"/>
      <c r="E61" s="9"/>
      <c r="F61" s="9"/>
      <c r="H61" s="9"/>
      <c r="I61" s="9"/>
    </row>
    <row r="62" spans="1:9">
      <c r="A62" s="9"/>
      <c r="B62" s="9"/>
      <c r="D62" s="9"/>
      <c r="E62" s="9"/>
      <c r="F62" s="9"/>
      <c r="H62" s="9"/>
      <c r="I62" s="9"/>
    </row>
    <row r="63" spans="1:9">
      <c r="A63" s="9"/>
      <c r="B63" s="9"/>
      <c r="C63" s="8"/>
      <c r="D63" s="9"/>
      <c r="E63" s="35"/>
      <c r="F63" s="36"/>
      <c r="H63" s="9"/>
      <c r="I63" s="9"/>
    </row>
    <row r="64" spans="1:9">
      <c r="A64" s="9"/>
      <c r="B64" s="9"/>
      <c r="C64" s="37" t="s">
        <v>31</v>
      </c>
      <c r="D64" s="9"/>
      <c r="E64" s="9"/>
      <c r="F64" s="9"/>
      <c r="G64" s="38" t="s">
        <v>28</v>
      </c>
      <c r="H64" s="9"/>
      <c r="I64" s="9"/>
    </row>
    <row r="65" spans="1:9">
      <c r="A65" s="9"/>
      <c r="B65" s="9"/>
      <c r="C65" s="39" t="s">
        <v>32</v>
      </c>
      <c r="D65" s="9"/>
      <c r="E65" s="9"/>
      <c r="F65" s="9"/>
      <c r="G65" s="40" t="s">
        <v>29</v>
      </c>
      <c r="H65" s="9"/>
      <c r="I65" s="9"/>
    </row>
  </sheetData>
  <mergeCells count="28">
    <mergeCell ref="A54:I54"/>
    <mergeCell ref="B56:D56"/>
    <mergeCell ref="A57:C57"/>
    <mergeCell ref="A34:I34"/>
    <mergeCell ref="A35:I35"/>
    <mergeCell ref="D40:G40"/>
    <mergeCell ref="A42:I42"/>
    <mergeCell ref="A45:A46"/>
    <mergeCell ref="B45:B46"/>
    <mergeCell ref="C45:C46"/>
    <mergeCell ref="D45:D46"/>
    <mergeCell ref="E45:F45"/>
    <mergeCell ref="G45:G46"/>
    <mergeCell ref="H45:I45"/>
    <mergeCell ref="H12:I12"/>
    <mergeCell ref="A21:I21"/>
    <mergeCell ref="B23:D23"/>
    <mergeCell ref="A24:C24"/>
    <mergeCell ref="A1:I1"/>
    <mergeCell ref="A2:I2"/>
    <mergeCell ref="D7:G7"/>
    <mergeCell ref="A9:I9"/>
    <mergeCell ref="A12:A13"/>
    <mergeCell ref="B12:B13"/>
    <mergeCell ref="C12:C13"/>
    <mergeCell ref="D12:D13"/>
    <mergeCell ref="E12:F12"/>
    <mergeCell ref="G12:G13"/>
  </mergeCells>
  <pageMargins left="0.70866141732283472" right="0.31496062992125984" top="0.74803149606299213" bottom="1.3385826771653544" header="0.31496062992125984" footer="0.31496062992125984"/>
  <pageSetup paperSize="5" scale="85" orientation="portrait" r:id="rId1"/>
</worksheet>
</file>

<file path=xl/worksheets/sheet5.xml><?xml version="1.0" encoding="utf-8"?>
<worksheet xmlns="http://schemas.openxmlformats.org/spreadsheetml/2006/main" xmlns:r="http://schemas.openxmlformats.org/officeDocument/2006/relationships">
  <dimension ref="A1:I32"/>
  <sheetViews>
    <sheetView topLeftCell="A17" workbookViewId="0">
      <selection sqref="A1:I30"/>
    </sheetView>
  </sheetViews>
  <sheetFormatPr defaultRowHeight="18.75"/>
  <cols>
    <col min="1" max="1" width="2.59765625" style="34" customWidth="1"/>
    <col min="2" max="2" width="7.69921875" style="34" customWidth="1"/>
    <col min="3" max="3" width="17.5" style="34" customWidth="1"/>
    <col min="4" max="4" width="20.3984375" style="34" customWidth="1"/>
    <col min="5" max="5" width="8.5" style="34" customWidth="1"/>
    <col min="6" max="6" width="2.8984375" style="34" customWidth="1"/>
    <col min="7" max="7" width="10.3984375" style="34" customWidth="1"/>
    <col min="8" max="8" width="7.59765625" style="34" customWidth="1"/>
    <col min="9" max="9" width="7.796875" style="34" customWidth="1"/>
  </cols>
  <sheetData>
    <row r="1" spans="1:9">
      <c r="A1" s="90" t="s">
        <v>0</v>
      </c>
      <c r="B1" s="90"/>
      <c r="C1" s="90"/>
      <c r="D1" s="90"/>
      <c r="E1" s="90"/>
      <c r="F1" s="90"/>
      <c r="G1" s="90"/>
      <c r="H1" s="90"/>
      <c r="I1" s="90"/>
    </row>
    <row r="2" spans="1:9">
      <c r="A2" s="90" t="s">
        <v>1</v>
      </c>
      <c r="B2" s="90"/>
      <c r="C2" s="90"/>
      <c r="D2" s="90"/>
      <c r="E2" s="90"/>
      <c r="F2" s="90"/>
      <c r="G2" s="90"/>
      <c r="H2" s="90"/>
      <c r="I2" s="90"/>
    </row>
    <row r="3" spans="1:9">
      <c r="A3" s="8"/>
      <c r="B3" s="8"/>
      <c r="C3" s="8"/>
      <c r="D3" s="8"/>
      <c r="E3" s="8"/>
      <c r="F3" s="8"/>
      <c r="G3" s="9"/>
      <c r="H3" s="8"/>
      <c r="I3" s="8"/>
    </row>
    <row r="4" spans="1:9">
      <c r="A4" s="8" t="s">
        <v>2</v>
      </c>
      <c r="B4" s="8"/>
      <c r="C4" s="8"/>
      <c r="D4" s="10" t="s">
        <v>3</v>
      </c>
      <c r="E4" s="8"/>
      <c r="F4" s="8"/>
      <c r="G4" s="9"/>
      <c r="H4" s="8"/>
      <c r="I4" s="8"/>
    </row>
    <row r="5" spans="1:9">
      <c r="A5" s="8" t="s">
        <v>4</v>
      </c>
      <c r="B5" s="8"/>
      <c r="C5" s="8"/>
      <c r="D5" s="8" t="s">
        <v>5</v>
      </c>
      <c r="E5" s="8"/>
      <c r="F5" s="8"/>
      <c r="G5" s="9"/>
      <c r="H5" s="8"/>
      <c r="I5" s="8"/>
    </row>
    <row r="6" spans="1:9">
      <c r="A6" s="8" t="s">
        <v>6</v>
      </c>
      <c r="B6" s="8"/>
      <c r="C6" s="8"/>
      <c r="D6" s="8" t="s">
        <v>30</v>
      </c>
      <c r="E6" s="8"/>
      <c r="F6" s="8"/>
      <c r="G6" s="9"/>
      <c r="H6" s="8"/>
      <c r="I6" s="8"/>
    </row>
    <row r="7" spans="1:9">
      <c r="A7" s="11" t="s">
        <v>7</v>
      </c>
      <c r="B7" s="11"/>
      <c r="C7" s="11"/>
      <c r="D7" s="91" t="s">
        <v>40</v>
      </c>
      <c r="E7" s="91"/>
      <c r="F7" s="91"/>
      <c r="G7" s="91"/>
      <c r="H7" s="12"/>
      <c r="I7" s="12"/>
    </row>
    <row r="8" spans="1:9">
      <c r="A8" s="8"/>
      <c r="B8" s="8"/>
      <c r="C8" s="8"/>
      <c r="D8" s="8"/>
      <c r="E8" s="8"/>
      <c r="F8" s="8"/>
      <c r="G8" s="9"/>
      <c r="H8" s="8"/>
      <c r="I8" s="8"/>
    </row>
    <row r="9" spans="1:9" ht="43.5" customHeight="1">
      <c r="A9" s="91" t="s">
        <v>8</v>
      </c>
      <c r="B9" s="91"/>
      <c r="C9" s="91"/>
      <c r="D9" s="91"/>
      <c r="E9" s="91"/>
      <c r="F9" s="91"/>
      <c r="G9" s="91"/>
      <c r="H9" s="91"/>
      <c r="I9" s="91"/>
    </row>
    <row r="10" spans="1:9">
      <c r="A10" s="8"/>
      <c r="B10" s="8"/>
      <c r="C10" s="8"/>
      <c r="D10" s="8"/>
      <c r="E10" s="8"/>
      <c r="F10" s="8"/>
      <c r="G10" s="9"/>
      <c r="H10" s="8"/>
      <c r="I10" s="8"/>
    </row>
    <row r="11" spans="1:9">
      <c r="A11" s="8" t="s">
        <v>35</v>
      </c>
      <c r="B11" s="8"/>
      <c r="C11" s="8"/>
      <c r="D11" s="8"/>
      <c r="E11" s="8"/>
      <c r="F11" s="8"/>
      <c r="G11" s="9"/>
      <c r="H11" s="8"/>
      <c r="I11" s="8"/>
    </row>
    <row r="12" spans="1:9">
      <c r="A12" s="92" t="s">
        <v>9</v>
      </c>
      <c r="B12" s="92" t="s">
        <v>10</v>
      </c>
      <c r="C12" s="92" t="s">
        <v>11</v>
      </c>
      <c r="D12" s="92" t="s">
        <v>12</v>
      </c>
      <c r="E12" s="94" t="s">
        <v>13</v>
      </c>
      <c r="F12" s="95"/>
      <c r="G12" s="96" t="s">
        <v>14</v>
      </c>
      <c r="H12" s="86" t="s">
        <v>15</v>
      </c>
      <c r="I12" s="86"/>
    </row>
    <row r="13" spans="1:9">
      <c r="A13" s="93"/>
      <c r="B13" s="93"/>
      <c r="C13" s="93"/>
      <c r="D13" s="93"/>
      <c r="E13" s="13" t="s">
        <v>16</v>
      </c>
      <c r="F13" s="13" t="s">
        <v>17</v>
      </c>
      <c r="G13" s="97"/>
      <c r="H13" s="14" t="s">
        <v>18</v>
      </c>
      <c r="I13" s="14" t="s">
        <v>19</v>
      </c>
    </row>
    <row r="14" spans="1:9" s="1" customFormat="1" ht="119.25" customHeight="1">
      <c r="A14" s="45">
        <v>1</v>
      </c>
      <c r="B14" s="46">
        <v>522191</v>
      </c>
      <c r="C14" s="47" t="s">
        <v>42</v>
      </c>
      <c r="D14" s="48" t="s">
        <v>41</v>
      </c>
      <c r="E14" s="49"/>
      <c r="F14" s="50"/>
      <c r="G14" s="51">
        <v>225000</v>
      </c>
      <c r="H14" s="52"/>
      <c r="I14" s="52">
        <f>G14*0%</f>
        <v>0</v>
      </c>
    </row>
    <row r="15" spans="1:9" s="1" customFormat="1" ht="126" customHeight="1">
      <c r="A15" s="53">
        <v>2</v>
      </c>
      <c r="B15" s="54">
        <v>522191</v>
      </c>
      <c r="C15" s="55" t="s">
        <v>44</v>
      </c>
      <c r="D15" s="56" t="s">
        <v>43</v>
      </c>
      <c r="E15" s="57"/>
      <c r="F15" s="58"/>
      <c r="G15" s="59">
        <v>262500</v>
      </c>
      <c r="H15" s="60"/>
      <c r="I15" s="60">
        <f>G15*0%</f>
        <v>0</v>
      </c>
    </row>
    <row r="16" spans="1:9" s="1" customFormat="1" ht="126" customHeight="1">
      <c r="A16" s="53">
        <v>3</v>
      </c>
      <c r="B16" s="54">
        <v>522191</v>
      </c>
      <c r="C16" s="55" t="s">
        <v>46</v>
      </c>
      <c r="D16" s="56" t="s">
        <v>45</v>
      </c>
      <c r="E16" s="57"/>
      <c r="F16" s="58"/>
      <c r="G16" s="59">
        <v>337500</v>
      </c>
      <c r="H16" s="60"/>
      <c r="I16" s="60"/>
    </row>
    <row r="17" spans="1:9">
      <c r="A17" s="25"/>
      <c r="B17" s="25"/>
      <c r="C17" s="26" t="s">
        <v>20</v>
      </c>
      <c r="D17" s="13"/>
      <c r="E17" s="25"/>
      <c r="F17" s="25"/>
      <c r="G17" s="27">
        <f>SUM(G14:G16)</f>
        <v>825000</v>
      </c>
      <c r="H17" s="27">
        <f>SUM(H14:H15)</f>
        <v>0</v>
      </c>
      <c r="I17" s="27">
        <f>SUM(I14:I15)</f>
        <v>0</v>
      </c>
    </row>
    <row r="18" spans="1:9">
      <c r="A18" s="44"/>
      <c r="B18" s="44"/>
      <c r="C18" s="43"/>
      <c r="D18" s="28"/>
      <c r="E18" s="29"/>
      <c r="F18" s="29"/>
      <c r="G18" s="30"/>
      <c r="H18" s="8"/>
      <c r="I18" s="8"/>
    </row>
    <row r="19" spans="1:9" ht="41.25" customHeight="1">
      <c r="A19" s="87" t="s">
        <v>21</v>
      </c>
      <c r="B19" s="87"/>
      <c r="C19" s="87"/>
      <c r="D19" s="87"/>
      <c r="E19" s="87"/>
      <c r="F19" s="87"/>
      <c r="G19" s="87"/>
      <c r="H19" s="87"/>
      <c r="I19" s="87"/>
    </row>
    <row r="20" spans="1:9">
      <c r="A20" s="44"/>
      <c r="B20" s="44"/>
      <c r="C20" s="43"/>
      <c r="D20" s="28"/>
      <c r="E20" s="29"/>
      <c r="F20" s="29"/>
      <c r="G20" s="30"/>
      <c r="H20" s="8"/>
      <c r="I20" s="8"/>
    </row>
    <row r="21" spans="1:9">
      <c r="A21" s="44"/>
      <c r="B21" s="88" t="s">
        <v>22</v>
      </c>
      <c r="C21" s="88"/>
      <c r="D21" s="88"/>
      <c r="E21" s="29"/>
      <c r="F21" s="29"/>
      <c r="G21" s="30"/>
      <c r="H21" s="8"/>
      <c r="I21" s="8"/>
    </row>
    <row r="22" spans="1:9">
      <c r="A22" s="89"/>
      <c r="B22" s="89"/>
      <c r="C22" s="89"/>
      <c r="D22" s="29"/>
      <c r="E22" s="29"/>
      <c r="F22" s="29"/>
      <c r="G22" s="9"/>
      <c r="H22" s="8"/>
      <c r="I22" s="8"/>
    </row>
    <row r="23" spans="1:9">
      <c r="A23" s="9"/>
      <c r="B23" s="9"/>
      <c r="C23" s="44" t="s">
        <v>23</v>
      </c>
      <c r="D23" s="9"/>
      <c r="E23" s="33"/>
      <c r="F23" s="33"/>
      <c r="G23" s="33" t="s">
        <v>24</v>
      </c>
      <c r="H23" s="9"/>
      <c r="I23" s="9"/>
    </row>
    <row r="24" spans="1:9">
      <c r="A24" s="9"/>
      <c r="B24" s="9"/>
      <c r="C24" s="34" t="s">
        <v>25</v>
      </c>
      <c r="D24" s="9"/>
      <c r="E24" s="9"/>
      <c r="F24" s="9"/>
      <c r="G24" s="34" t="s">
        <v>26</v>
      </c>
      <c r="H24" s="9"/>
      <c r="I24" s="9"/>
    </row>
    <row r="25" spans="1:9">
      <c r="A25" s="9"/>
      <c r="B25" s="9"/>
      <c r="D25" s="9"/>
      <c r="E25" s="9"/>
      <c r="F25" s="9"/>
      <c r="G25" s="34" t="s">
        <v>27</v>
      </c>
      <c r="H25" s="9"/>
      <c r="I25" s="9"/>
    </row>
    <row r="26" spans="1:9">
      <c r="A26" s="9"/>
      <c r="B26" s="9"/>
      <c r="D26" s="9"/>
      <c r="E26" s="9"/>
      <c r="F26" s="9"/>
      <c r="H26" s="9"/>
      <c r="I26" s="9"/>
    </row>
    <row r="27" spans="1:9">
      <c r="A27" s="9"/>
      <c r="B27" s="9"/>
      <c r="D27" s="9"/>
      <c r="E27" s="9"/>
      <c r="F27" s="9"/>
      <c r="H27" s="9"/>
      <c r="I27" s="9"/>
    </row>
    <row r="28" spans="1:9">
      <c r="A28" s="9"/>
      <c r="B28" s="9"/>
      <c r="C28" s="8"/>
      <c r="D28" s="9"/>
      <c r="E28" s="35"/>
      <c r="F28" s="36"/>
      <c r="H28" s="9"/>
      <c r="I28" s="9"/>
    </row>
    <row r="29" spans="1:9">
      <c r="A29" s="9"/>
      <c r="B29" s="9"/>
      <c r="C29" s="37" t="s">
        <v>31</v>
      </c>
      <c r="D29" s="9"/>
      <c r="E29" s="9"/>
      <c r="F29" s="9"/>
      <c r="G29" s="38" t="s">
        <v>28</v>
      </c>
      <c r="H29" s="9"/>
      <c r="I29" s="9"/>
    </row>
    <row r="30" spans="1:9">
      <c r="A30" s="9"/>
      <c r="B30" s="9"/>
      <c r="C30" s="39" t="s">
        <v>32</v>
      </c>
      <c r="D30" s="9"/>
      <c r="E30" s="9"/>
      <c r="F30" s="9"/>
      <c r="G30" s="40" t="s">
        <v>29</v>
      </c>
      <c r="H30" s="9"/>
      <c r="I30" s="9"/>
    </row>
    <row r="31" spans="1:9">
      <c r="A31" s="8"/>
      <c r="B31" s="8"/>
      <c r="C31" s="8"/>
      <c r="D31" s="8"/>
      <c r="E31" s="8"/>
      <c r="F31" s="8"/>
      <c r="G31" s="9"/>
      <c r="H31" s="8"/>
      <c r="I31" s="8"/>
    </row>
    <row r="32" spans="1:9">
      <c r="A32" s="8"/>
      <c r="B32" s="8"/>
      <c r="C32" s="8"/>
      <c r="D32" s="8"/>
      <c r="E32" s="8"/>
      <c r="F32" s="8"/>
      <c r="G32" s="9"/>
      <c r="H32" s="8"/>
      <c r="I32" s="8"/>
    </row>
  </sheetData>
  <mergeCells count="14">
    <mergeCell ref="H12:I12"/>
    <mergeCell ref="A19:I19"/>
    <mergeCell ref="B21:D21"/>
    <mergeCell ref="A22:C22"/>
    <mergeCell ref="A1:I1"/>
    <mergeCell ref="A2:I2"/>
    <mergeCell ref="D7:G7"/>
    <mergeCell ref="A9:I9"/>
    <mergeCell ref="A12:A13"/>
    <mergeCell ref="B12:B13"/>
    <mergeCell ref="C12:C13"/>
    <mergeCell ref="D12:D13"/>
    <mergeCell ref="E12:F12"/>
    <mergeCell ref="G12:G13"/>
  </mergeCells>
  <pageMargins left="0.70866141732283472" right="0.31496062992125984" top="0.74803149606299213" bottom="1.3385826771653544" header="0.31496062992125984" footer="0.31496062992125984"/>
  <pageSetup paperSize="5" scale="85" orientation="portrait" r:id="rId1"/>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8.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real</vt:lpstr>
      <vt:lpstr>52BB.521211</vt:lpstr>
      <vt:lpstr>52BB.524111</vt:lpstr>
      <vt:lpstr>52BB.521213</vt:lpstr>
      <vt:lpstr>52BB.522191</vt:lpstr>
      <vt:lpstr>Sheet3</vt:lpstr>
      <vt:lpstr>'52BB.521211'!Print_Titles</vt:lpstr>
      <vt:lpstr>'52BB.521213'!Print_Titles</vt:lpstr>
      <vt:lpstr>'52BB.522191'!Print_Titles</vt:lpstr>
      <vt:lpstr>'52BB.524111'!Print_Titles</vt:lpstr>
    </vt:vector>
  </TitlesOfParts>
  <Company>Toshiba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TOSHIBA P845</dc:creator>
  <cp:lastModifiedBy>TOSHIBA P845</cp:lastModifiedBy>
  <cp:lastPrinted>2020-09-14T04:07:25Z</cp:lastPrinted>
  <dcterms:created xsi:type="dcterms:W3CDTF">2020-01-21T03:26:54Z</dcterms:created>
  <dcterms:modified xsi:type="dcterms:W3CDTF">2020-09-14T04:08:25Z</dcterms:modified>
</cp:coreProperties>
</file>