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0" yWindow="675" windowWidth="9840" windowHeight="6345"/>
  </bookViews>
  <sheets>
    <sheet name="real" sheetId="25" r:id="rId1"/>
    <sheet name="51B.537112)" sheetId="35" r:id="rId2"/>
    <sheet name="51B.525119" sheetId="33" r:id="rId3"/>
    <sheet name="52B.525112" sheetId="34" r:id="rId4"/>
    <sheet name="52B.525115" sheetId="31" r:id="rId5"/>
    <sheet name="53BA.525112" sheetId="32" r:id="rId6"/>
    <sheet name="53BA.525113" sheetId="28" r:id="rId7"/>
    <sheet name="53BA.525115" sheetId="27" r:id="rId8"/>
    <sheet name="54BA.525113 " sheetId="30" r:id="rId9"/>
  </sheets>
  <externalReferences>
    <externalReference r:id="rId10"/>
    <externalReference r:id="rId11"/>
  </externalReferences>
  <calcPr calcId="124519"/>
</workbook>
</file>

<file path=xl/calcChain.xml><?xml version="1.0" encoding="utf-8"?>
<calcChain xmlns="http://schemas.openxmlformats.org/spreadsheetml/2006/main">
  <c r="E224" i="25"/>
  <c r="D224"/>
  <c r="C224"/>
  <c r="H58"/>
  <c r="H59"/>
  <c r="F224" l="1"/>
  <c r="D105"/>
  <c r="E58"/>
  <c r="F410"/>
  <c r="H410" s="1"/>
  <c r="F409"/>
  <c r="G409" s="1"/>
  <c r="F408"/>
  <c r="C408"/>
  <c r="F407"/>
  <c r="G407" s="1"/>
  <c r="H406"/>
  <c r="F406"/>
  <c r="G406" s="1"/>
  <c r="F405"/>
  <c r="C405"/>
  <c r="F404"/>
  <c r="G404" s="1"/>
  <c r="F403"/>
  <c r="G403" s="1"/>
  <c r="F402"/>
  <c r="G402" s="1"/>
  <c r="F401"/>
  <c r="C401"/>
  <c r="F400"/>
  <c r="G400" s="1"/>
  <c r="F399"/>
  <c r="H399" s="1"/>
  <c r="F398"/>
  <c r="C398"/>
  <c r="F397"/>
  <c r="F396"/>
  <c r="G396" s="1"/>
  <c r="F395"/>
  <c r="G395" s="1"/>
  <c r="F394"/>
  <c r="C394"/>
  <c r="F393"/>
  <c r="G393" s="1"/>
  <c r="E392"/>
  <c r="C392"/>
  <c r="F391"/>
  <c r="G391" s="1"/>
  <c r="F390"/>
  <c r="H390" s="1"/>
  <c r="F389"/>
  <c r="G389" s="1"/>
  <c r="E388"/>
  <c r="F388" s="1"/>
  <c r="D411"/>
  <c r="C388"/>
  <c r="F387"/>
  <c r="G387" s="1"/>
  <c r="F386"/>
  <c r="G386" s="1"/>
  <c r="E385"/>
  <c r="F385" s="1"/>
  <c r="H385" s="1"/>
  <c r="C385"/>
  <c r="F384"/>
  <c r="G384" s="1"/>
  <c r="F383"/>
  <c r="G383" s="1"/>
  <c r="F382"/>
  <c r="G382" s="1"/>
  <c r="E381"/>
  <c r="F381" s="1"/>
  <c r="C381"/>
  <c r="F380"/>
  <c r="G380" s="1"/>
  <c r="F379"/>
  <c r="G379" s="1"/>
  <c r="F378"/>
  <c r="G378" s="1"/>
  <c r="E377"/>
  <c r="F377" s="1"/>
  <c r="G377" s="1"/>
  <c r="C377"/>
  <c r="F376"/>
  <c r="G376" s="1"/>
  <c r="F375"/>
  <c r="G375" s="1"/>
  <c r="F374"/>
  <c r="G374" s="1"/>
  <c r="F373"/>
  <c r="G373" s="1"/>
  <c r="F372"/>
  <c r="H372" s="1"/>
  <c r="F371"/>
  <c r="G371" s="1"/>
  <c r="F370"/>
  <c r="C370"/>
  <c r="F369"/>
  <c r="F368"/>
  <c r="G368" s="1"/>
  <c r="F367"/>
  <c r="G367" s="1"/>
  <c r="E366"/>
  <c r="F366" s="1"/>
  <c r="C366"/>
  <c r="F365"/>
  <c r="G365" s="1"/>
  <c r="F364"/>
  <c r="G364" s="1"/>
  <c r="E363"/>
  <c r="F363" s="1"/>
  <c r="C363"/>
  <c r="F362"/>
  <c r="F361"/>
  <c r="H361" s="1"/>
  <c r="F360"/>
  <c r="G360" s="1"/>
  <c r="F359"/>
  <c r="C359"/>
  <c r="F358"/>
  <c r="G358" s="1"/>
  <c r="F357"/>
  <c r="C357"/>
  <c r="F356"/>
  <c r="G356" s="1"/>
  <c r="F355"/>
  <c r="H355" s="1"/>
  <c r="E354"/>
  <c r="F354" s="1"/>
  <c r="G354" s="1"/>
  <c r="C354"/>
  <c r="F353"/>
  <c r="H353" s="1"/>
  <c r="F352"/>
  <c r="G352" s="1"/>
  <c r="E351"/>
  <c r="C351"/>
  <c r="F350"/>
  <c r="G350" s="1"/>
  <c r="F349"/>
  <c r="G349" s="1"/>
  <c r="F348"/>
  <c r="G348" s="1"/>
  <c r="E347"/>
  <c r="F347" s="1"/>
  <c r="C347"/>
  <c r="F346"/>
  <c r="G346" s="1"/>
  <c r="F345"/>
  <c r="H345" s="1"/>
  <c r="E344"/>
  <c r="F344" s="1"/>
  <c r="C344"/>
  <c r="F343"/>
  <c r="G343" s="1"/>
  <c r="F342"/>
  <c r="H342" s="1"/>
  <c r="F341"/>
  <c r="G341" s="1"/>
  <c r="E340"/>
  <c r="F340" s="1"/>
  <c r="H340" s="1"/>
  <c r="C340"/>
  <c r="F339"/>
  <c r="G339" s="1"/>
  <c r="F338"/>
  <c r="H338" s="1"/>
  <c r="E337"/>
  <c r="F337" s="1"/>
  <c r="C337"/>
  <c r="F336"/>
  <c r="H336" s="1"/>
  <c r="F335"/>
  <c r="G335" s="1"/>
  <c r="E334"/>
  <c r="F334" s="1"/>
  <c r="C334"/>
  <c r="F333"/>
  <c r="G333" s="1"/>
  <c r="E332"/>
  <c r="F332" s="1"/>
  <c r="C332"/>
  <c r="F331"/>
  <c r="G331" s="1"/>
  <c r="F330"/>
  <c r="H330" s="1"/>
  <c r="F329"/>
  <c r="C329"/>
  <c r="F328"/>
  <c r="F327"/>
  <c r="G327" s="1"/>
  <c r="F326"/>
  <c r="H326" s="1"/>
  <c r="C326"/>
  <c r="F325"/>
  <c r="H325" s="1"/>
  <c r="F324"/>
  <c r="G324" s="1"/>
  <c r="E323"/>
  <c r="F323" s="1"/>
  <c r="C323"/>
  <c r="F322"/>
  <c r="G322" s="1"/>
  <c r="F321"/>
  <c r="C321"/>
  <c r="F320"/>
  <c r="G320" s="1"/>
  <c r="F319"/>
  <c r="G319" s="1"/>
  <c r="F318"/>
  <c r="H318" s="1"/>
  <c r="E317"/>
  <c r="F317" s="1"/>
  <c r="C317"/>
  <c r="F316"/>
  <c r="G316" s="1"/>
  <c r="F315"/>
  <c r="H315" s="1"/>
  <c r="F314"/>
  <c r="G314" s="1"/>
  <c r="F313"/>
  <c r="G313" s="1"/>
  <c r="F312"/>
  <c r="G312" s="1"/>
  <c r="F311"/>
  <c r="G311" s="1"/>
  <c r="F310"/>
  <c r="G310" s="1"/>
  <c r="F309"/>
  <c r="G309" s="1"/>
  <c r="E308"/>
  <c r="F308" s="1"/>
  <c r="C308"/>
  <c r="F307"/>
  <c r="G307" s="1"/>
  <c r="F306"/>
  <c r="G306" s="1"/>
  <c r="F305"/>
  <c r="G305" s="1"/>
  <c r="F304"/>
  <c r="G304" s="1"/>
  <c r="E303"/>
  <c r="F303" s="1"/>
  <c r="C303"/>
  <c r="F302"/>
  <c r="G302" s="1"/>
  <c r="F301"/>
  <c r="C301"/>
  <c r="F300"/>
  <c r="G300" s="1"/>
  <c r="F299"/>
  <c r="G299" s="1"/>
  <c r="F298"/>
  <c r="H298" s="1"/>
  <c r="F297"/>
  <c r="G297" s="1"/>
  <c r="F296"/>
  <c r="H296" s="1"/>
  <c r="F295"/>
  <c r="C295"/>
  <c r="F294"/>
  <c r="G294" s="1"/>
  <c r="G293"/>
  <c r="F293"/>
  <c r="H293" s="1"/>
  <c r="F292"/>
  <c r="C292"/>
  <c r="F291"/>
  <c r="G291" s="1"/>
  <c r="F290"/>
  <c r="C290"/>
  <c r="G290" s="1"/>
  <c r="F289"/>
  <c r="H289" s="1"/>
  <c r="F288"/>
  <c r="G288" s="1"/>
  <c r="F287"/>
  <c r="C287"/>
  <c r="F286"/>
  <c r="H286" s="1"/>
  <c r="F285"/>
  <c r="G285" s="1"/>
  <c r="F284"/>
  <c r="H284" s="1"/>
  <c r="F283"/>
  <c r="G283" s="1"/>
  <c r="F282"/>
  <c r="C282"/>
  <c r="F281"/>
  <c r="H281" s="1"/>
  <c r="F280"/>
  <c r="C280"/>
  <c r="F279"/>
  <c r="G279" s="1"/>
  <c r="F278"/>
  <c r="C278"/>
  <c r="F277"/>
  <c r="G277" s="1"/>
  <c r="F276"/>
  <c r="G276" s="1"/>
  <c r="F275"/>
  <c r="C275"/>
  <c r="F274"/>
  <c r="H274" s="1"/>
  <c r="F273"/>
  <c r="G273" s="1"/>
  <c r="F272"/>
  <c r="G272" s="1"/>
  <c r="F271"/>
  <c r="C271"/>
  <c r="F270"/>
  <c r="G270" s="1"/>
  <c r="F269"/>
  <c r="C269"/>
  <c r="G269" s="1"/>
  <c r="F268"/>
  <c r="H268" s="1"/>
  <c r="F267"/>
  <c r="H267" s="1"/>
  <c r="C267"/>
  <c r="F266"/>
  <c r="G266" s="1"/>
  <c r="F265"/>
  <c r="G265" s="1"/>
  <c r="E264"/>
  <c r="F264" s="1"/>
  <c r="H264" s="1"/>
  <c r="C264"/>
  <c r="F263"/>
  <c r="G263" s="1"/>
  <c r="F262"/>
  <c r="G262" s="1"/>
  <c r="E261"/>
  <c r="F261" s="1"/>
  <c r="H261" s="1"/>
  <c r="C261"/>
  <c r="F260"/>
  <c r="G260" s="1"/>
  <c r="F259"/>
  <c r="H259" s="1"/>
  <c r="E258"/>
  <c r="F258" s="1"/>
  <c r="H258" s="1"/>
  <c r="C258"/>
  <c r="F257"/>
  <c r="H257" s="1"/>
  <c r="F256"/>
  <c r="C256"/>
  <c r="F255"/>
  <c r="G255" s="1"/>
  <c r="F254"/>
  <c r="G254" s="1"/>
  <c r="E253"/>
  <c r="F253" s="1"/>
  <c r="C253"/>
  <c r="F252"/>
  <c r="H252" s="1"/>
  <c r="F251"/>
  <c r="G251" s="1"/>
  <c r="F250"/>
  <c r="G250" s="1"/>
  <c r="E249"/>
  <c r="F249" s="1"/>
  <c r="H249" s="1"/>
  <c r="C249"/>
  <c r="F248"/>
  <c r="G248" s="1"/>
  <c r="E247"/>
  <c r="F247" s="1"/>
  <c r="C247"/>
  <c r="F246"/>
  <c r="H246" s="1"/>
  <c r="F245"/>
  <c r="C245"/>
  <c r="F244"/>
  <c r="H244" s="1"/>
  <c r="F243"/>
  <c r="G243" s="1"/>
  <c r="E242"/>
  <c r="F242" s="1"/>
  <c r="C242"/>
  <c r="F241"/>
  <c r="G241" s="1"/>
  <c r="F240"/>
  <c r="G240" s="1"/>
  <c r="F239"/>
  <c r="G239" s="1"/>
  <c r="F238"/>
  <c r="H238" s="1"/>
  <c r="F237"/>
  <c r="G237" s="1"/>
  <c r="F236"/>
  <c r="G236" s="1"/>
  <c r="E235"/>
  <c r="F235" s="1"/>
  <c r="C235"/>
  <c r="F234"/>
  <c r="G234" s="1"/>
  <c r="F233"/>
  <c r="C233"/>
  <c r="F232"/>
  <c r="G232" s="1"/>
  <c r="E231"/>
  <c r="F231" s="1"/>
  <c r="H231" s="1"/>
  <c r="C231"/>
  <c r="F230"/>
  <c r="G230" s="1"/>
  <c r="F229"/>
  <c r="H229" s="1"/>
  <c r="F228"/>
  <c r="H228" s="1"/>
  <c r="C228"/>
  <c r="F227"/>
  <c r="G227" s="1"/>
  <c r="F226"/>
  <c r="G226" s="1"/>
  <c r="F225"/>
  <c r="G225" s="1"/>
  <c r="F223"/>
  <c r="H223" s="1"/>
  <c r="F222"/>
  <c r="G222" s="1"/>
  <c r="E221"/>
  <c r="F221" s="1"/>
  <c r="C221"/>
  <c r="F220"/>
  <c r="G220" s="1"/>
  <c r="F219"/>
  <c r="G219" s="1"/>
  <c r="E218"/>
  <c r="F218" s="1"/>
  <c r="C218"/>
  <c r="F217"/>
  <c r="G217" s="1"/>
  <c r="F216"/>
  <c r="G216" s="1"/>
  <c r="F215"/>
  <c r="H215" s="1"/>
  <c r="F214"/>
  <c r="C214"/>
  <c r="F213"/>
  <c r="G213" s="1"/>
  <c r="F212"/>
  <c r="C212"/>
  <c r="F211"/>
  <c r="G211" s="1"/>
  <c r="F210"/>
  <c r="G210" s="1"/>
  <c r="F209"/>
  <c r="C209"/>
  <c r="F208"/>
  <c r="H208" s="1"/>
  <c r="F207"/>
  <c r="C207"/>
  <c r="F206"/>
  <c r="G206" s="1"/>
  <c r="F205"/>
  <c r="G205" s="1"/>
  <c r="F204"/>
  <c r="G204" s="1"/>
  <c r="F203"/>
  <c r="C203"/>
  <c r="F202"/>
  <c r="G202" s="1"/>
  <c r="F201"/>
  <c r="H201" s="1"/>
  <c r="C201"/>
  <c r="F200"/>
  <c r="H200" s="1"/>
  <c r="F199"/>
  <c r="G199" s="1"/>
  <c r="F198"/>
  <c r="G198" s="1"/>
  <c r="F197"/>
  <c r="C197"/>
  <c r="G197" s="1"/>
  <c r="F196"/>
  <c r="H196" s="1"/>
  <c r="E195"/>
  <c r="F195" s="1"/>
  <c r="H195" s="1"/>
  <c r="C195"/>
  <c r="F194"/>
  <c r="H194" s="1"/>
  <c r="F193"/>
  <c r="G193" s="1"/>
  <c r="F192"/>
  <c r="G192" s="1"/>
  <c r="E191"/>
  <c r="F191" s="1"/>
  <c r="C191"/>
  <c r="F190"/>
  <c r="G190" s="1"/>
  <c r="F189"/>
  <c r="G189" s="1"/>
  <c r="F188"/>
  <c r="H188" s="1"/>
  <c r="E187"/>
  <c r="F187" s="1"/>
  <c r="C187"/>
  <c r="F186"/>
  <c r="H186" s="1"/>
  <c r="F185"/>
  <c r="H185" s="1"/>
  <c r="F184"/>
  <c r="G184" s="1"/>
  <c r="F183"/>
  <c r="G183" s="1"/>
  <c r="F182"/>
  <c r="H182" s="1"/>
  <c r="F181"/>
  <c r="G181" s="1"/>
  <c r="E180"/>
  <c r="F180" s="1"/>
  <c r="C180"/>
  <c r="F179"/>
  <c r="G179" s="1"/>
  <c r="F178"/>
  <c r="G178" s="1"/>
  <c r="F177"/>
  <c r="G177" s="1"/>
  <c r="E176"/>
  <c r="F176" s="1"/>
  <c r="C176"/>
  <c r="F175"/>
  <c r="G175" s="1"/>
  <c r="F174"/>
  <c r="H174" s="1"/>
  <c r="E173"/>
  <c r="F173" s="1"/>
  <c r="C173"/>
  <c r="F172"/>
  <c r="H172" s="1"/>
  <c r="F171"/>
  <c r="G171" s="1"/>
  <c r="F170"/>
  <c r="C170"/>
  <c r="F169"/>
  <c r="G169" s="1"/>
  <c r="F168"/>
  <c r="G168" s="1"/>
  <c r="F167"/>
  <c r="H167" s="1"/>
  <c r="E166"/>
  <c r="F166" s="1"/>
  <c r="C166"/>
  <c r="F165"/>
  <c r="H165" s="1"/>
  <c r="F164"/>
  <c r="G164" s="1"/>
  <c r="F163"/>
  <c r="G163" s="1"/>
  <c r="E162"/>
  <c r="F162" s="1"/>
  <c r="C162"/>
  <c r="F161"/>
  <c r="G161" s="1"/>
  <c r="F160"/>
  <c r="G160" s="1"/>
  <c r="F159"/>
  <c r="H159" s="1"/>
  <c r="E158"/>
  <c r="F158" s="1"/>
  <c r="C158"/>
  <c r="F157"/>
  <c r="H157" s="1"/>
  <c r="F156"/>
  <c r="G156" s="1"/>
  <c r="F155"/>
  <c r="G155" s="1"/>
  <c r="F154"/>
  <c r="G154" s="1"/>
  <c r="E153"/>
  <c r="F153" s="1"/>
  <c r="H153" s="1"/>
  <c r="C153"/>
  <c r="F152"/>
  <c r="H152" s="1"/>
  <c r="F151"/>
  <c r="H151" s="1"/>
  <c r="F150"/>
  <c r="G150" s="1"/>
  <c r="E149"/>
  <c r="F149" s="1"/>
  <c r="C149"/>
  <c r="F148"/>
  <c r="H148" s="1"/>
  <c r="F147"/>
  <c r="G147" s="1"/>
  <c r="F146"/>
  <c r="G146" s="1"/>
  <c r="E145"/>
  <c r="F145" s="1"/>
  <c r="C145"/>
  <c r="F144"/>
  <c r="H144" s="1"/>
  <c r="F143"/>
  <c r="F142"/>
  <c r="H142" s="1"/>
  <c r="C141"/>
  <c r="F140"/>
  <c r="H140" s="1"/>
  <c r="F139"/>
  <c r="H139" s="1"/>
  <c r="F138"/>
  <c r="H138" s="1"/>
  <c r="E137"/>
  <c r="F137" s="1"/>
  <c r="C137"/>
  <c r="F136"/>
  <c r="H136" s="1"/>
  <c r="F135"/>
  <c r="G135" s="1"/>
  <c r="F134"/>
  <c r="H134" s="1"/>
  <c r="E133"/>
  <c r="F133" s="1"/>
  <c r="C133"/>
  <c r="F132"/>
  <c r="H132" s="1"/>
  <c r="F131"/>
  <c r="G131" s="1"/>
  <c r="F130"/>
  <c r="H130" s="1"/>
  <c r="F129"/>
  <c r="G129" s="1"/>
  <c r="F128"/>
  <c r="H128" s="1"/>
  <c r="C128"/>
  <c r="F127"/>
  <c r="H127" s="1"/>
  <c r="F126"/>
  <c r="G126" s="1"/>
  <c r="F125"/>
  <c r="H125" s="1"/>
  <c r="E124"/>
  <c r="F124" s="1"/>
  <c r="C124"/>
  <c r="F123"/>
  <c r="G123" s="1"/>
  <c r="F122"/>
  <c r="G122" s="1"/>
  <c r="F121"/>
  <c r="C121"/>
  <c r="F120"/>
  <c r="H120" s="1"/>
  <c r="F119"/>
  <c r="G119" s="1"/>
  <c r="F118"/>
  <c r="G118" s="1"/>
  <c r="F117"/>
  <c r="G117" s="1"/>
  <c r="F116"/>
  <c r="H116" s="1"/>
  <c r="F115"/>
  <c r="H115" s="1"/>
  <c r="F114"/>
  <c r="G114" s="1"/>
  <c r="F113"/>
  <c r="G113" s="1"/>
  <c r="F112"/>
  <c r="H112" s="1"/>
  <c r="F111"/>
  <c r="G111" s="1"/>
  <c r="F110"/>
  <c r="G110" s="1"/>
  <c r="F109"/>
  <c r="F108"/>
  <c r="E107"/>
  <c r="F107" s="1"/>
  <c r="H107" s="1"/>
  <c r="C107"/>
  <c r="F106"/>
  <c r="G106" s="1"/>
  <c r="F105"/>
  <c r="G105" s="1"/>
  <c r="F104"/>
  <c r="H104" s="1"/>
  <c r="F103"/>
  <c r="H103" s="1"/>
  <c r="F102"/>
  <c r="G102" s="1"/>
  <c r="F101"/>
  <c r="G101" s="1"/>
  <c r="F100"/>
  <c r="H100" s="1"/>
  <c r="F99"/>
  <c r="H99" s="1"/>
  <c r="F98"/>
  <c r="G98" s="1"/>
  <c r="F97"/>
  <c r="H97" s="1"/>
  <c r="F96"/>
  <c r="G96" s="1"/>
  <c r="F95"/>
  <c r="H95" s="1"/>
  <c r="E94"/>
  <c r="C94"/>
  <c r="F93"/>
  <c r="H93" s="1"/>
  <c r="F92"/>
  <c r="G92" s="1"/>
  <c r="G91"/>
  <c r="F91"/>
  <c r="H91" s="1"/>
  <c r="H90"/>
  <c r="F90"/>
  <c r="G90" s="1"/>
  <c r="F89"/>
  <c r="H89" s="1"/>
  <c r="F88"/>
  <c r="G88" s="1"/>
  <c r="F87"/>
  <c r="G87" s="1"/>
  <c r="F86"/>
  <c r="G86" s="1"/>
  <c r="F85"/>
  <c r="H85" s="1"/>
  <c r="F84"/>
  <c r="G84" s="1"/>
  <c r="F83"/>
  <c r="G83" s="1"/>
  <c r="F82"/>
  <c r="G82" s="1"/>
  <c r="F81"/>
  <c r="H81" s="1"/>
  <c r="F80"/>
  <c r="G80" s="1"/>
  <c r="F79"/>
  <c r="G79" s="1"/>
  <c r="F78"/>
  <c r="G78" s="1"/>
  <c r="F77"/>
  <c r="F76"/>
  <c r="H76" s="1"/>
  <c r="F75"/>
  <c r="G75" s="1"/>
  <c r="F74"/>
  <c r="G74" s="1"/>
  <c r="F73"/>
  <c r="H73" s="1"/>
  <c r="E72"/>
  <c r="F72" s="1"/>
  <c r="C72"/>
  <c r="F71"/>
  <c r="H71" s="1"/>
  <c r="H70"/>
  <c r="F70"/>
  <c r="G70" s="1"/>
  <c r="F69"/>
  <c r="H69" s="1"/>
  <c r="F68"/>
  <c r="G68" s="1"/>
  <c r="F67"/>
  <c r="H67" s="1"/>
  <c r="F66"/>
  <c r="G66" s="1"/>
  <c r="F65"/>
  <c r="H65" s="1"/>
  <c r="F64"/>
  <c r="G64" s="1"/>
  <c r="F63"/>
  <c r="H63" s="1"/>
  <c r="F62"/>
  <c r="G62" s="1"/>
  <c r="F61"/>
  <c r="H61" s="1"/>
  <c r="F60"/>
  <c r="G60" s="1"/>
  <c r="F59"/>
  <c r="C58"/>
  <c r="H57"/>
  <c r="F57"/>
  <c r="G57" s="1"/>
  <c r="F56"/>
  <c r="H56" s="1"/>
  <c r="F55"/>
  <c r="G55" s="1"/>
  <c r="F54"/>
  <c r="H54" s="1"/>
  <c r="E53"/>
  <c r="F53" s="1"/>
  <c r="C53"/>
  <c r="F52"/>
  <c r="H52" s="1"/>
  <c r="H51"/>
  <c r="F51"/>
  <c r="G51" s="1"/>
  <c r="G50"/>
  <c r="F50"/>
  <c r="H50" s="1"/>
  <c r="F49"/>
  <c r="G49" s="1"/>
  <c r="F48"/>
  <c r="H48" s="1"/>
  <c r="H47"/>
  <c r="F47"/>
  <c r="G47" s="1"/>
  <c r="G46"/>
  <c r="F46"/>
  <c r="H46" s="1"/>
  <c r="F45"/>
  <c r="G45" s="1"/>
  <c r="E44"/>
  <c r="F44" s="1"/>
  <c r="C44"/>
  <c r="F43"/>
  <c r="G43" s="1"/>
  <c r="F42"/>
  <c r="G42" s="1"/>
  <c r="F41"/>
  <c r="H41" s="1"/>
  <c r="F40"/>
  <c r="H40" s="1"/>
  <c r="F39"/>
  <c r="G39" s="1"/>
  <c r="F38"/>
  <c r="H38" s="1"/>
  <c r="F37"/>
  <c r="H37" s="1"/>
  <c r="F36"/>
  <c r="H36" s="1"/>
  <c r="F35"/>
  <c r="G35" s="1"/>
  <c r="F34"/>
  <c r="H34" s="1"/>
  <c r="F33"/>
  <c r="G33" s="1"/>
  <c r="E32"/>
  <c r="F32" s="1"/>
  <c r="C32"/>
  <c r="F31"/>
  <c r="G31" s="1"/>
  <c r="F30"/>
  <c r="H30" s="1"/>
  <c r="F29"/>
  <c r="G29" s="1"/>
  <c r="F28"/>
  <c r="H28" s="1"/>
  <c r="F27"/>
  <c r="G27" s="1"/>
  <c r="F26"/>
  <c r="H26" s="1"/>
  <c r="F25"/>
  <c r="F24"/>
  <c r="H24" s="1"/>
  <c r="F23"/>
  <c r="G23" s="1"/>
  <c r="E22"/>
  <c r="C22"/>
  <c r="F21"/>
  <c r="G21" s="1"/>
  <c r="F20"/>
  <c r="H20" s="1"/>
  <c r="F19"/>
  <c r="G19" s="1"/>
  <c r="F18"/>
  <c r="H18" s="1"/>
  <c r="F17"/>
  <c r="G17" s="1"/>
  <c r="F16"/>
  <c r="H16" s="1"/>
  <c r="F15"/>
  <c r="G15" s="1"/>
  <c r="E14"/>
  <c r="C14"/>
  <c r="H13"/>
  <c r="G13"/>
  <c r="H12"/>
  <c r="F12"/>
  <c r="G12" s="1"/>
  <c r="H145" l="1"/>
  <c r="H158"/>
  <c r="H180"/>
  <c r="H187"/>
  <c r="H166"/>
  <c r="H207"/>
  <c r="H17"/>
  <c r="G20"/>
  <c r="H33"/>
  <c r="G36"/>
  <c r="H282"/>
  <c r="H303"/>
  <c r="H306"/>
  <c r="H312"/>
  <c r="G315"/>
  <c r="H275"/>
  <c r="H278"/>
  <c r="H365"/>
  <c r="H367"/>
  <c r="G359"/>
  <c r="G361"/>
  <c r="H394"/>
  <c r="H53"/>
  <c r="H66"/>
  <c r="H72"/>
  <c r="H82"/>
  <c r="G116"/>
  <c r="H218"/>
  <c r="H221"/>
  <c r="H224"/>
  <c r="G228"/>
  <c r="H269"/>
  <c r="H271"/>
  <c r="G280"/>
  <c r="G286"/>
  <c r="H308"/>
  <c r="G323"/>
  <c r="G357"/>
  <c r="G370"/>
  <c r="G372"/>
  <c r="H381"/>
  <c r="H44"/>
  <c r="G61"/>
  <c r="G81"/>
  <c r="G115"/>
  <c r="H137"/>
  <c r="G214"/>
  <c r="G245"/>
  <c r="H247"/>
  <c r="H253"/>
  <c r="H256"/>
  <c r="H287"/>
  <c r="H290"/>
  <c r="H295"/>
  <c r="G298"/>
  <c r="H301"/>
  <c r="H324"/>
  <c r="G355"/>
  <c r="G363"/>
  <c r="H388"/>
  <c r="H131"/>
  <c r="H121"/>
  <c r="H124"/>
  <c r="G128"/>
  <c r="G130"/>
  <c r="H214"/>
  <c r="G121"/>
  <c r="G139"/>
  <c r="H149"/>
  <c r="H162"/>
  <c r="H191"/>
  <c r="H197"/>
  <c r="H202"/>
  <c r="H133"/>
  <c r="G137"/>
  <c r="G138"/>
  <c r="H170"/>
  <c r="H173"/>
  <c r="H176"/>
  <c r="G201"/>
  <c r="G207"/>
  <c r="H209"/>
  <c r="H212"/>
  <c r="H235"/>
  <c r="H242"/>
  <c r="H245"/>
  <c r="H270"/>
  <c r="G281"/>
  <c r="H292"/>
  <c r="H294"/>
  <c r="H299"/>
  <c r="G318"/>
  <c r="G321"/>
  <c r="G325"/>
  <c r="G275"/>
  <c r="G278"/>
  <c r="G301"/>
  <c r="G329"/>
  <c r="H233"/>
  <c r="G258"/>
  <c r="G261"/>
  <c r="G264"/>
  <c r="G267"/>
  <c r="H311"/>
  <c r="G326"/>
  <c r="G340"/>
  <c r="G342"/>
  <c r="H344"/>
  <c r="G353"/>
  <c r="H359"/>
  <c r="C362"/>
  <c r="G362" s="1"/>
  <c r="H370"/>
  <c r="H376"/>
  <c r="G399"/>
  <c r="G405"/>
  <c r="G410"/>
  <c r="G390"/>
  <c r="G338"/>
  <c r="H343"/>
  <c r="H379"/>
  <c r="G398"/>
  <c r="H401"/>
  <c r="H357"/>
  <c r="C369"/>
  <c r="G369" s="1"/>
  <c r="H384"/>
  <c r="G97"/>
  <c r="G56"/>
  <c r="H42"/>
  <c r="G16"/>
  <c r="H21"/>
  <c r="H23"/>
  <c r="G26"/>
  <c r="G37"/>
  <c r="H329"/>
  <c r="C328"/>
  <c r="G328" s="1"/>
  <c r="H105"/>
  <c r="H78"/>
  <c r="G52"/>
  <c r="G344"/>
  <c r="G252"/>
  <c r="G100"/>
  <c r="G99"/>
  <c r="G93"/>
  <c r="G85"/>
  <c r="H86"/>
  <c r="G89"/>
  <c r="F22"/>
  <c r="H22" s="1"/>
  <c r="H27"/>
  <c r="G30"/>
  <c r="H31"/>
  <c r="G41"/>
  <c r="H62"/>
  <c r="G65"/>
  <c r="G69"/>
  <c r="G76"/>
  <c r="G95"/>
  <c r="G104"/>
  <c r="H126"/>
  <c r="G136"/>
  <c r="G148"/>
  <c r="G170"/>
  <c r="G185"/>
  <c r="G200"/>
  <c r="G246"/>
  <c r="G249"/>
  <c r="G268"/>
  <c r="G274"/>
  <c r="G282"/>
  <c r="G284"/>
  <c r="H288"/>
  <c r="G295"/>
  <c r="G296"/>
  <c r="H331"/>
  <c r="H333"/>
  <c r="H335"/>
  <c r="G345"/>
  <c r="H373"/>
  <c r="H391"/>
  <c r="H393"/>
  <c r="H400"/>
  <c r="H96"/>
  <c r="H101"/>
  <c r="H305"/>
  <c r="H316"/>
  <c r="H322"/>
  <c r="H337"/>
  <c r="G351"/>
  <c r="H364"/>
  <c r="H378"/>
  <c r="H387"/>
  <c r="H404"/>
  <c r="H405"/>
  <c r="G40"/>
  <c r="H75"/>
  <c r="F94"/>
  <c r="H94" s="1"/>
  <c r="G103"/>
  <c r="G125"/>
  <c r="G127"/>
  <c r="G144"/>
  <c r="G152"/>
  <c r="G162"/>
  <c r="G187"/>
  <c r="H203"/>
  <c r="G209"/>
  <c r="G212"/>
  <c r="G218"/>
  <c r="G221"/>
  <c r="G224"/>
  <c r="G233"/>
  <c r="G253"/>
  <c r="G256"/>
  <c r="G271"/>
  <c r="G287"/>
  <c r="G289"/>
  <c r="G292"/>
  <c r="G330"/>
  <c r="G336"/>
  <c r="H346"/>
  <c r="H348"/>
  <c r="H356"/>
  <c r="G108"/>
  <c r="H108"/>
  <c r="G332"/>
  <c r="H332"/>
  <c r="G334"/>
  <c r="H334"/>
  <c r="G53"/>
  <c r="G124"/>
  <c r="G133"/>
  <c r="G145"/>
  <c r="G153"/>
  <c r="G166"/>
  <c r="G191"/>
  <c r="G231"/>
  <c r="G303"/>
  <c r="G388"/>
  <c r="H317"/>
  <c r="G317"/>
  <c r="G347"/>
  <c r="H347"/>
  <c r="H32"/>
  <c r="G32"/>
  <c r="G77"/>
  <c r="H77"/>
  <c r="G366"/>
  <c r="H366"/>
  <c r="G44"/>
  <c r="G72"/>
  <c r="G107"/>
  <c r="G149"/>
  <c r="G158"/>
  <c r="G180"/>
  <c r="G235"/>
  <c r="G242"/>
  <c r="G247"/>
  <c r="G381"/>
  <c r="G109"/>
  <c r="H109"/>
  <c r="H143"/>
  <c r="G143"/>
  <c r="H362"/>
  <c r="G173"/>
  <c r="G176"/>
  <c r="G195"/>
  <c r="G308"/>
  <c r="G385"/>
  <c r="H15"/>
  <c r="G18"/>
  <c r="G14" s="1"/>
  <c r="H19"/>
  <c r="G24"/>
  <c r="H25"/>
  <c r="G28"/>
  <c r="H29"/>
  <c r="G34"/>
  <c r="H35"/>
  <c r="G38"/>
  <c r="H39"/>
  <c r="H43"/>
  <c r="H45"/>
  <c r="G48"/>
  <c r="H49"/>
  <c r="G54"/>
  <c r="H55"/>
  <c r="G59"/>
  <c r="H60"/>
  <c r="G63"/>
  <c r="H64"/>
  <c r="G67"/>
  <c r="H68"/>
  <c r="G71"/>
  <c r="G73"/>
  <c r="H74"/>
  <c r="H79"/>
  <c r="H83"/>
  <c r="H87"/>
  <c r="G112"/>
  <c r="H113"/>
  <c r="H117"/>
  <c r="G120"/>
  <c r="H122"/>
  <c r="H129"/>
  <c r="G132"/>
  <c r="G134"/>
  <c r="H135"/>
  <c r="G140"/>
  <c r="G142"/>
  <c r="H146"/>
  <c r="G151"/>
  <c r="H154"/>
  <c r="G157"/>
  <c r="G159"/>
  <c r="H160"/>
  <c r="G165"/>
  <c r="G167"/>
  <c r="H168"/>
  <c r="G172"/>
  <c r="G174"/>
  <c r="H175"/>
  <c r="H177"/>
  <c r="G182"/>
  <c r="H183"/>
  <c r="G186"/>
  <c r="G188"/>
  <c r="H189"/>
  <c r="G194"/>
  <c r="G196"/>
  <c r="H198"/>
  <c r="G203"/>
  <c r="H204"/>
  <c r="G208"/>
  <c r="H210"/>
  <c r="G215"/>
  <c r="H216"/>
  <c r="G223"/>
  <c r="H225"/>
  <c r="G229"/>
  <c r="H230"/>
  <c r="H232"/>
  <c r="G238"/>
  <c r="H239"/>
  <c r="G244"/>
  <c r="H248"/>
  <c r="H250"/>
  <c r="G257"/>
  <c r="G259"/>
  <c r="H260"/>
  <c r="H262"/>
  <c r="H276"/>
  <c r="H283"/>
  <c r="G337"/>
  <c r="H349"/>
  <c r="H358"/>
  <c r="H368"/>
  <c r="H374"/>
  <c r="H380"/>
  <c r="H382"/>
  <c r="F392"/>
  <c r="H392" s="1"/>
  <c r="G394"/>
  <c r="H395"/>
  <c r="C397"/>
  <c r="G397" s="1"/>
  <c r="G401"/>
  <c r="H402"/>
  <c r="H407"/>
  <c r="H408"/>
  <c r="F14"/>
  <c r="H14" s="1"/>
  <c r="G25"/>
  <c r="H80"/>
  <c r="H84"/>
  <c r="H88"/>
  <c r="H92"/>
  <c r="H98"/>
  <c r="H102"/>
  <c r="H106"/>
  <c r="H110"/>
  <c r="H114"/>
  <c r="H118"/>
  <c r="H123"/>
  <c r="E141"/>
  <c r="F141" s="1"/>
  <c r="H141" s="1"/>
  <c r="H147"/>
  <c r="H155"/>
  <c r="H161"/>
  <c r="H163"/>
  <c r="H169"/>
  <c r="H178"/>
  <c r="H184"/>
  <c r="H190"/>
  <c r="H192"/>
  <c r="H199"/>
  <c r="H205"/>
  <c r="H211"/>
  <c r="H217"/>
  <c r="H219"/>
  <c r="H226"/>
  <c r="H234"/>
  <c r="H236"/>
  <c r="H240"/>
  <c r="H251"/>
  <c r="H254"/>
  <c r="H263"/>
  <c r="H265"/>
  <c r="H272"/>
  <c r="H277"/>
  <c r="H300"/>
  <c r="H307"/>
  <c r="H309"/>
  <c r="H313"/>
  <c r="H319"/>
  <c r="H327"/>
  <c r="H339"/>
  <c r="H341"/>
  <c r="H350"/>
  <c r="H352"/>
  <c r="H354"/>
  <c r="H360"/>
  <c r="H363"/>
  <c r="H371"/>
  <c r="H375"/>
  <c r="H377"/>
  <c r="H383"/>
  <c r="H386"/>
  <c r="H389"/>
  <c r="H396"/>
  <c r="H398"/>
  <c r="H403"/>
  <c r="G408"/>
  <c r="H409"/>
  <c r="H111"/>
  <c r="H119"/>
  <c r="H150"/>
  <c r="H156"/>
  <c r="H164"/>
  <c r="H171"/>
  <c r="H179"/>
  <c r="H181"/>
  <c r="H193"/>
  <c r="H206"/>
  <c r="H213"/>
  <c r="H220"/>
  <c r="H222"/>
  <c r="H227"/>
  <c r="H237"/>
  <c r="H241"/>
  <c r="H243"/>
  <c r="H255"/>
  <c r="H266"/>
  <c r="H273"/>
  <c r="H279"/>
  <c r="H280"/>
  <c r="H285"/>
  <c r="H291"/>
  <c r="H297"/>
  <c r="H302"/>
  <c r="H304"/>
  <c r="H310"/>
  <c r="H314"/>
  <c r="H320"/>
  <c r="H321"/>
  <c r="H323"/>
  <c r="F351"/>
  <c r="H351" s="1"/>
  <c r="F58"/>
  <c r="C411" l="1"/>
  <c r="H369"/>
  <c r="H328"/>
  <c r="G22"/>
  <c r="G94"/>
  <c r="G392"/>
  <c r="F411"/>
  <c r="H397"/>
  <c r="G141"/>
  <c r="G58"/>
  <c r="E411"/>
  <c r="H411" l="1"/>
  <c r="G411"/>
  <c r="G15" i="34" l="1"/>
  <c r="H15"/>
  <c r="I15"/>
  <c r="G16" i="35" l="1"/>
  <c r="H16"/>
  <c r="I16"/>
  <c r="I15"/>
  <c r="H15"/>
  <c r="I14"/>
  <c r="H14"/>
  <c r="I14" i="33"/>
  <c r="I15" s="1"/>
  <c r="H14"/>
  <c r="H15"/>
  <c r="G15"/>
  <c r="G20" i="31" l="1"/>
  <c r="G16" i="32"/>
  <c r="I16" l="1"/>
  <c r="H16"/>
  <c r="K300" i="25" l="1"/>
  <c r="K298"/>
  <c r="I20" i="31" l="1"/>
  <c r="H20"/>
  <c r="G59" i="27"/>
  <c r="I15" i="30"/>
  <c r="H15"/>
  <c r="G15"/>
  <c r="G15" i="28" l="1"/>
  <c r="H15"/>
  <c r="I15"/>
  <c r="I59" i="27" l="1"/>
  <c r="H59"/>
</calcChain>
</file>

<file path=xl/sharedStrings.xml><?xml version="1.0" encoding="utf-8"?>
<sst xmlns="http://schemas.openxmlformats.org/spreadsheetml/2006/main" count="1558" uniqueCount="390">
  <si>
    <t>SURAT PERNYATAAN TANGGUNG JAWAB BELANJA RUTIN</t>
  </si>
  <si>
    <t>NOMOR :</t>
  </si>
  <si>
    <t>1. Kode Satuan Kerja BLU</t>
  </si>
  <si>
    <t>: 632242</t>
  </si>
  <si>
    <t>2. Nama Satuan Kerja BLU</t>
  </si>
  <si>
    <t>: Politeknik Kesehatan Semarang</t>
  </si>
  <si>
    <t>3. Tanggal /No. DIPA BLU</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</si>
  <si>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</si>
  <si>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</si>
  <si>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</si>
  <si>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</si>
  <si>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</si>
  <si>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</si>
  <si>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</si>
  <si>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</si>
  <si>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</si>
  <si>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</si>
  <si>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</si>
  <si>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</si>
  <si>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</si>
  <si>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</si>
  <si>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</si>
  <si>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</si>
  <si>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</si>
  <si>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</si>
  <si>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</si>
  <si>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</si>
  <si>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</si>
  <si>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</si>
  <si>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</si>
  <si>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</si>
  <si>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</si>
  <si>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</si>
  <si>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</si>
  <si>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</si>
  <si>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</si>
  <si>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</si>
  <si>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</si>
  <si>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</si>
  <si>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</si>
  <si>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</si>
  <si>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</si>
  <si>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</si>
  <si>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</si>
  <si>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</si>
  <si>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</si>
  <si>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</si>
  <si>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</si>
  <si>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</si>
  <si>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</si>
  <si>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</si>
  <si>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</si>
  <si>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</si>
  <si>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</si>
  <si>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</si>
  <si>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</si>
  <si>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</si>
  <si>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</si>
  <si>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</si>
  <si>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</si>
  <si>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</si>
  <si>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</si>
  <si>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</si>
  <si>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</si>
  <si>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</si>
  <si>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</si>
  <si>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</si>
  <si>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</si>
  <si>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</si>
  <si>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</si>
  <si>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</si>
  <si>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</si>
  <si>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</si>
  <si>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</si>
  <si>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</si>
  <si>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</si>
  <si>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</si>
  <si>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</si>
  <si>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</si>
  <si>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</si>
  <si>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</si>
  <si>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</si>
  <si>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</si>
  <si>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</si>
  <si>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</si>
  <si>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</si>
  <si>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</si>
  <si>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</si>
  <si>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</si>
  <si>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</si>
  <si>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</si>
  <si>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</si>
  <si>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</si>
  <si>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</si>
  <si>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</si>
  <si>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</si>
  <si>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</si>
  <si>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</si>
  <si>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Uang hari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</si>
  <si>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</si>
  <si>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</si>
  <si>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</si>
  <si>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</si>
  <si>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</si>
  <si>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</si>
  <si>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</si>
  <si>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</si>
  <si>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</si>
  <si>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</si>
  <si>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</si>
  <si>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</si>
  <si>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</si>
  <si>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</si>
  <si>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</si>
  <si>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</si>
  <si>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</si>
  <si>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</si>
  <si>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</si>
  <si>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</si>
  <si>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</si>
  <si>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</si>
  <si>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</si>
  <si>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</si>
  <si>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</si>
  <si>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</si>
  <si>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</si>
  <si>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</si>
  <si>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</si>
  <si>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</si>
  <si>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</si>
  <si>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</si>
  <si>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</si>
  <si>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</si>
  <si>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</si>
  <si>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</si>
  <si>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</si>
  <si>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</si>
  <si>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</si>
  <si>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</si>
  <si>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</si>
  <si>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</si>
  <si>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</si>
  <si>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</si>
  <si>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</si>
  <si>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</si>
  <si>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</si>
  <si>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</si>
  <si>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</si>
  <si>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</si>
  <si>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</si>
  <si>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</si>
  <si>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</si>
  <si>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</si>
  <si>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</si>
  <si>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</si>
  <si>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</si>
  <si>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</si>
  <si>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</si>
  <si>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</si>
  <si>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</si>
  <si>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</si>
  <si>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</si>
  <si>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</si>
  <si>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</si>
  <si>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</si>
  <si>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</si>
  <si>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</si>
  <si>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</si>
  <si>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</si>
  <si>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</si>
  <si>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</si>
  <si>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</si>
  <si>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rapat persiapan Praktek Klinik  16 ORG x 5 LHN x 1 KL x 2 SMT</t>
  </si>
  <si>
    <t xml:space="preserve">    -     Narasumber Pembekalan Praktek  2 OR x 2 JAM x 2 SMT</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</si>
  <si>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</si>
  <si>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</si>
  <si>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</si>
  <si>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</si>
  <si>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</si>
  <si>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</si>
  <si>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</si>
  <si>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</si>
  <si>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</si>
  <si>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</si>
  <si>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Bimbingan Praktek Klinik</t>
  </si>
  <si>
    <t xml:space="preserve">    -     Uang Harian Penyerahan dan Penarikan Praktek Klinik</t>
  </si>
  <si>
    <t xml:space="preserve">    -     Uang harian bimbingan praktek klinik  2 OR x 10 LHN x 2 SMT</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</si>
  <si>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</si>
  <si>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</si>
  <si>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</si>
  <si>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</si>
  <si>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</si>
  <si>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</si>
  <si>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</si>
  <si>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</si>
  <si>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</si>
  <si>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</si>
  <si>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</si>
  <si>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</si>
  <si>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</si>
  <si>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</si>
  <si>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</si>
  <si>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</si>
  <si>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</si>
  <si>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</si>
  <si>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</si>
  <si>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</si>
  <si>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</si>
  <si>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</si>
  <si>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</si>
  <si>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</si>
  <si>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</si>
  <si>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</si>
  <si>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</si>
  <si>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</si>
  <si>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</si>
  <si>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</si>
  <si>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</si>
  <si>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</si>
  <si>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</si>
  <si>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</si>
  <si>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</si>
  <si>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</si>
  <si>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</si>
  <si>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</si>
  <si>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</si>
  <si>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</si>
  <si>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</si>
  <si>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</si>
  <si>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</si>
  <si>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</si>
  <si>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</si>
  <si>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</si>
  <si>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</si>
  <si>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</si>
  <si>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</si>
  <si>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</si>
  <si>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</si>
  <si>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</si>
  <si>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</si>
  <si>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</si>
  <si>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</si>
  <si>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</si>
  <si>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</si>
  <si>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</si>
  <si>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</si>
  <si>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</si>
  <si>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</si>
  <si>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</si>
  <si>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</si>
  <si>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</si>
  <si>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</si>
  <si>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</si>
  <si>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</si>
  <si>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</si>
  <si>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</si>
  <si>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</si>
  <si>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</si>
  <si>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</si>
  <si>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</si>
  <si>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</si>
  <si>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</si>
  <si>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</si>
  <si>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</si>
  <si>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</si>
  <si>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</si>
  <si>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Sumarno, S.Pd, MPd.I</t>
  </si>
  <si>
    <t>: 01/01/024.12.10/ 5034/501/002.53BA.525113</t>
  </si>
  <si>
    <t>Klasifikasi Belanja :053BA.525113</t>
  </si>
  <si>
    <t xml:space="preserve">    -     Konsumsi Workshopmedia pembelajaran interaktif   50 OR x 2 HR x 1 KEG</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</si>
  <si>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</si>
  <si>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</si>
  <si>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</si>
  <si>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</si>
  <si>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</si>
  <si>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</si>
  <si>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</si>
  <si>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</si>
  <si>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</si>
  <si>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</si>
  <si>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</si>
  <si>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</si>
  <si>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</si>
  <si>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</si>
  <si>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</si>
  <si>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</si>
  <si>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</si>
  <si>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</si>
  <si>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</si>
  <si>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</si>
  <si>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</si>
  <si>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</si>
  <si>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</si>
  <si>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</si>
  <si>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</si>
  <si>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</si>
  <si>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</si>
  <si>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</si>
  <si>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</si>
  <si>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</si>
  <si>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</si>
  <si>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</si>
  <si>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</si>
  <si>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</si>
  <si>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</si>
  <si>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</si>
  <si>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</si>
  <si>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</si>
  <si>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</si>
  <si>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</si>
  <si>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</si>
  <si>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</si>
  <si>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</si>
  <si>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</si>
  <si>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</si>
  <si>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Kridiana Wijayanti, M.Mid</t>
  </si>
  <si>
    <t>Transport bimbingan praktek klinik kebidanan II pada smt 5 tingkat III di Rumah Sehat Bunda Kartika</t>
  </si>
  <si>
    <t>Bekti Putri H. S.ST, MTr.Keb</t>
  </si>
  <si>
    <t>Transport bimbingan praktek klinik kebidanan II pada smt 5 tingkat III di PMB Suriyah</t>
  </si>
  <si>
    <t>Murti Ani, S.ST, Mkes</t>
  </si>
  <si>
    <t>Transport bimbingan praktek klinik kebidanan II pada smt 5 tingkat III di PMB Mujirah</t>
  </si>
  <si>
    <t>Novita Ika W, S.ST, Mkes</t>
  </si>
  <si>
    <t>Transport bimbingan praktek klinik kebidanan II pada smt 5 tingkat III di PMB Denny Martyani</t>
  </si>
  <si>
    <t>Aulia Fatmayanti, S.ST, Mkes</t>
  </si>
  <si>
    <t>Transport bimbingan praktek klinik kebidanan II pada smt 5 tingkat III di PMB Novita</t>
  </si>
  <si>
    <t>Yanik Muyassaroh, S.ST, MPH</t>
  </si>
  <si>
    <t>Transport bimbingan praktek klinik kebidanan II pada smt 5 tingkat III di PMB Puji Lestari</t>
  </si>
  <si>
    <t>Anjar Astuti, S.ST, MTr.Keb</t>
  </si>
  <si>
    <t>Transport bimbingan praktek klinik kebidanan II pada smt 5 tingkat III di PMB Kurniasih</t>
  </si>
  <si>
    <t>Marlynda Happy NS, S.ST, MKM</t>
  </si>
  <si>
    <t>Transport bimbingan praktek klinik kebidanan II pada smt 5 tingkat III di PMB Indanik</t>
  </si>
  <si>
    <t>Dina Dewi A, S.ST.Keb, Mkes</t>
  </si>
  <si>
    <t>Transport bimbingan praktek klinik kebidanan II pada smt 5 tingkat III di PMB Riska</t>
  </si>
  <si>
    <t>: 01/01/024.12.10/ 5034/501/002.53BA.525115</t>
  </si>
  <si>
    <t>Klasifikasi Belanja :053BA.525115</t>
  </si>
  <si>
    <t>: 01/01/024.12.10/ 5034/501/002.52B.525112</t>
  </si>
  <si>
    <t>Klasifikasi Belanja :052B.525112</t>
  </si>
  <si>
    <t>Honor Pembuatan Soal dosen tidak tetap tingkat 1 semester I Kebidanan Blora TA 2020/2021</t>
  </si>
  <si>
    <t>: 01/01/024.12.10/ 5034/501/002.54BA.525113</t>
  </si>
  <si>
    <t>Klasifikasi Belanja :054BA.525113</t>
  </si>
  <si>
    <r>
      <t xml:space="preserve">    -     Narasumber pelatihan IT</t>
    </r>
    <r>
      <rPr>
        <sz val="11"/>
        <color theme="1"/>
        <rFont val="Arial Unicode MS"/>
        <family val="2"/>
      </rPr>
      <t xml:space="preserve"> ( 2 or x 5 hr x 3 jam x 6 prodi)</t>
    </r>
  </si>
  <si>
    <t>: 01/01/024.12.10/ 5034/501/002.53BA.525112</t>
  </si>
  <si>
    <t>Resto Djoglo</t>
  </si>
  <si>
    <t>Belanja rapat persiapan praktek kerja lapangan mahasiswa smt 5 tingkat III prodi kebidanan Blora</t>
  </si>
  <si>
    <t>Belanja rapat persiapan praktek klinik kebidanan II mahasiswa smt 5 tingkat III prodi kebidanan Blora</t>
  </si>
  <si>
    <t>Lili Nujuli R, SST dkk</t>
  </si>
  <si>
    <t>Honor pembekalan PKK II mahasiswa semester V tingkat III Prodi Kebidanan Blora</t>
  </si>
  <si>
    <t>Klasifikasi Belanja :053BA.525112</t>
  </si>
  <si>
    <t>Krisdiana Wijayanti, M.Mid</t>
  </si>
  <si>
    <t>Belanja Perjalanan untuk kegiatan Konsultasi Persiapan Akreditasi Prodi DIII Kebidanan Blora pada tanggal 2-3 November 2020 di Jurusan Kebidanan Poltekkes Kemenkes Semarang</t>
  </si>
  <si>
    <t>Bekti Putri H, S.ST, MTr.Keb</t>
  </si>
  <si>
    <t>Novita Ika Wardani, S.ST, Mkes</t>
  </si>
  <si>
    <t xml:space="preserve">Belanja Perjalanan untuk kegiatan Konsultasi Keuangan pada tanggal 5-6 November 2020 di Jurusan Kebidanan Poltekkes Kemenkes Semarang </t>
  </si>
  <si>
    <t>Belanja Perjalanan untuk kegiatan Konsultasi Ijazah dan Transkrip Nilai pada tanggal 9-10 November 2020 di Jurusan Kebidanan Poltekkes Kemenkes Semarang</t>
  </si>
  <si>
    <t>: 01/01/024.12.10/ 5034/501/002.52B.525115</t>
  </si>
  <si>
    <t>Klasifikasi Belanja :052B.525115</t>
  </si>
  <si>
    <t>: 01/01/024.12.10/ 5034/501/002.51B.525119</t>
  </si>
  <si>
    <t>Klasifikasi Belanja :051B.525119</t>
  </si>
  <si>
    <t>LJS</t>
  </si>
  <si>
    <t>Biaya penambahan instalasi jaringan internet kebidanan blora poltekkes kemenkes semarang</t>
  </si>
  <si>
    <t>GARUDA</t>
  </si>
  <si>
    <t>Penggandaan Tingkat Prodi berupa fotocopy administrasi PBM Kebidanan Blora Poltekkes Kemenkes Semarang</t>
  </si>
  <si>
    <t>: 01/01/024.12.10/ 5034/501/002.51B.537112</t>
  </si>
  <si>
    <t>Klasifikasi Belanja :051B.537112</t>
  </si>
  <si>
    <t>CV Djoglo</t>
  </si>
  <si>
    <t>Pembelian belanja modal tingkat prodi berupa keperluan kantor kebidanan blora poltekkes kemenkes semarang</t>
  </si>
  <si>
    <t>Pembelian belanja modal tingkat prodi berupa keperluan kantor dan ruang konseling menyusui kebidanan blora poltekkes kemenkes semarang</t>
  </si>
  <si>
    <t xml:space="preserve">  - Biaya pembuatan video pembelajaran</t>
  </si>
  <si>
    <t>Transport narasumber workshop kurikulum ( or x 1 hr)</t>
  </si>
  <si>
    <t>Belanja Modal</t>
  </si>
  <si>
    <t>- scaner brother PDS-5000F ( Semarang )</t>
  </si>
  <si>
    <t>Lemari Dosen  ( blora)</t>
  </si>
  <si>
    <t>Lemari Arsip  ( blora)</t>
  </si>
  <si>
    <t>Printer  ( blora)</t>
  </si>
  <si>
    <t>Front desk laboratorium  ( blora)</t>
  </si>
  <si>
    <t>Sekat partisi ruang dosen  ( blora)</t>
  </si>
  <si>
    <t>Sofa set ruang tamu dan ruang kaprodi  ( blora)</t>
  </si>
  <si>
    <t>Cermin konseling menyusui  ( blora)</t>
  </si>
  <si>
    <t>Kursi Dosen  ( blora)</t>
  </si>
  <si>
    <t>Karpet ruang konseling menyusui  ( blora)</t>
  </si>
  <si>
    <t>Figura untuk jurnal, visi misi, WBK ( blora)</t>
  </si>
  <si>
    <t xml:space="preserve">  - Transport rapat koordinasi jurusan [18 ORG x 1 KL]</t>
  </si>
  <si>
    <t>Transport narasumber kompetensi PWS Sarjana Terapan Kebidanan Magelang</t>
  </si>
  <si>
    <t>Honor pembuatan soal UAS Matrikulasi ( 3 MK x 5 kls)</t>
  </si>
  <si>
    <t>Honor pembuatan soal UAS Matrikulasi ( 5 MK x 2 kls)</t>
  </si>
  <si>
    <t>Honor pembuatan soal UAS Matrikulasi ( 3 MK x 291 MHSW)</t>
  </si>
  <si>
    <t>LAPORAN REALIASI BLU 64 BLORA</t>
  </si>
  <si>
    <t>BULAN DESEMBER 2020</t>
  </si>
  <si>
    <t>Warna digital printing</t>
  </si>
  <si>
    <t>Semarang, 3 Desember 2020</t>
  </si>
</sst>
</file>

<file path=xl/styles.xml><?xml version="1.0" encoding="utf-8"?>
<styleSheet xmlns="http://schemas.openxmlformats.org/spreadsheetml/2006/main">
  <numFmts count="4">
    <numFmt numFmtId="41" formatCode="_(* #,##0_);_(* \(#,##0\);_(* &quot;-&quot;_);_(@_)"/>
    <numFmt numFmtId="43" formatCode="_(* #,##0.00_);_(* \(#,##0.00\);_(* &quot;-&quot;??_);_(@_)"/>
    <numFmt numFmtId="164" formatCode="_(* #,##0_);_(* \(#,##0\);_(* &quot;-&quot;??_);_(@_)"/>
    <numFmt numFmtId="165" formatCode="dd/mm/yyyy;@"/>
  </numFmts>
  <fonts count="18">
    <font>
      <sz val="11"/>
      <color theme="1"/>
      <name val="Arial Black"/>
      <family val="2"/>
    </font>
    <font>
      <sz val="10"/>
      <name val="Arial"/>
      <family val="2"/>
    </font>
    <font>
      <sz val="10"/>
      <color theme="1"/>
      <name val="Arial"/>
      <family val="2"/>
    </font>
    <font>
      <b/>
      <sz val="10"/>
      <color indexed="8"/>
      <name val="Arial"/>
      <family val="2"/>
    </font>
    <font>
      <sz val="11"/>
      <color theme="1"/>
      <name val="Arial Black"/>
      <family val="2"/>
    </font>
    <font>
      <b/>
      <sz val="10"/>
      <color theme="1"/>
      <name val="Arial Unicode MS"/>
      <family val="2"/>
    </font>
    <font>
      <sz val="10"/>
      <color theme="1"/>
      <name val="Arial Unicode MS"/>
      <family val="2"/>
    </font>
    <font>
      <b/>
      <i/>
      <sz val="10"/>
      <color theme="1"/>
      <name val="Arial Unicode MS"/>
      <family val="2"/>
    </font>
    <font>
      <sz val="11"/>
      <color theme="1"/>
      <name val="Arial Unicode MS"/>
      <family val="2"/>
    </font>
    <font>
      <i/>
      <sz val="10"/>
      <color theme="1"/>
      <name val="Arial Unicode MS"/>
      <family val="2"/>
    </font>
    <font>
      <sz val="10"/>
      <name val="Arial Unicode MS"/>
      <family val="2"/>
    </font>
    <font>
      <b/>
      <u/>
      <sz val="10"/>
      <name val="Arial Unicode MS"/>
      <family val="2"/>
    </font>
    <font>
      <b/>
      <sz val="10"/>
      <name val="Arial Unicode MS"/>
      <family val="2"/>
    </font>
    <font>
      <b/>
      <sz val="10"/>
      <color indexed="8"/>
      <name val="Arial Unicode MS"/>
      <family val="2"/>
    </font>
    <font>
      <b/>
      <u/>
      <sz val="10"/>
      <color theme="1"/>
      <name val="Arial Unicode MS"/>
      <family val="2"/>
    </font>
    <font>
      <sz val="10"/>
      <color indexed="8"/>
      <name val="Arial"/>
      <family val="2"/>
    </font>
    <font>
      <sz val="10"/>
      <color indexed="8"/>
      <name val="Arial Unicode MS"/>
      <family val="2"/>
    </font>
    <font>
      <sz val="10"/>
      <color rgb="FFFF0000"/>
      <name val="Arial Unicode MS"/>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bottom style="dotted">
        <color indexed="64"/>
      </bottom>
      <diagonal/>
    </border>
  </borders>
  <cellStyleXfs count="6">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4" fillId="0" borderId="0" applyFont="0" applyFill="0" applyBorder="0" applyAlignment="0" applyProtection="0"/>
    <xf numFmtId="0" fontId="1" fillId="0" borderId="0"/>
  </cellStyleXfs>
  <cellXfs count="158">
    <xf numFmtId="0" fontId="0" fillId="0" borderId="0" xfId="0"/>
    <xf numFmtId="3" fontId="0" fillId="0" borderId="0" xfId="0" applyNumberFormat="1"/>
    <xf numFmtId="0" fontId="6" fillId="0" borderId="0" xfId="0" applyFont="1" applyAlignment="1">
      <alignment vertical="center"/>
    </xf>
    <xf numFmtId="3" fontId="6" fillId="0" borderId="0" xfId="0" applyNumberFormat="1" applyFont="1" applyAlignment="1">
      <alignment vertical="center"/>
    </xf>
    <xf numFmtId="3" fontId="6" fillId="0" borderId="0" xfId="4" applyNumberFormat="1" applyFont="1" applyAlignment="1">
      <alignment vertical="center"/>
    </xf>
    <xf numFmtId="3" fontId="6" fillId="3" borderId="0" xfId="0" applyNumberFormat="1" applyFont="1" applyFill="1" applyAlignment="1">
      <alignment vertical="center"/>
    </xf>
    <xf numFmtId="0" fontId="6" fillId="3" borderId="0" xfId="0" applyFont="1" applyFill="1" applyAlignment="1">
      <alignment vertical="center"/>
    </xf>
    <xf numFmtId="0" fontId="6" fillId="0" borderId="6" xfId="0" applyFont="1" applyBorder="1" applyAlignment="1">
      <alignment vertical="center"/>
    </xf>
    <xf numFmtId="3" fontId="6" fillId="0" borderId="6" xfId="4" applyNumberFormat="1" applyFont="1" applyBorder="1" applyAlignment="1">
      <alignment vertical="center"/>
    </xf>
    <xf numFmtId="3" fontId="6" fillId="0" borderId="6" xfId="0" applyNumberFormat="1" applyFont="1" applyBorder="1" applyAlignment="1">
      <alignment vertical="center"/>
    </xf>
    <xf numFmtId="3" fontId="6" fillId="3" borderId="6" xfId="0" applyNumberFormat="1" applyFont="1" applyFill="1" applyBorder="1" applyAlignment="1">
      <alignment vertical="center"/>
    </xf>
    <xf numFmtId="0" fontId="6" fillId="3" borderId="6" xfId="0" applyFont="1" applyFill="1" applyBorder="1" applyAlignment="1">
      <alignment vertical="center"/>
    </xf>
    <xf numFmtId="0" fontId="6" fillId="0" borderId="8" xfId="0" applyFont="1" applyBorder="1" applyAlignment="1">
      <alignment vertical="center"/>
    </xf>
    <xf numFmtId="3" fontId="6" fillId="0" borderId="8" xfId="4" applyNumberFormat="1" applyFont="1" applyBorder="1" applyAlignment="1">
      <alignment vertical="center"/>
    </xf>
    <xf numFmtId="3" fontId="6" fillId="0" borderId="8" xfId="0" applyNumberFormat="1" applyFont="1" applyBorder="1" applyAlignment="1">
      <alignment vertical="center"/>
    </xf>
    <xf numFmtId="3" fontId="6" fillId="3" borderId="8" xfId="0" applyNumberFormat="1" applyFont="1" applyFill="1" applyBorder="1" applyAlignment="1">
      <alignment vertical="center"/>
    </xf>
    <xf numFmtId="0" fontId="6" fillId="3" borderId="8" xfId="0" applyFont="1" applyFill="1" applyBorder="1" applyAlignment="1">
      <alignment vertical="center"/>
    </xf>
    <xf numFmtId="0" fontId="6" fillId="4" borderId="8" xfId="0" applyFont="1" applyFill="1" applyBorder="1" applyAlignment="1">
      <alignment vertical="center"/>
    </xf>
    <xf numFmtId="0" fontId="6" fillId="4" borderId="8" xfId="0" applyFont="1" applyFill="1" applyBorder="1" applyAlignment="1">
      <alignment vertical="center" wrapText="1"/>
    </xf>
    <xf numFmtId="3" fontId="6" fillId="4" borderId="8" xfId="4" applyNumberFormat="1" applyFont="1" applyFill="1" applyBorder="1" applyAlignment="1">
      <alignment vertical="center"/>
    </xf>
    <xf numFmtId="3" fontId="6" fillId="4" borderId="8" xfId="0" applyNumberFormat="1" applyFont="1" applyFill="1" applyBorder="1" applyAlignment="1">
      <alignment vertical="center"/>
    </xf>
    <xf numFmtId="1" fontId="6" fillId="4" borderId="8" xfId="0" applyNumberFormat="1" applyFont="1" applyFill="1" applyBorder="1" applyAlignment="1">
      <alignment vertical="center"/>
    </xf>
    <xf numFmtId="3" fontId="5" fillId="0" borderId="8" xfId="4" applyNumberFormat="1" applyFont="1" applyBorder="1" applyAlignment="1">
      <alignment vertical="center"/>
    </xf>
    <xf numFmtId="3" fontId="5" fillId="3" borderId="8" xfId="4" applyNumberFormat="1" applyFont="1" applyFill="1" applyBorder="1" applyAlignment="1">
      <alignment vertical="center"/>
    </xf>
    <xf numFmtId="3" fontId="5" fillId="3" borderId="8" xfId="0" applyNumberFormat="1" applyFont="1" applyFill="1" applyBorder="1" applyAlignment="1">
      <alignment vertical="center"/>
    </xf>
    <xf numFmtId="1" fontId="5" fillId="3" borderId="8" xfId="0" applyNumberFormat="1" applyFont="1" applyFill="1" applyBorder="1" applyAlignment="1">
      <alignment vertical="center"/>
    </xf>
    <xf numFmtId="0" fontId="5" fillId="3" borderId="8" xfId="0" applyFont="1" applyFill="1" applyBorder="1" applyAlignment="1">
      <alignment vertical="center"/>
    </xf>
    <xf numFmtId="0" fontId="5" fillId="0" borderId="8" xfId="0" applyFont="1" applyBorder="1" applyAlignment="1">
      <alignment vertical="center"/>
    </xf>
    <xf numFmtId="3" fontId="6" fillId="3" borderId="8" xfId="4" applyNumberFormat="1" applyFont="1" applyFill="1" applyBorder="1" applyAlignment="1">
      <alignment vertical="center"/>
    </xf>
    <xf numFmtId="1" fontId="6" fillId="3" borderId="8" xfId="0" applyNumberFormat="1" applyFont="1" applyFill="1" applyBorder="1" applyAlignment="1">
      <alignment vertical="center"/>
    </xf>
    <xf numFmtId="0" fontId="6" fillId="3" borderId="8" xfId="0" applyFont="1" applyFill="1" applyBorder="1" applyAlignment="1">
      <alignment vertical="center" wrapText="1"/>
    </xf>
    <xf numFmtId="0" fontId="5" fillId="3" borderId="8" xfId="0" applyFont="1" applyFill="1" applyBorder="1" applyAlignment="1">
      <alignment vertical="center" wrapText="1"/>
    </xf>
    <xf numFmtId="0" fontId="6" fillId="5" borderId="8" xfId="0" applyFont="1" applyFill="1" applyBorder="1" applyAlignment="1">
      <alignment vertical="center"/>
    </xf>
    <xf numFmtId="0" fontId="7" fillId="0" borderId="8" xfId="0" applyFont="1" applyBorder="1" applyAlignment="1">
      <alignment vertical="center"/>
    </xf>
    <xf numFmtId="3" fontId="7" fillId="0" borderId="8" xfId="4" applyNumberFormat="1" applyFont="1" applyBorder="1" applyAlignment="1">
      <alignment vertical="center"/>
    </xf>
    <xf numFmtId="3" fontId="7" fillId="0" borderId="8" xfId="0" applyNumberFormat="1" applyFont="1" applyBorder="1" applyAlignment="1">
      <alignment vertical="center"/>
    </xf>
    <xf numFmtId="0" fontId="6" fillId="3" borderId="8" xfId="0" quotePrefix="1" applyFont="1" applyFill="1" applyBorder="1" applyAlignment="1">
      <alignment vertical="center" wrapText="1"/>
    </xf>
    <xf numFmtId="3" fontId="5" fillId="0" borderId="8" xfId="0" applyNumberFormat="1" applyFont="1" applyBorder="1" applyAlignment="1">
      <alignment vertical="center"/>
    </xf>
    <xf numFmtId="0" fontId="5" fillId="6" borderId="8" xfId="0" applyFont="1" applyFill="1" applyBorder="1" applyAlignment="1">
      <alignment vertical="center"/>
    </xf>
    <xf numFmtId="0" fontId="5" fillId="6" borderId="8" xfId="0" applyFont="1" applyFill="1" applyBorder="1" applyAlignment="1">
      <alignment vertical="center" wrapText="1"/>
    </xf>
    <xf numFmtId="3" fontId="5" fillId="6" borderId="8" xfId="4" applyNumberFormat="1" applyFont="1" applyFill="1" applyBorder="1" applyAlignment="1">
      <alignment vertical="center"/>
    </xf>
    <xf numFmtId="3" fontId="5" fillId="6" borderId="8" xfId="0" applyNumberFormat="1" applyFont="1" applyFill="1" applyBorder="1" applyAlignment="1">
      <alignment vertical="center"/>
    </xf>
    <xf numFmtId="1" fontId="5" fillId="6" borderId="8" xfId="0" applyNumberFormat="1" applyFont="1" applyFill="1" applyBorder="1" applyAlignment="1">
      <alignment vertical="center"/>
    </xf>
    <xf numFmtId="3" fontId="6" fillId="6" borderId="8" xfId="0" applyNumberFormat="1" applyFont="1" applyFill="1" applyBorder="1" applyAlignment="1">
      <alignment vertical="center"/>
    </xf>
    <xf numFmtId="1" fontId="9" fillId="3" borderId="8" xfId="0" applyNumberFormat="1" applyFont="1" applyFill="1" applyBorder="1" applyAlignment="1">
      <alignment vertical="center"/>
    </xf>
    <xf numFmtId="0" fontId="9" fillId="3" borderId="8" xfId="0" applyFont="1" applyFill="1" applyBorder="1" applyAlignment="1">
      <alignment vertical="center"/>
    </xf>
    <xf numFmtId="0" fontId="6" fillId="0" borderId="7" xfId="0" applyFont="1" applyBorder="1" applyAlignment="1">
      <alignment vertical="center"/>
    </xf>
    <xf numFmtId="3" fontId="6" fillId="0" borderId="7" xfId="4" applyNumberFormat="1" applyFont="1" applyBorder="1" applyAlignment="1">
      <alignment vertical="center"/>
    </xf>
    <xf numFmtId="3" fontId="6" fillId="0" borderId="7" xfId="0" applyNumberFormat="1" applyFont="1" applyBorder="1" applyAlignment="1">
      <alignment vertical="center"/>
    </xf>
    <xf numFmtId="3" fontId="6" fillId="3" borderId="7" xfId="0" applyNumberFormat="1" applyFont="1" applyFill="1" applyBorder="1" applyAlignment="1">
      <alignment vertical="center"/>
    </xf>
    <xf numFmtId="1" fontId="6" fillId="3" borderId="7" xfId="0" applyNumberFormat="1" applyFont="1" applyFill="1" applyBorder="1" applyAlignment="1">
      <alignment vertical="center"/>
    </xf>
    <xf numFmtId="0" fontId="6" fillId="3" borderId="7" xfId="0" applyFont="1" applyFill="1" applyBorder="1" applyAlignment="1">
      <alignment vertical="center"/>
    </xf>
    <xf numFmtId="0" fontId="5" fillId="0" borderId="4" xfId="0" applyFont="1" applyBorder="1" applyAlignment="1">
      <alignment vertical="center"/>
    </xf>
    <xf numFmtId="3" fontId="5" fillId="0" borderId="4" xfId="0" applyNumberFormat="1" applyFont="1" applyBorder="1" applyAlignment="1">
      <alignment vertical="center"/>
    </xf>
    <xf numFmtId="1" fontId="5" fillId="3" borderId="4" xfId="0" applyNumberFormat="1" applyFont="1" applyFill="1" applyBorder="1" applyAlignment="1">
      <alignment vertical="center"/>
    </xf>
    <xf numFmtId="0" fontId="5" fillId="3" borderId="4" xfId="0" applyFont="1" applyFill="1" applyBorder="1" applyAlignment="1">
      <alignment vertical="center"/>
    </xf>
    <xf numFmtId="3" fontId="6" fillId="3" borderId="0" xfId="0" applyNumberFormat="1" applyFont="1" applyFill="1" applyAlignment="1">
      <alignment horizontal="center" vertical="center"/>
    </xf>
    <xf numFmtId="0" fontId="8" fillId="0" borderId="0" xfId="0" applyFont="1" applyAlignment="1">
      <alignment vertical="center"/>
    </xf>
    <xf numFmtId="3" fontId="8" fillId="0" borderId="0" xfId="0" applyNumberFormat="1" applyFont="1" applyAlignment="1">
      <alignment vertical="center"/>
    </xf>
    <xf numFmtId="3" fontId="8" fillId="3" borderId="0" xfId="0" applyNumberFormat="1" applyFont="1" applyFill="1" applyAlignment="1">
      <alignment vertical="center"/>
    </xf>
    <xf numFmtId="0" fontId="8" fillId="3" borderId="0" xfId="0" applyFont="1" applyFill="1" applyAlignment="1">
      <alignment vertical="center"/>
    </xf>
    <xf numFmtId="43" fontId="6" fillId="0" borderId="0" xfId="4" applyFont="1" applyAlignment="1">
      <alignment vertical="center"/>
    </xf>
    <xf numFmtId="43" fontId="0" fillId="0" borderId="0" xfId="4" applyFont="1"/>
    <xf numFmtId="43" fontId="0" fillId="0" borderId="0" xfId="0" applyNumberFormat="1"/>
    <xf numFmtId="0" fontId="10" fillId="0" borderId="0" xfId="0" applyFont="1"/>
    <xf numFmtId="0" fontId="10" fillId="2" borderId="0" xfId="0" applyFont="1" applyFill="1"/>
    <xf numFmtId="0" fontId="10" fillId="0" borderId="0" xfId="0" applyFont="1" applyAlignment="1">
      <alignment horizontal="left"/>
    </xf>
    <xf numFmtId="0" fontId="10" fillId="0" borderId="0" xfId="0" applyFont="1" applyAlignment="1">
      <alignment vertical="center"/>
    </xf>
    <xf numFmtId="0" fontId="10" fillId="3" borderId="0" xfId="0" applyFont="1" applyFill="1" applyAlignment="1">
      <alignment vertical="center" wrapText="1"/>
    </xf>
    <xf numFmtId="0" fontId="12" fillId="0" borderId="4" xfId="0" applyFont="1" applyBorder="1" applyAlignment="1">
      <alignment horizontal="center" vertical="center" wrapText="1"/>
    </xf>
    <xf numFmtId="0" fontId="12" fillId="0" borderId="4" xfId="0" applyFont="1" applyBorder="1" applyAlignment="1">
      <alignment horizontal="center" vertical="center"/>
    </xf>
    <xf numFmtId="0" fontId="12" fillId="0" borderId="4" xfId="0" applyFont="1" applyBorder="1" applyAlignment="1">
      <alignment horizontal="center"/>
    </xf>
    <xf numFmtId="0" fontId="10" fillId="0" borderId="6" xfId="0" applyFont="1" applyBorder="1" applyAlignment="1">
      <alignment horizontal="center" vertical="center"/>
    </xf>
    <xf numFmtId="0" fontId="10" fillId="0" borderId="6" xfId="0" quotePrefix="1" applyFont="1" applyBorder="1" applyAlignment="1">
      <alignment vertical="center"/>
    </xf>
    <xf numFmtId="0" fontId="10" fillId="0" borderId="5" xfId="0" applyFont="1" applyBorder="1" applyAlignment="1">
      <alignment horizontal="center" vertical="center" wrapText="1"/>
    </xf>
    <xf numFmtId="0" fontId="6" fillId="0" borderId="5" xfId="0" applyFont="1" applyBorder="1" applyAlignment="1">
      <alignment vertical="center" wrapText="1"/>
    </xf>
    <xf numFmtId="165" fontId="10" fillId="0" borderId="4" xfId="0" applyNumberFormat="1" applyFont="1" applyBorder="1" applyAlignment="1">
      <alignment horizontal="center" vertical="center"/>
    </xf>
    <xf numFmtId="41" fontId="10" fillId="3" borderId="5" xfId="3" applyFont="1" applyFill="1" applyBorder="1" applyAlignment="1">
      <alignment horizontal="center" vertical="center"/>
    </xf>
    <xf numFmtId="41" fontId="10" fillId="0" borderId="4" xfId="3" applyFont="1" applyBorder="1" applyAlignment="1">
      <alignment horizontal="center" vertical="center"/>
    </xf>
    <xf numFmtId="0" fontId="10" fillId="0" borderId="4" xfId="0" applyFont="1" applyBorder="1" applyAlignment="1">
      <alignment vertical="center"/>
    </xf>
    <xf numFmtId="0" fontId="12" fillId="0" borderId="4" xfId="0" applyFont="1" applyBorder="1" applyAlignment="1">
      <alignment vertical="center"/>
    </xf>
    <xf numFmtId="164" fontId="12" fillId="2" borderId="4" xfId="0" applyNumberFormat="1" applyFont="1" applyFill="1" applyBorder="1" applyAlignment="1">
      <alignment vertical="center"/>
    </xf>
    <xf numFmtId="0" fontId="10" fillId="0" borderId="0" xfId="0" applyFont="1" applyBorder="1" applyAlignment="1">
      <alignment horizontal="center"/>
    </xf>
    <xf numFmtId="0" fontId="10" fillId="0" borderId="0" xfId="0" applyFont="1" applyBorder="1" applyAlignment="1">
      <alignment horizontal="left"/>
    </xf>
    <xf numFmtId="0" fontId="12" fillId="0" borderId="0" xfId="0" applyFont="1" applyBorder="1" applyAlignment="1">
      <alignment horizontal="center"/>
    </xf>
    <xf numFmtId="0" fontId="10" fillId="0" borderId="0" xfId="0" applyFont="1" applyBorder="1"/>
    <xf numFmtId="164" fontId="12" fillId="2" borderId="0" xfId="0" applyNumberFormat="1" applyFont="1" applyFill="1" applyBorder="1"/>
    <xf numFmtId="0" fontId="10" fillId="0" borderId="0" xfId="0" applyFont="1" applyBorder="1" applyAlignment="1">
      <alignment horizontal="left"/>
    </xf>
    <xf numFmtId="0" fontId="10" fillId="0" borderId="0" xfId="0" applyFont="1" applyBorder="1" applyAlignment="1">
      <alignment horizontal="center"/>
    </xf>
    <xf numFmtId="0" fontId="10" fillId="2" borderId="0" xfId="0" applyFont="1" applyFill="1" applyBorder="1"/>
    <xf numFmtId="0" fontId="6" fillId="0" borderId="0" xfId="0" applyFont="1"/>
    <xf numFmtId="0" fontId="13" fillId="2" borderId="0" xfId="0" applyFont="1" applyFill="1"/>
    <xf numFmtId="0" fontId="12" fillId="2" borderId="0" xfId="0" applyFont="1" applyFill="1"/>
    <xf numFmtId="0" fontId="14" fillId="0" borderId="0" xfId="0" applyFont="1"/>
    <xf numFmtId="0" fontId="14" fillId="3" borderId="0" xfId="0" applyFont="1" applyFill="1" applyAlignment="1"/>
    <xf numFmtId="0" fontId="5" fillId="0" borderId="0" xfId="0" applyFont="1"/>
    <xf numFmtId="0" fontId="5" fillId="3" borderId="0" xfId="0" applyFont="1" applyFill="1"/>
    <xf numFmtId="0" fontId="10" fillId="0" borderId="4" xfId="0" applyFont="1" applyBorder="1" applyAlignment="1">
      <alignment horizontal="center" vertical="center" wrapText="1"/>
    </xf>
    <xf numFmtId="0" fontId="10" fillId="0" borderId="4" xfId="0" applyFont="1" applyBorder="1" applyAlignment="1">
      <alignment horizontal="left" vertical="center" wrapText="1"/>
    </xf>
    <xf numFmtId="165" fontId="10" fillId="0" borderId="4" xfId="0" applyNumberFormat="1" applyFont="1" applyFill="1" applyBorder="1" applyAlignment="1">
      <alignment horizontal="center" vertical="center"/>
    </xf>
    <xf numFmtId="0" fontId="10" fillId="0" borderId="4" xfId="0" applyFont="1" applyBorder="1" applyAlignment="1">
      <alignment horizontal="center" vertical="center"/>
    </xf>
    <xf numFmtId="41" fontId="10" fillId="0" borderId="4" xfId="3" applyFont="1" applyFill="1" applyBorder="1" applyAlignment="1">
      <alignment horizontal="center" vertical="center"/>
    </xf>
    <xf numFmtId="0" fontId="10" fillId="0" borderId="1" xfId="0" applyFont="1" applyBorder="1" applyAlignment="1">
      <alignment horizontal="center" vertical="center"/>
    </xf>
    <xf numFmtId="0" fontId="6" fillId="0" borderId="4" xfId="0" applyFont="1" applyBorder="1" applyAlignment="1">
      <alignment vertical="center" wrapText="1"/>
    </xf>
    <xf numFmtId="164" fontId="10" fillId="0" borderId="4" xfId="3" applyNumberFormat="1" applyFont="1" applyBorder="1" applyAlignment="1">
      <alignment horizontal="center" vertical="center"/>
    </xf>
    <xf numFmtId="165" fontId="10" fillId="0" borderId="4" xfId="0" applyNumberFormat="1" applyFont="1" applyBorder="1" applyAlignment="1">
      <alignment horizontal="center" vertical="center" wrapText="1"/>
    </xf>
    <xf numFmtId="41" fontId="10" fillId="3" borderId="5" xfId="3" applyFont="1" applyFill="1" applyBorder="1" applyAlignment="1">
      <alignment horizontal="center" vertical="center" wrapText="1"/>
    </xf>
    <xf numFmtId="3" fontId="5" fillId="3" borderId="4" xfId="0" applyNumberFormat="1" applyFont="1" applyFill="1" applyBorder="1" applyAlignment="1">
      <alignment horizontal="center" vertical="center" wrapText="1"/>
    </xf>
    <xf numFmtId="3" fontId="5" fillId="3" borderId="4" xfId="0" applyNumberFormat="1" applyFont="1" applyFill="1" applyBorder="1" applyAlignment="1">
      <alignment horizontal="center" vertical="center"/>
    </xf>
    <xf numFmtId="0" fontId="10" fillId="0" borderId="0" xfId="0" applyFont="1" applyBorder="1" applyAlignment="1">
      <alignment horizontal="left"/>
    </xf>
    <xf numFmtId="0" fontId="10" fillId="0" borderId="0" xfId="0" applyFont="1" applyBorder="1" applyAlignment="1">
      <alignment horizontal="center"/>
    </xf>
    <xf numFmtId="3" fontId="17" fillId="3" borderId="8" xfId="0" applyNumberFormat="1" applyFont="1" applyFill="1" applyBorder="1" applyAlignment="1">
      <alignment vertical="center"/>
    </xf>
    <xf numFmtId="3" fontId="17" fillId="6" borderId="8" xfId="0" applyNumberFormat="1" applyFont="1" applyFill="1" applyBorder="1" applyAlignment="1">
      <alignment vertical="center"/>
    </xf>
    <xf numFmtId="0" fontId="6" fillId="3" borderId="0" xfId="0" applyFont="1" applyFill="1" applyAlignment="1">
      <alignment vertical="center" wrapText="1"/>
    </xf>
    <xf numFmtId="0" fontId="6" fillId="3" borderId="6" xfId="0" applyFont="1" applyFill="1" applyBorder="1" applyAlignment="1">
      <alignment vertical="center" wrapText="1"/>
    </xf>
    <xf numFmtId="0" fontId="7" fillId="3" borderId="8" xfId="0" applyFont="1" applyFill="1" applyBorder="1" applyAlignment="1">
      <alignment vertical="center" wrapText="1"/>
    </xf>
    <xf numFmtId="0" fontId="16" fillId="3" borderId="4" xfId="0" applyFont="1" applyFill="1" applyBorder="1" applyAlignment="1" applyProtection="1">
      <alignment horizontal="left" vertical="center" wrapText="1"/>
    </xf>
    <xf numFmtId="0" fontId="15" fillId="3" borderId="4" xfId="0" applyFont="1" applyFill="1" applyBorder="1" applyAlignment="1" applyProtection="1">
      <alignment horizontal="left" vertical="center" wrapText="1"/>
    </xf>
    <xf numFmtId="3" fontId="16" fillId="0" borderId="2" xfId="0" applyNumberFormat="1" applyFont="1" applyBorder="1" applyAlignment="1" applyProtection="1">
      <alignment vertical="center" wrapText="1"/>
    </xf>
    <xf numFmtId="3" fontId="5" fillId="7" borderId="8" xfId="4" applyNumberFormat="1" applyFont="1" applyFill="1" applyBorder="1" applyAlignment="1">
      <alignment vertical="center"/>
    </xf>
    <xf numFmtId="0" fontId="6" fillId="3" borderId="7" xfId="0" applyFont="1" applyFill="1" applyBorder="1" applyAlignment="1">
      <alignment vertical="center" wrapText="1"/>
    </xf>
    <xf numFmtId="0" fontId="5" fillId="3" borderId="4" xfId="0" applyFont="1" applyFill="1" applyBorder="1" applyAlignment="1">
      <alignment vertical="center" wrapText="1"/>
    </xf>
    <xf numFmtId="0" fontId="6" fillId="7" borderId="8" xfId="0" applyFont="1" applyFill="1" applyBorder="1" applyAlignment="1">
      <alignment vertical="center" wrapText="1"/>
    </xf>
    <xf numFmtId="0" fontId="6" fillId="5" borderId="9" xfId="0" applyFont="1" applyFill="1" applyBorder="1" applyAlignment="1">
      <alignment vertical="center"/>
    </xf>
    <xf numFmtId="3" fontId="6" fillId="5" borderId="9" xfId="4" applyNumberFormat="1" applyFont="1" applyFill="1" applyBorder="1" applyAlignment="1">
      <alignment vertical="center"/>
    </xf>
    <xf numFmtId="3" fontId="6" fillId="5" borderId="9" xfId="0" applyNumberFormat="1" applyFont="1" applyFill="1" applyBorder="1" applyAlignment="1">
      <alignment vertical="center"/>
    </xf>
    <xf numFmtId="1" fontId="6" fillId="5" borderId="9" xfId="0" applyNumberFormat="1" applyFont="1" applyFill="1" applyBorder="1" applyAlignment="1">
      <alignment vertical="center"/>
    </xf>
    <xf numFmtId="0" fontId="3" fillId="3" borderId="8" xfId="0" applyFont="1" applyFill="1" applyBorder="1" applyAlignment="1" applyProtection="1">
      <alignment horizontal="left" vertical="top" wrapText="1"/>
    </xf>
    <xf numFmtId="0" fontId="3" fillId="3" borderId="8" xfId="0" applyFont="1" applyFill="1" applyBorder="1" applyAlignment="1" applyProtection="1">
      <alignment horizontal="left" vertical="center" wrapText="1"/>
    </xf>
    <xf numFmtId="0" fontId="15" fillId="3" borderId="8" xfId="0" applyFont="1" applyFill="1" applyBorder="1" applyAlignment="1" applyProtection="1">
      <alignment horizontal="left" vertical="top" wrapText="1"/>
    </xf>
    <xf numFmtId="0" fontId="2" fillId="3" borderId="8" xfId="0" quotePrefix="1" applyFont="1" applyFill="1" applyBorder="1" applyAlignment="1">
      <alignment wrapText="1"/>
    </xf>
    <xf numFmtId="0" fontId="2" fillId="3" borderId="8" xfId="0" applyFont="1" applyFill="1" applyBorder="1"/>
    <xf numFmtId="0" fontId="2" fillId="3" borderId="8" xfId="0" applyFont="1" applyFill="1" applyBorder="1" applyAlignment="1">
      <alignment wrapText="1"/>
    </xf>
    <xf numFmtId="0" fontId="6" fillId="5" borderId="9" xfId="0" applyFont="1" applyFill="1" applyBorder="1" applyAlignment="1">
      <alignment vertical="center" wrapText="1"/>
    </xf>
    <xf numFmtId="0" fontId="6" fillId="7" borderId="8" xfId="0" applyFont="1" applyFill="1" applyBorder="1" applyAlignment="1">
      <alignment vertical="center"/>
    </xf>
    <xf numFmtId="3" fontId="6" fillId="7" borderId="8" xfId="4" applyNumberFormat="1" applyFont="1" applyFill="1" applyBorder="1" applyAlignment="1">
      <alignment vertical="center"/>
    </xf>
    <xf numFmtId="3" fontId="6" fillId="7" borderId="8" xfId="0" applyNumberFormat="1" applyFont="1" applyFill="1" applyBorder="1" applyAlignment="1">
      <alignment vertical="center"/>
    </xf>
    <xf numFmtId="1" fontId="6" fillId="7" borderId="8" xfId="0" applyNumberFormat="1" applyFont="1" applyFill="1" applyBorder="1" applyAlignment="1">
      <alignment vertical="center"/>
    </xf>
    <xf numFmtId="3" fontId="10" fillId="3" borderId="0" xfId="0" applyNumberFormat="1" applyFont="1" applyFill="1" applyBorder="1" applyAlignment="1">
      <alignment horizontal="left" vertical="center"/>
    </xf>
    <xf numFmtId="3" fontId="11"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0" fontId="5" fillId="3" borderId="4" xfId="0" applyFont="1" applyFill="1" applyBorder="1" applyAlignment="1">
      <alignment horizontal="center" vertical="center" wrapText="1"/>
    </xf>
    <xf numFmtId="0" fontId="5" fillId="0" borderId="0" xfId="0" applyFont="1" applyAlignment="1">
      <alignment horizontal="center" vertical="center"/>
    </xf>
    <xf numFmtId="0" fontId="5" fillId="3" borderId="4" xfId="0" applyFont="1" applyFill="1" applyBorder="1" applyAlignment="1">
      <alignment horizontal="center" vertical="center"/>
    </xf>
    <xf numFmtId="3" fontId="5" fillId="3" borderId="4" xfId="0" applyNumberFormat="1" applyFont="1" applyFill="1" applyBorder="1" applyAlignment="1">
      <alignment horizontal="center" vertical="center" wrapText="1"/>
    </xf>
    <xf numFmtId="3" fontId="5" fillId="3" borderId="4" xfId="0" applyNumberFormat="1" applyFont="1" applyFill="1" applyBorder="1" applyAlignment="1">
      <alignment horizontal="center" vertical="center"/>
    </xf>
    <xf numFmtId="0" fontId="12" fillId="0" borderId="4" xfId="0" applyFont="1" applyBorder="1" applyAlignment="1">
      <alignment horizontal="center" vertical="center" wrapText="1"/>
    </xf>
    <xf numFmtId="0" fontId="10" fillId="0" borderId="0" xfId="0" applyFont="1" applyBorder="1" applyAlignment="1">
      <alignment horizontal="left" vertical="center" wrapText="1"/>
    </xf>
    <xf numFmtId="0" fontId="10" fillId="0" borderId="0" xfId="0" applyFont="1" applyBorder="1" applyAlignment="1">
      <alignment horizontal="left"/>
    </xf>
    <xf numFmtId="0" fontId="10" fillId="0" borderId="0" xfId="0" applyFont="1" applyBorder="1" applyAlignment="1">
      <alignment horizontal="center"/>
    </xf>
    <xf numFmtId="0" fontId="12" fillId="0" borderId="0" xfId="0" applyFont="1" applyAlignment="1">
      <alignment horizontal="center"/>
    </xf>
    <xf numFmtId="0" fontId="10" fillId="0" borderId="0" xfId="0" applyFont="1" applyAlignment="1">
      <alignment horizontal="left" vertical="center" wrapText="1"/>
    </xf>
    <xf numFmtId="0" fontId="12" fillId="0" borderId="1" xfId="0" applyFont="1" applyBorder="1" applyAlignment="1">
      <alignment horizontal="center" vertical="center"/>
    </xf>
    <xf numFmtId="0" fontId="12" fillId="0" borderId="5"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2" borderId="1" xfId="0" applyFont="1" applyFill="1" applyBorder="1" applyAlignment="1">
      <alignment horizontal="center" vertical="center"/>
    </xf>
    <xf numFmtId="0" fontId="12" fillId="2" borderId="5" xfId="0" applyFont="1" applyFill="1" applyBorder="1" applyAlignment="1">
      <alignment horizontal="center" vertical="center"/>
    </xf>
  </cellXfs>
  <cellStyles count="6">
    <cellStyle name="Comma" xfId="4" builtinId="3"/>
    <cellStyle name="Comma [0] 2 10" xfId="3"/>
    <cellStyle name="Comma 2" xfId="2"/>
    <cellStyle name="Normal" xfId="0" builtinId="0"/>
    <cellStyle name="Normal 2" xfId="1"/>
    <cellStyle name="Normal 4"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2063MG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0/revisi%202020/REVISI%208%20BARU%2020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AL"/>
      <sheetName val="51B.525119"/>
    </sheetNames>
    <sheetDataSet>
      <sheetData sheetId="0">
        <row r="105">
          <cell r="F105">
            <v>82400000</v>
          </cell>
        </row>
      </sheetData>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2"/>
      <sheetName val="Sheet3"/>
    </sheetNames>
    <sheetDataSet>
      <sheetData sheetId="0">
        <row r="107">
          <cell r="C107">
            <v>84</v>
          </cell>
        </row>
        <row r="440">
          <cell r="F440">
            <v>2320000</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20"/>
  <sheetViews>
    <sheetView tabSelected="1" topLeftCell="A44" workbookViewId="0">
      <selection sqref="A1:I419"/>
    </sheetView>
  </sheetViews>
  <sheetFormatPr defaultRowHeight="18.75"/>
  <cols>
    <col min="1" max="1" width="8.5" style="2" customWidth="1"/>
    <col min="2" max="2" width="33.296875" style="113" customWidth="1"/>
    <col min="3" max="3" width="10.796875" style="2" customWidth="1"/>
    <col min="4" max="4" width="11.296875" style="61" customWidth="1"/>
    <col min="5" max="5" width="9.796875" style="2" customWidth="1"/>
    <col min="6" max="6" width="12" style="2" customWidth="1"/>
    <col min="7" max="7" width="10.59765625" style="2" customWidth="1"/>
    <col min="8" max="8" width="3.59765625" style="2" customWidth="1"/>
    <col min="9" max="9" width="2.296875" style="2" customWidth="1"/>
    <col min="11" max="11" width="14.69921875" bestFit="1" customWidth="1"/>
  </cols>
  <sheetData>
    <row r="1" spans="1:9">
      <c r="A1" s="142" t="s">
        <v>386</v>
      </c>
      <c r="B1" s="142"/>
      <c r="C1" s="142"/>
      <c r="D1" s="142"/>
      <c r="E1" s="142"/>
      <c r="F1" s="142"/>
      <c r="G1" s="142"/>
      <c r="H1" s="142"/>
      <c r="I1" s="142"/>
    </row>
    <row r="2" spans="1:9">
      <c r="A2" s="142" t="s">
        <v>33</v>
      </c>
      <c r="B2" s="142"/>
      <c r="C2" s="142"/>
      <c r="D2" s="142"/>
      <c r="E2" s="142"/>
      <c r="F2" s="142"/>
      <c r="G2" s="142"/>
      <c r="H2" s="142"/>
      <c r="I2" s="142"/>
    </row>
    <row r="3" spans="1:9">
      <c r="A3" s="142" t="s">
        <v>34</v>
      </c>
      <c r="B3" s="142"/>
      <c r="C3" s="142"/>
      <c r="D3" s="142"/>
      <c r="E3" s="142"/>
      <c r="F3" s="142"/>
      <c r="G3" s="142"/>
      <c r="H3" s="142"/>
      <c r="I3" s="142"/>
    </row>
    <row r="4" spans="1:9">
      <c r="A4" s="142" t="s">
        <v>387</v>
      </c>
      <c r="B4" s="142"/>
      <c r="C4" s="142"/>
      <c r="D4" s="142"/>
      <c r="E4" s="142"/>
      <c r="F4" s="142"/>
      <c r="G4" s="142"/>
      <c r="H4" s="142"/>
      <c r="I4" s="142"/>
    </row>
    <row r="5" spans="1:9">
      <c r="C5" s="3"/>
      <c r="D5" s="4"/>
      <c r="E5" s="3"/>
      <c r="F5" s="5"/>
      <c r="G5" s="5"/>
      <c r="H5" s="6"/>
      <c r="I5" s="6"/>
    </row>
    <row r="6" spans="1:9">
      <c r="C6" s="3"/>
      <c r="D6" s="4"/>
      <c r="E6" s="3"/>
      <c r="F6" s="5"/>
      <c r="G6" s="5"/>
      <c r="H6" s="6"/>
      <c r="I6" s="6"/>
    </row>
    <row r="7" spans="1:9" ht="18.75" customHeight="1">
      <c r="A7" s="143" t="s">
        <v>35</v>
      </c>
      <c r="B7" s="143" t="s">
        <v>36</v>
      </c>
      <c r="C7" s="144" t="s">
        <v>37</v>
      </c>
      <c r="D7" s="145" t="s">
        <v>38</v>
      </c>
      <c r="E7" s="145"/>
      <c r="F7" s="145" t="s">
        <v>20</v>
      </c>
      <c r="G7" s="145" t="s">
        <v>39</v>
      </c>
      <c r="H7" s="141" t="s">
        <v>40</v>
      </c>
      <c r="I7" s="141"/>
    </row>
    <row r="8" spans="1:9">
      <c r="A8" s="143"/>
      <c r="B8" s="143"/>
      <c r="C8" s="144"/>
      <c r="D8" s="107" t="s">
        <v>41</v>
      </c>
      <c r="E8" s="108" t="s">
        <v>42</v>
      </c>
      <c r="F8" s="145"/>
      <c r="G8" s="145"/>
      <c r="H8" s="141"/>
      <c r="I8" s="141"/>
    </row>
    <row r="9" spans="1:9">
      <c r="A9" s="7" t="s">
        <v>43</v>
      </c>
      <c r="B9" s="114" t="s">
        <v>44</v>
      </c>
      <c r="C9" s="8">
        <v>5143999000</v>
      </c>
      <c r="D9" s="8" t="s">
        <v>45</v>
      </c>
      <c r="E9" s="9"/>
      <c r="F9" s="10"/>
      <c r="G9" s="10"/>
      <c r="H9" s="11"/>
      <c r="I9" s="11"/>
    </row>
    <row r="10" spans="1:9" ht="30">
      <c r="A10" s="12" t="s">
        <v>46</v>
      </c>
      <c r="B10" s="30" t="s">
        <v>47</v>
      </c>
      <c r="C10" s="13">
        <v>5143999000</v>
      </c>
      <c r="D10" s="13" t="s">
        <v>45</v>
      </c>
      <c r="E10" s="14"/>
      <c r="F10" s="15"/>
      <c r="G10" s="15"/>
      <c r="H10" s="16"/>
      <c r="I10" s="16"/>
    </row>
    <row r="11" spans="1:9">
      <c r="A11" s="12" t="s">
        <v>48</v>
      </c>
      <c r="B11" s="30" t="s">
        <v>49</v>
      </c>
      <c r="C11" s="13">
        <v>5143999000</v>
      </c>
      <c r="D11" s="13" t="s">
        <v>45</v>
      </c>
      <c r="E11" s="14"/>
      <c r="F11" s="15"/>
      <c r="G11" s="15"/>
      <c r="H11" s="16"/>
      <c r="I11" s="16"/>
    </row>
    <row r="12" spans="1:9">
      <c r="A12" s="17" t="s">
        <v>50</v>
      </c>
      <c r="B12" s="18" t="s">
        <v>51</v>
      </c>
      <c r="C12" s="19"/>
      <c r="D12" s="19"/>
      <c r="E12" s="20"/>
      <c r="F12" s="20">
        <f>E12+D12</f>
        <v>0</v>
      </c>
      <c r="G12" s="20">
        <f>C12-F12</f>
        <v>0</v>
      </c>
      <c r="H12" s="21" t="e">
        <f>F12/C12*100</f>
        <v>#DIV/0!</v>
      </c>
      <c r="I12" s="17" t="s">
        <v>52</v>
      </c>
    </row>
    <row r="13" spans="1:9">
      <c r="A13" s="12" t="s">
        <v>53</v>
      </c>
      <c r="B13" s="30" t="s">
        <v>54</v>
      </c>
      <c r="C13" s="22"/>
      <c r="D13" s="22"/>
      <c r="E13" s="22"/>
      <c r="F13" s="23"/>
      <c r="G13" s="24">
        <f t="shared" ref="G13:G121" si="0">C13-F13</f>
        <v>0</v>
      </c>
      <c r="H13" s="25" t="e">
        <f t="shared" ref="H13:H121" si="1">F13/C13*100</f>
        <v>#DIV/0!</v>
      </c>
      <c r="I13" s="26" t="s">
        <v>52</v>
      </c>
    </row>
    <row r="14" spans="1:9" hidden="1">
      <c r="A14" s="27" t="s">
        <v>55</v>
      </c>
      <c r="B14" s="31" t="s">
        <v>56</v>
      </c>
      <c r="C14" s="22">
        <f>SUM(C15:C21)</f>
        <v>98155000</v>
      </c>
      <c r="D14" s="22">
        <v>97504000</v>
      </c>
      <c r="E14" s="22">
        <f t="shared" ref="E14:G14" si="2">SUM(E15:E21)</f>
        <v>0</v>
      </c>
      <c r="F14" s="22">
        <f t="shared" si="2"/>
        <v>97504000</v>
      </c>
      <c r="G14" s="22">
        <f t="shared" si="2"/>
        <v>651000</v>
      </c>
      <c r="H14" s="25">
        <f t="shared" si="1"/>
        <v>99.336763282563282</v>
      </c>
      <c r="I14" s="26" t="s">
        <v>52</v>
      </c>
    </row>
    <row r="15" spans="1:9" ht="28.5" hidden="1" customHeight="1">
      <c r="A15" s="12" t="s">
        <v>45</v>
      </c>
      <c r="B15" s="30" t="s">
        <v>57</v>
      </c>
      <c r="C15" s="13">
        <v>28125000</v>
      </c>
      <c r="D15" s="28">
        <v>28000000</v>
      </c>
      <c r="E15" s="15"/>
      <c r="F15" s="15">
        <f t="shared" ref="F15:F120" si="3">E15+D15</f>
        <v>28000000</v>
      </c>
      <c r="G15" s="15">
        <f t="shared" si="0"/>
        <v>125000</v>
      </c>
      <c r="H15" s="29">
        <f t="shared" si="1"/>
        <v>99.555555555555557</v>
      </c>
      <c r="I15" s="16" t="s">
        <v>52</v>
      </c>
    </row>
    <row r="16" spans="1:9" hidden="1">
      <c r="A16" s="12" t="s">
        <v>45</v>
      </c>
      <c r="B16" s="30" t="s">
        <v>58</v>
      </c>
      <c r="C16" s="13">
        <v>9500000</v>
      </c>
      <c r="D16" s="28">
        <v>9499000</v>
      </c>
      <c r="E16" s="15">
        <v>0</v>
      </c>
      <c r="F16" s="15">
        <f t="shared" si="3"/>
        <v>9499000</v>
      </c>
      <c r="G16" s="15">
        <f t="shared" si="0"/>
        <v>1000</v>
      </c>
      <c r="H16" s="29">
        <f t="shared" si="1"/>
        <v>99.989473684210523</v>
      </c>
      <c r="I16" s="16" t="s">
        <v>52</v>
      </c>
    </row>
    <row r="17" spans="1:9" ht="30" hidden="1">
      <c r="A17" s="12" t="s">
        <v>45</v>
      </c>
      <c r="B17" s="30" t="s">
        <v>269</v>
      </c>
      <c r="C17" s="13">
        <v>10500000</v>
      </c>
      <c r="D17" s="28">
        <v>10395000</v>
      </c>
      <c r="E17" s="15">
        <v>0</v>
      </c>
      <c r="F17" s="15">
        <f t="shared" si="3"/>
        <v>10395000</v>
      </c>
      <c r="G17" s="15">
        <f t="shared" si="0"/>
        <v>105000</v>
      </c>
      <c r="H17" s="29">
        <f t="shared" si="1"/>
        <v>99</v>
      </c>
      <c r="I17" s="16" t="s">
        <v>52</v>
      </c>
    </row>
    <row r="18" spans="1:9" hidden="1">
      <c r="A18" s="12" t="s">
        <v>45</v>
      </c>
      <c r="B18" s="30" t="s">
        <v>59</v>
      </c>
      <c r="C18" s="13">
        <v>12300000</v>
      </c>
      <c r="D18" s="28">
        <v>12195000</v>
      </c>
      <c r="E18" s="14"/>
      <c r="F18" s="15">
        <f t="shared" si="3"/>
        <v>12195000</v>
      </c>
      <c r="G18" s="15">
        <f t="shared" si="0"/>
        <v>105000</v>
      </c>
      <c r="H18" s="29">
        <f t="shared" si="1"/>
        <v>99.146341463414629</v>
      </c>
      <c r="I18" s="16" t="s">
        <v>52</v>
      </c>
    </row>
    <row r="19" spans="1:9" ht="30" hidden="1">
      <c r="A19" s="12" t="s">
        <v>45</v>
      </c>
      <c r="B19" s="30" t="s">
        <v>60</v>
      </c>
      <c r="C19" s="13">
        <v>10500000</v>
      </c>
      <c r="D19" s="28">
        <v>10500000</v>
      </c>
      <c r="E19" s="14"/>
      <c r="F19" s="15">
        <f t="shared" si="3"/>
        <v>10500000</v>
      </c>
      <c r="G19" s="15">
        <f t="shared" si="0"/>
        <v>0</v>
      </c>
      <c r="H19" s="29">
        <f t="shared" si="1"/>
        <v>100</v>
      </c>
      <c r="I19" s="16" t="s">
        <v>52</v>
      </c>
    </row>
    <row r="20" spans="1:9" ht="30" hidden="1">
      <c r="A20" s="12" t="s">
        <v>45</v>
      </c>
      <c r="B20" s="30" t="s">
        <v>61</v>
      </c>
      <c r="C20" s="13">
        <v>20580000</v>
      </c>
      <c r="D20" s="28">
        <v>20440000</v>
      </c>
      <c r="E20" s="14"/>
      <c r="F20" s="15">
        <f t="shared" si="3"/>
        <v>20440000</v>
      </c>
      <c r="G20" s="15">
        <f t="shared" si="0"/>
        <v>140000</v>
      </c>
      <c r="H20" s="29">
        <f t="shared" si="1"/>
        <v>99.319727891156461</v>
      </c>
      <c r="I20" s="16" t="s">
        <v>52</v>
      </c>
    </row>
    <row r="21" spans="1:9" ht="30" hidden="1">
      <c r="A21" s="12"/>
      <c r="B21" s="30" t="s">
        <v>270</v>
      </c>
      <c r="C21" s="13">
        <v>6650000</v>
      </c>
      <c r="D21" s="28">
        <v>6475000</v>
      </c>
      <c r="E21" s="14">
        <v>0</v>
      </c>
      <c r="F21" s="15">
        <f t="shared" si="3"/>
        <v>6475000</v>
      </c>
      <c r="G21" s="15">
        <f t="shared" si="0"/>
        <v>175000</v>
      </c>
      <c r="H21" s="29">
        <f t="shared" si="1"/>
        <v>97.368421052631575</v>
      </c>
      <c r="I21" s="16" t="s">
        <v>52</v>
      </c>
    </row>
    <row r="22" spans="1:9" hidden="1">
      <c r="A22" s="27" t="s">
        <v>62</v>
      </c>
      <c r="B22" s="31" t="s">
        <v>63</v>
      </c>
      <c r="C22" s="22">
        <f>SUM(C23:C31)</f>
        <v>85660000</v>
      </c>
      <c r="D22" s="22">
        <v>85090000</v>
      </c>
      <c r="E22" s="22">
        <f t="shared" ref="E22:G22" si="4">SUM(E23:E31)</f>
        <v>0</v>
      </c>
      <c r="F22" s="22">
        <f t="shared" si="4"/>
        <v>85090000</v>
      </c>
      <c r="G22" s="22">
        <f t="shared" si="4"/>
        <v>570000</v>
      </c>
      <c r="H22" s="25">
        <f t="shared" si="1"/>
        <v>99.334578566425407</v>
      </c>
      <c r="I22" s="26" t="s">
        <v>52</v>
      </c>
    </row>
    <row r="23" spans="1:9" hidden="1">
      <c r="A23" s="12" t="s">
        <v>45</v>
      </c>
      <c r="B23" s="30" t="s">
        <v>64</v>
      </c>
      <c r="C23" s="13">
        <v>6000000</v>
      </c>
      <c r="D23" s="13">
        <v>6000000</v>
      </c>
      <c r="E23" s="15"/>
      <c r="F23" s="15">
        <f t="shared" si="3"/>
        <v>6000000</v>
      </c>
      <c r="G23" s="15">
        <f t="shared" si="0"/>
        <v>0</v>
      </c>
      <c r="H23" s="29">
        <f t="shared" si="1"/>
        <v>100</v>
      </c>
      <c r="I23" s="16" t="s">
        <v>52</v>
      </c>
    </row>
    <row r="24" spans="1:9" ht="30" hidden="1">
      <c r="A24" s="12" t="s">
        <v>45</v>
      </c>
      <c r="B24" s="30" t="s">
        <v>65</v>
      </c>
      <c r="C24" s="13">
        <v>4500000</v>
      </c>
      <c r="D24" s="13">
        <v>4500000</v>
      </c>
      <c r="E24" s="15"/>
      <c r="F24" s="15">
        <f t="shared" si="3"/>
        <v>4500000</v>
      </c>
      <c r="G24" s="15">
        <f t="shared" si="0"/>
        <v>0</v>
      </c>
      <c r="H24" s="29">
        <f t="shared" si="1"/>
        <v>100</v>
      </c>
      <c r="I24" s="16" t="s">
        <v>52</v>
      </c>
    </row>
    <row r="25" spans="1:9" ht="30" hidden="1">
      <c r="A25" s="12" t="s">
        <v>45</v>
      </c>
      <c r="B25" s="30" t="s">
        <v>66</v>
      </c>
      <c r="C25" s="13">
        <v>860000</v>
      </c>
      <c r="D25" s="13">
        <v>850000</v>
      </c>
      <c r="E25" s="14"/>
      <c r="F25" s="15">
        <f t="shared" si="3"/>
        <v>850000</v>
      </c>
      <c r="G25" s="15">
        <f t="shared" si="0"/>
        <v>10000</v>
      </c>
      <c r="H25" s="29">
        <f t="shared" si="1"/>
        <v>98.837209302325576</v>
      </c>
      <c r="I25" s="16" t="s">
        <v>52</v>
      </c>
    </row>
    <row r="26" spans="1:9" ht="30" hidden="1">
      <c r="A26" s="12" t="s">
        <v>45</v>
      </c>
      <c r="B26" s="30" t="s">
        <v>67</v>
      </c>
      <c r="C26" s="13">
        <v>16200000</v>
      </c>
      <c r="D26" s="13">
        <v>15700000</v>
      </c>
      <c r="E26" s="14"/>
      <c r="F26" s="15">
        <f t="shared" si="3"/>
        <v>15700000</v>
      </c>
      <c r="G26" s="15">
        <f t="shared" si="0"/>
        <v>500000</v>
      </c>
      <c r="H26" s="29">
        <f t="shared" si="1"/>
        <v>96.913580246913583</v>
      </c>
      <c r="I26" s="16" t="s">
        <v>52</v>
      </c>
    </row>
    <row r="27" spans="1:9" ht="30" hidden="1">
      <c r="A27" s="12" t="s">
        <v>45</v>
      </c>
      <c r="B27" s="30" t="s">
        <v>68</v>
      </c>
      <c r="C27" s="13">
        <v>5000000</v>
      </c>
      <c r="D27" s="13">
        <v>5000000</v>
      </c>
      <c r="E27" s="14"/>
      <c r="F27" s="15">
        <f t="shared" si="3"/>
        <v>5000000</v>
      </c>
      <c r="G27" s="15">
        <f t="shared" si="0"/>
        <v>0</v>
      </c>
      <c r="H27" s="29">
        <f>F27/C27*100</f>
        <v>100</v>
      </c>
      <c r="I27" s="16" t="s">
        <v>52</v>
      </c>
    </row>
    <row r="28" spans="1:9" ht="30" hidden="1">
      <c r="A28" s="12"/>
      <c r="B28" s="30" t="s">
        <v>271</v>
      </c>
      <c r="C28" s="13">
        <v>21600000</v>
      </c>
      <c r="D28" s="13">
        <v>21540000</v>
      </c>
      <c r="E28" s="14"/>
      <c r="F28" s="15">
        <f t="shared" si="3"/>
        <v>21540000</v>
      </c>
      <c r="G28" s="15">
        <f t="shared" si="0"/>
        <v>60000</v>
      </c>
      <c r="H28" s="29">
        <f t="shared" ref="H28:H31" si="5">F28/C28*100</f>
        <v>99.722222222222229</v>
      </c>
      <c r="I28" s="16" t="s">
        <v>52</v>
      </c>
    </row>
    <row r="29" spans="1:9" ht="30" hidden="1">
      <c r="A29" s="12"/>
      <c r="B29" s="30" t="s">
        <v>272</v>
      </c>
      <c r="C29" s="13">
        <v>2000000</v>
      </c>
      <c r="D29" s="13">
        <v>2000000</v>
      </c>
      <c r="E29" s="14"/>
      <c r="F29" s="15">
        <f t="shared" si="3"/>
        <v>2000000</v>
      </c>
      <c r="G29" s="15">
        <f t="shared" si="0"/>
        <v>0</v>
      </c>
      <c r="H29" s="29">
        <f t="shared" si="5"/>
        <v>100</v>
      </c>
      <c r="I29" s="16" t="s">
        <v>52</v>
      </c>
    </row>
    <row r="30" spans="1:9" hidden="1">
      <c r="A30" s="12"/>
      <c r="B30" s="30" t="s">
        <v>273</v>
      </c>
      <c r="C30" s="13">
        <v>21000000</v>
      </c>
      <c r="D30" s="13">
        <v>21000000</v>
      </c>
      <c r="E30" s="14"/>
      <c r="F30" s="15">
        <f t="shared" si="3"/>
        <v>21000000</v>
      </c>
      <c r="G30" s="15">
        <f t="shared" si="0"/>
        <v>0</v>
      </c>
      <c r="H30" s="29">
        <f t="shared" si="5"/>
        <v>100</v>
      </c>
      <c r="I30" s="16" t="s">
        <v>52</v>
      </c>
    </row>
    <row r="31" spans="1:9" ht="18.75" hidden="1" customHeight="1">
      <c r="A31" s="12"/>
      <c r="B31" s="30" t="s">
        <v>367</v>
      </c>
      <c r="C31" s="13">
        <v>8500000</v>
      </c>
      <c r="D31" s="13">
        <v>8500000</v>
      </c>
      <c r="E31" s="14"/>
      <c r="F31" s="15">
        <f t="shared" si="3"/>
        <v>8500000</v>
      </c>
      <c r="G31" s="15">
        <f t="shared" si="0"/>
        <v>0</v>
      </c>
      <c r="H31" s="29">
        <f t="shared" si="5"/>
        <v>100</v>
      </c>
      <c r="I31" s="16" t="s">
        <v>52</v>
      </c>
    </row>
    <row r="32" spans="1:9" ht="28.5" hidden="1" customHeight="1">
      <c r="A32" s="27" t="s">
        <v>69</v>
      </c>
      <c r="B32" s="31" t="s">
        <v>70</v>
      </c>
      <c r="C32" s="22">
        <f>SUM(C33:C43)</f>
        <v>144675000</v>
      </c>
      <c r="D32" s="22">
        <v>144405330</v>
      </c>
      <c r="E32" s="22">
        <f>SUM(E33:E43)</f>
        <v>0</v>
      </c>
      <c r="F32" s="24">
        <f>E32+D32</f>
        <v>144405330</v>
      </c>
      <c r="G32" s="24">
        <f>C32-F32</f>
        <v>269670</v>
      </c>
      <c r="H32" s="25">
        <f t="shared" si="1"/>
        <v>99.81360290305858</v>
      </c>
      <c r="I32" s="26" t="s">
        <v>52</v>
      </c>
    </row>
    <row r="33" spans="1:9" ht="28.5" hidden="1" customHeight="1">
      <c r="A33" s="12" t="s">
        <v>45</v>
      </c>
      <c r="B33" s="30" t="s">
        <v>71</v>
      </c>
      <c r="C33" s="13">
        <v>18430000</v>
      </c>
      <c r="D33" s="13">
        <v>18430000</v>
      </c>
      <c r="E33" s="15"/>
      <c r="F33" s="15">
        <f t="shared" si="3"/>
        <v>18430000</v>
      </c>
      <c r="G33" s="15">
        <f t="shared" si="0"/>
        <v>0</v>
      </c>
      <c r="H33" s="29">
        <f t="shared" si="1"/>
        <v>100</v>
      </c>
      <c r="I33" s="16" t="s">
        <v>52</v>
      </c>
    </row>
    <row r="34" spans="1:9" ht="28.5" hidden="1" customHeight="1">
      <c r="A34" s="12" t="s">
        <v>45</v>
      </c>
      <c r="B34" s="30" t="s">
        <v>72</v>
      </c>
      <c r="C34" s="13">
        <v>37620000</v>
      </c>
      <c r="D34" s="13">
        <v>37810000</v>
      </c>
      <c r="E34" s="15"/>
      <c r="F34" s="15">
        <f t="shared" si="3"/>
        <v>37810000</v>
      </c>
      <c r="G34" s="15">
        <f t="shared" si="0"/>
        <v>-190000</v>
      </c>
      <c r="H34" s="29">
        <f t="shared" si="1"/>
        <v>100.50505050505049</v>
      </c>
      <c r="I34" s="16" t="s">
        <v>52</v>
      </c>
    </row>
    <row r="35" spans="1:9" ht="18.75" hidden="1" customHeight="1">
      <c r="A35" s="12" t="s">
        <v>45</v>
      </c>
      <c r="B35" s="30" t="s">
        <v>73</v>
      </c>
      <c r="C35" s="13">
        <v>29700000</v>
      </c>
      <c r="D35" s="13">
        <v>29850000</v>
      </c>
      <c r="E35" s="14"/>
      <c r="F35" s="15">
        <f t="shared" si="3"/>
        <v>29850000</v>
      </c>
      <c r="G35" s="15">
        <f t="shared" si="0"/>
        <v>-150000</v>
      </c>
      <c r="H35" s="29">
        <f t="shared" si="1"/>
        <v>100.50505050505049</v>
      </c>
      <c r="I35" s="16" t="s">
        <v>52</v>
      </c>
    </row>
    <row r="36" spans="1:9" ht="28.5" hidden="1" customHeight="1">
      <c r="A36" s="12" t="s">
        <v>45</v>
      </c>
      <c r="B36" s="30" t="s">
        <v>74</v>
      </c>
      <c r="C36" s="13">
        <v>14700000</v>
      </c>
      <c r="D36" s="13">
        <v>14700000</v>
      </c>
      <c r="E36" s="28"/>
      <c r="F36" s="15">
        <f t="shared" si="3"/>
        <v>14700000</v>
      </c>
      <c r="G36" s="15">
        <f t="shared" si="0"/>
        <v>0</v>
      </c>
      <c r="H36" s="29">
        <f t="shared" si="1"/>
        <v>100</v>
      </c>
      <c r="I36" s="16" t="s">
        <v>52</v>
      </c>
    </row>
    <row r="37" spans="1:9" ht="28.5" hidden="1" customHeight="1">
      <c r="A37" s="12" t="s">
        <v>45</v>
      </c>
      <c r="B37" s="30" t="s">
        <v>75</v>
      </c>
      <c r="C37" s="13">
        <v>450000</v>
      </c>
      <c r="D37" s="13">
        <v>450000</v>
      </c>
      <c r="E37" s="28">
        <v>0</v>
      </c>
      <c r="F37" s="15">
        <f t="shared" si="3"/>
        <v>450000</v>
      </c>
      <c r="G37" s="15">
        <f t="shared" si="0"/>
        <v>0</v>
      </c>
      <c r="H37" s="29">
        <f t="shared" si="1"/>
        <v>100</v>
      </c>
      <c r="I37" s="16" t="s">
        <v>52</v>
      </c>
    </row>
    <row r="38" spans="1:9" ht="28.5" hidden="1" customHeight="1">
      <c r="A38" s="12" t="s">
        <v>45</v>
      </c>
      <c r="B38" s="30" t="s">
        <v>274</v>
      </c>
      <c r="C38" s="13">
        <v>15000000</v>
      </c>
      <c r="D38" s="13">
        <v>14700000</v>
      </c>
      <c r="E38" s="28">
        <v>0</v>
      </c>
      <c r="F38" s="15">
        <f t="shared" si="3"/>
        <v>14700000</v>
      </c>
      <c r="G38" s="15">
        <f t="shared" si="0"/>
        <v>300000</v>
      </c>
      <c r="H38" s="29">
        <f t="shared" si="1"/>
        <v>98</v>
      </c>
      <c r="I38" s="16" t="s">
        <v>52</v>
      </c>
    </row>
    <row r="39" spans="1:9" ht="28.5" hidden="1" customHeight="1">
      <c r="A39" s="12" t="s">
        <v>45</v>
      </c>
      <c r="B39" s="30" t="s">
        <v>76</v>
      </c>
      <c r="C39" s="13">
        <v>18240000</v>
      </c>
      <c r="D39" s="13">
        <v>18145000</v>
      </c>
      <c r="E39" s="28">
        <v>0</v>
      </c>
      <c r="F39" s="15">
        <f t="shared" si="3"/>
        <v>18145000</v>
      </c>
      <c r="G39" s="15">
        <f t="shared" si="0"/>
        <v>95000</v>
      </c>
      <c r="H39" s="29">
        <f t="shared" si="1"/>
        <v>99.479166666666657</v>
      </c>
      <c r="I39" s="16" t="s">
        <v>52</v>
      </c>
    </row>
    <row r="40" spans="1:9" ht="28.5" hidden="1" customHeight="1">
      <c r="A40" s="12" t="s">
        <v>45</v>
      </c>
      <c r="B40" s="30" t="s">
        <v>77</v>
      </c>
      <c r="C40" s="13">
        <v>5300000</v>
      </c>
      <c r="D40" s="13">
        <v>5255330</v>
      </c>
      <c r="E40" s="14"/>
      <c r="F40" s="15">
        <f t="shared" si="3"/>
        <v>5255330</v>
      </c>
      <c r="G40" s="15">
        <f t="shared" si="0"/>
        <v>44670</v>
      </c>
      <c r="H40" s="29">
        <f t="shared" si="1"/>
        <v>99.157169811320756</v>
      </c>
      <c r="I40" s="16" t="s">
        <v>52</v>
      </c>
    </row>
    <row r="41" spans="1:9" ht="28.5" hidden="1" customHeight="1">
      <c r="A41" s="12" t="s">
        <v>45</v>
      </c>
      <c r="B41" s="30" t="s">
        <v>78</v>
      </c>
      <c r="C41" s="13">
        <v>2565000</v>
      </c>
      <c r="D41" s="13">
        <v>2565000</v>
      </c>
      <c r="E41" s="14"/>
      <c r="F41" s="15">
        <f t="shared" si="3"/>
        <v>2565000</v>
      </c>
      <c r="G41" s="15">
        <f t="shared" si="0"/>
        <v>0</v>
      </c>
      <c r="H41" s="29">
        <f t="shared" si="1"/>
        <v>100</v>
      </c>
      <c r="I41" s="16" t="s">
        <v>52</v>
      </c>
    </row>
    <row r="42" spans="1:9" ht="28.5" hidden="1" customHeight="1">
      <c r="A42" s="12" t="s">
        <v>45</v>
      </c>
      <c r="B42" s="30" t="s">
        <v>79</v>
      </c>
      <c r="C42" s="13">
        <v>2520000</v>
      </c>
      <c r="D42" s="13">
        <v>2350000</v>
      </c>
      <c r="E42" s="14"/>
      <c r="F42" s="15">
        <f t="shared" si="3"/>
        <v>2350000</v>
      </c>
      <c r="G42" s="15">
        <f t="shared" si="0"/>
        <v>170000</v>
      </c>
      <c r="H42" s="29">
        <f t="shared" si="1"/>
        <v>93.253968253968253</v>
      </c>
      <c r="I42" s="16" t="s">
        <v>52</v>
      </c>
    </row>
    <row r="43" spans="1:9" ht="28.5" hidden="1" customHeight="1">
      <c r="A43" s="12" t="s">
        <v>45</v>
      </c>
      <c r="B43" s="30" t="s">
        <v>368</v>
      </c>
      <c r="C43" s="13">
        <v>150000</v>
      </c>
      <c r="D43" s="13">
        <v>150000</v>
      </c>
      <c r="E43" s="14"/>
      <c r="F43" s="15">
        <f t="shared" si="3"/>
        <v>150000</v>
      </c>
      <c r="G43" s="15">
        <f t="shared" si="0"/>
        <v>0</v>
      </c>
      <c r="H43" s="29">
        <f t="shared" si="1"/>
        <v>100</v>
      </c>
      <c r="I43" s="16" t="s">
        <v>52</v>
      </c>
    </row>
    <row r="44" spans="1:9" ht="28.5" customHeight="1">
      <c r="A44" s="27" t="s">
        <v>80</v>
      </c>
      <c r="B44" s="31" t="s">
        <v>81</v>
      </c>
      <c r="C44" s="22">
        <f>SUM(C45:C52)</f>
        <v>289297000</v>
      </c>
      <c r="D44" s="22">
        <v>283465700</v>
      </c>
      <c r="E44" s="22">
        <f>SUM(E45:E52)</f>
        <v>5800000</v>
      </c>
      <c r="F44" s="24">
        <f t="shared" si="3"/>
        <v>289265700</v>
      </c>
      <c r="G44" s="24">
        <f t="shared" si="0"/>
        <v>31300</v>
      </c>
      <c r="H44" s="25">
        <f t="shared" si="1"/>
        <v>99.989180669001058</v>
      </c>
      <c r="I44" s="26" t="s">
        <v>52</v>
      </c>
    </row>
    <row r="45" spans="1:9" ht="18.75" customHeight="1">
      <c r="A45" s="12" t="s">
        <v>45</v>
      </c>
      <c r="B45" s="30" t="s">
        <v>82</v>
      </c>
      <c r="C45" s="13">
        <v>132000000</v>
      </c>
      <c r="D45" s="13">
        <v>131995000</v>
      </c>
      <c r="E45" s="15"/>
      <c r="F45" s="15">
        <f t="shared" si="3"/>
        <v>131995000</v>
      </c>
      <c r="G45" s="15">
        <f t="shared" si="0"/>
        <v>5000</v>
      </c>
      <c r="H45" s="29">
        <f t="shared" si="1"/>
        <v>99.996212121212125</v>
      </c>
      <c r="I45" s="16" t="s">
        <v>52</v>
      </c>
    </row>
    <row r="46" spans="1:9" ht="18.75" customHeight="1">
      <c r="A46" s="12" t="s">
        <v>45</v>
      </c>
      <c r="B46" s="30" t="s">
        <v>83</v>
      </c>
      <c r="C46" s="13">
        <v>46132000</v>
      </c>
      <c r="D46" s="13">
        <v>46131450</v>
      </c>
      <c r="E46" s="15"/>
      <c r="F46" s="15">
        <f t="shared" si="3"/>
        <v>46131450</v>
      </c>
      <c r="G46" s="15">
        <f t="shared" si="0"/>
        <v>550</v>
      </c>
      <c r="H46" s="29">
        <f t="shared" si="1"/>
        <v>99.998807769010668</v>
      </c>
      <c r="I46" s="16" t="s">
        <v>52</v>
      </c>
    </row>
    <row r="47" spans="1:9" ht="28.5" customHeight="1">
      <c r="A47" s="12" t="s">
        <v>45</v>
      </c>
      <c r="B47" s="30" t="s">
        <v>84</v>
      </c>
      <c r="C47" s="13">
        <v>16000000</v>
      </c>
      <c r="D47" s="13">
        <v>16000000</v>
      </c>
      <c r="E47" s="14"/>
      <c r="F47" s="15">
        <f t="shared" si="3"/>
        <v>16000000</v>
      </c>
      <c r="G47" s="15">
        <f t="shared" si="0"/>
        <v>0</v>
      </c>
      <c r="H47" s="29">
        <f t="shared" si="1"/>
        <v>100</v>
      </c>
      <c r="I47" s="16" t="s">
        <v>52</v>
      </c>
    </row>
    <row r="48" spans="1:9" ht="25.5" customHeight="1">
      <c r="A48" s="12" t="s">
        <v>45</v>
      </c>
      <c r="B48" s="30" t="s">
        <v>85</v>
      </c>
      <c r="C48" s="13">
        <v>19875000</v>
      </c>
      <c r="D48" s="13">
        <v>19875000</v>
      </c>
      <c r="E48" s="14"/>
      <c r="F48" s="15">
        <f t="shared" si="3"/>
        <v>19875000</v>
      </c>
      <c r="G48" s="15">
        <f t="shared" si="0"/>
        <v>0</v>
      </c>
      <c r="H48" s="29">
        <f t="shared" si="1"/>
        <v>100</v>
      </c>
      <c r="I48" s="16" t="s">
        <v>52</v>
      </c>
    </row>
    <row r="49" spans="1:9" ht="28.5" customHeight="1">
      <c r="A49" s="12" t="s">
        <v>45</v>
      </c>
      <c r="B49" s="30" t="s">
        <v>86</v>
      </c>
      <c r="C49" s="13">
        <v>19000000</v>
      </c>
      <c r="D49" s="13">
        <v>19000000</v>
      </c>
      <c r="E49" s="14"/>
      <c r="F49" s="15">
        <f t="shared" si="3"/>
        <v>19000000</v>
      </c>
      <c r="G49" s="15">
        <f t="shared" si="0"/>
        <v>0</v>
      </c>
      <c r="H49" s="29">
        <f t="shared" si="1"/>
        <v>100</v>
      </c>
      <c r="I49" s="16" t="s">
        <v>52</v>
      </c>
    </row>
    <row r="50" spans="1:9" ht="28.5" customHeight="1">
      <c r="A50" s="12" t="s">
        <v>45</v>
      </c>
      <c r="B50" s="30" t="s">
        <v>87</v>
      </c>
      <c r="C50" s="13">
        <v>30300000</v>
      </c>
      <c r="D50" s="13">
        <v>30296250</v>
      </c>
      <c r="E50" s="14"/>
      <c r="F50" s="15">
        <f t="shared" si="3"/>
        <v>30296250</v>
      </c>
      <c r="G50" s="15">
        <f t="shared" si="0"/>
        <v>3750</v>
      </c>
      <c r="H50" s="29">
        <f t="shared" si="1"/>
        <v>99.987623762376245</v>
      </c>
      <c r="I50" s="16" t="s">
        <v>52</v>
      </c>
    </row>
    <row r="51" spans="1:9" ht="28.5" customHeight="1">
      <c r="A51" s="12" t="s">
        <v>45</v>
      </c>
      <c r="B51" s="30" t="s">
        <v>88</v>
      </c>
      <c r="C51" s="13">
        <v>6000000</v>
      </c>
      <c r="D51" s="13">
        <v>6000000</v>
      </c>
      <c r="E51" s="14"/>
      <c r="F51" s="15">
        <f t="shared" si="3"/>
        <v>6000000</v>
      </c>
      <c r="G51" s="15">
        <f t="shared" si="0"/>
        <v>0</v>
      </c>
      <c r="H51" s="29">
        <f t="shared" si="1"/>
        <v>100</v>
      </c>
      <c r="I51" s="16" t="s">
        <v>52</v>
      </c>
    </row>
    <row r="52" spans="1:9" ht="28.5" customHeight="1">
      <c r="A52" s="12"/>
      <c r="B52" s="30" t="s">
        <v>275</v>
      </c>
      <c r="C52" s="13">
        <v>19990000</v>
      </c>
      <c r="D52" s="13">
        <v>14168000</v>
      </c>
      <c r="E52" s="14">
        <v>5800000</v>
      </c>
      <c r="F52" s="15">
        <f t="shared" si="3"/>
        <v>19968000</v>
      </c>
      <c r="G52" s="15">
        <f t="shared" si="0"/>
        <v>22000</v>
      </c>
      <c r="H52" s="29">
        <f t="shared" si="1"/>
        <v>99.889944972486248</v>
      </c>
      <c r="I52" s="16" t="s">
        <v>52</v>
      </c>
    </row>
    <row r="53" spans="1:9" ht="28.5" customHeight="1">
      <c r="A53" s="26">
        <v>525121</v>
      </c>
      <c r="B53" s="31" t="s">
        <v>276</v>
      </c>
      <c r="C53" s="22">
        <f>SUM(C54:C57)</f>
        <v>91762000</v>
      </c>
      <c r="D53" s="22">
        <v>90884900</v>
      </c>
      <c r="E53" s="22">
        <f t="shared" ref="E53" si="6">SUM(E54:E57)</f>
        <v>0</v>
      </c>
      <c r="F53" s="24">
        <f t="shared" si="3"/>
        <v>90884900</v>
      </c>
      <c r="G53" s="24">
        <f>C53-F53</f>
        <v>877100</v>
      </c>
      <c r="H53" s="25">
        <f>F53/C53*100</f>
        <v>99.044157712342795</v>
      </c>
      <c r="I53" s="26" t="s">
        <v>52</v>
      </c>
    </row>
    <row r="54" spans="1:9" ht="28.5" customHeight="1">
      <c r="A54" s="16"/>
      <c r="B54" s="30" t="s">
        <v>83</v>
      </c>
      <c r="C54" s="13">
        <v>49999000</v>
      </c>
      <c r="D54" s="13">
        <v>49999500</v>
      </c>
      <c r="E54" s="14">
        <v>0</v>
      </c>
      <c r="F54" s="15">
        <f t="shared" si="3"/>
        <v>49999500</v>
      </c>
      <c r="G54" s="15">
        <f t="shared" si="0"/>
        <v>-500</v>
      </c>
      <c r="H54" s="29">
        <f t="shared" si="1"/>
        <v>100.0010000200004</v>
      </c>
      <c r="I54" s="16" t="s">
        <v>52</v>
      </c>
    </row>
    <row r="55" spans="1:9" ht="18.75" customHeight="1">
      <c r="A55" s="16"/>
      <c r="B55" s="30" t="s">
        <v>84</v>
      </c>
      <c r="C55" s="13">
        <v>875000</v>
      </c>
      <c r="D55" s="13">
        <v>0</v>
      </c>
      <c r="E55" s="14"/>
      <c r="F55" s="15">
        <f t="shared" si="3"/>
        <v>0</v>
      </c>
      <c r="G55" s="15">
        <f t="shared" si="0"/>
        <v>875000</v>
      </c>
      <c r="H55" s="29">
        <f t="shared" si="1"/>
        <v>0</v>
      </c>
      <c r="I55" s="16" t="s">
        <v>52</v>
      </c>
    </row>
    <row r="56" spans="1:9" ht="30">
      <c r="A56" s="16"/>
      <c r="B56" s="30" t="s">
        <v>87</v>
      </c>
      <c r="C56" s="13">
        <v>32953000</v>
      </c>
      <c r="D56" s="13">
        <v>32950400</v>
      </c>
      <c r="E56" s="14">
        <v>0</v>
      </c>
      <c r="F56" s="15">
        <f t="shared" si="3"/>
        <v>32950400</v>
      </c>
      <c r="G56" s="15">
        <f t="shared" si="0"/>
        <v>2600</v>
      </c>
      <c r="H56" s="29">
        <f t="shared" si="1"/>
        <v>99.992109974812621</v>
      </c>
      <c r="I56" s="16" t="s">
        <v>52</v>
      </c>
    </row>
    <row r="57" spans="1:9" ht="30">
      <c r="A57" s="16"/>
      <c r="B57" s="30" t="s">
        <v>86</v>
      </c>
      <c r="C57" s="13">
        <v>7935000</v>
      </c>
      <c r="D57" s="13">
        <v>7935000</v>
      </c>
      <c r="E57" s="14"/>
      <c r="F57" s="15">
        <f t="shared" si="3"/>
        <v>7935000</v>
      </c>
      <c r="G57" s="15">
        <f t="shared" si="0"/>
        <v>0</v>
      </c>
      <c r="H57" s="29">
        <f t="shared" si="1"/>
        <v>100</v>
      </c>
      <c r="I57" s="16" t="s">
        <v>52</v>
      </c>
    </row>
    <row r="58" spans="1:9">
      <c r="A58" s="127">
        <v>537112</v>
      </c>
      <c r="B58" s="128" t="s">
        <v>369</v>
      </c>
      <c r="C58" s="37">
        <f>SUM(C59:C69)</f>
        <v>108955000</v>
      </c>
      <c r="D58" s="37">
        <v>36300000</v>
      </c>
      <c r="E58" s="37">
        <f>SUM(E59:E69)</f>
        <v>72655000</v>
      </c>
      <c r="F58" s="37">
        <f t="shared" ref="F58:G58" si="7">SUM(F59:F69)</f>
        <v>108955000</v>
      </c>
      <c r="G58" s="37">
        <f t="shared" si="7"/>
        <v>0</v>
      </c>
      <c r="H58" s="29">
        <f t="shared" si="1"/>
        <v>100</v>
      </c>
      <c r="I58" s="16" t="s">
        <v>52</v>
      </c>
    </row>
    <row r="59" spans="1:9">
      <c r="A59" s="129"/>
      <c r="B59" s="130" t="s">
        <v>370</v>
      </c>
      <c r="C59" s="13">
        <v>36300000</v>
      </c>
      <c r="D59" s="13">
        <v>36300000</v>
      </c>
      <c r="E59" s="14"/>
      <c r="F59" s="15">
        <f t="shared" si="3"/>
        <v>36300000</v>
      </c>
      <c r="G59" s="15">
        <f t="shared" si="0"/>
        <v>0</v>
      </c>
      <c r="H59" s="29">
        <f t="shared" si="1"/>
        <v>100</v>
      </c>
      <c r="I59" s="16" t="s">
        <v>52</v>
      </c>
    </row>
    <row r="60" spans="1:9">
      <c r="A60" s="129"/>
      <c r="B60" s="131" t="s">
        <v>371</v>
      </c>
      <c r="C60" s="13">
        <v>12000000</v>
      </c>
      <c r="D60" s="13">
        <v>0</v>
      </c>
      <c r="E60" s="13">
        <v>12000000</v>
      </c>
      <c r="F60" s="15">
        <f t="shared" si="3"/>
        <v>12000000</v>
      </c>
      <c r="G60" s="15">
        <f t="shared" si="0"/>
        <v>0</v>
      </c>
      <c r="H60" s="29">
        <f t="shared" ref="H60:H69" si="8">F60/C60*100</f>
        <v>100</v>
      </c>
      <c r="I60" s="16" t="s">
        <v>52</v>
      </c>
    </row>
    <row r="61" spans="1:9">
      <c r="A61" s="129"/>
      <c r="B61" s="131" t="s">
        <v>372</v>
      </c>
      <c r="C61" s="13">
        <v>15000000</v>
      </c>
      <c r="D61" s="13">
        <v>0</v>
      </c>
      <c r="E61" s="13">
        <v>15000000</v>
      </c>
      <c r="F61" s="15">
        <f t="shared" si="3"/>
        <v>15000000</v>
      </c>
      <c r="G61" s="15">
        <f t="shared" si="0"/>
        <v>0</v>
      </c>
      <c r="H61" s="29">
        <f t="shared" si="8"/>
        <v>100</v>
      </c>
      <c r="I61" s="16" t="s">
        <v>52</v>
      </c>
    </row>
    <row r="62" spans="1:9">
      <c r="A62" s="129"/>
      <c r="B62" s="131" t="s">
        <v>373</v>
      </c>
      <c r="C62" s="13">
        <v>3800000</v>
      </c>
      <c r="D62" s="13">
        <v>0</v>
      </c>
      <c r="E62" s="13">
        <v>3800000</v>
      </c>
      <c r="F62" s="15">
        <f t="shared" si="3"/>
        <v>3800000</v>
      </c>
      <c r="G62" s="15">
        <f t="shared" si="0"/>
        <v>0</v>
      </c>
      <c r="H62" s="29">
        <f t="shared" si="8"/>
        <v>100</v>
      </c>
      <c r="I62" s="16" t="s">
        <v>52</v>
      </c>
    </row>
    <row r="63" spans="1:9">
      <c r="A63" s="129"/>
      <c r="B63" s="131" t="s">
        <v>374</v>
      </c>
      <c r="C63" s="13">
        <v>5670000</v>
      </c>
      <c r="D63" s="13">
        <v>0</v>
      </c>
      <c r="E63" s="13">
        <v>5670000</v>
      </c>
      <c r="F63" s="15">
        <f t="shared" si="3"/>
        <v>5670000</v>
      </c>
      <c r="G63" s="15">
        <f t="shared" si="0"/>
        <v>0</v>
      </c>
      <c r="H63" s="29">
        <f t="shared" si="8"/>
        <v>100</v>
      </c>
      <c r="I63" s="16" t="s">
        <v>52</v>
      </c>
    </row>
    <row r="64" spans="1:9">
      <c r="A64" s="129"/>
      <c r="B64" s="131" t="s">
        <v>375</v>
      </c>
      <c r="C64" s="13">
        <v>7425000</v>
      </c>
      <c r="D64" s="13">
        <v>0</v>
      </c>
      <c r="E64" s="13">
        <v>7425000</v>
      </c>
      <c r="F64" s="15">
        <f t="shared" si="3"/>
        <v>7425000</v>
      </c>
      <c r="G64" s="15">
        <f t="shared" si="0"/>
        <v>0</v>
      </c>
      <c r="H64" s="29">
        <f t="shared" si="8"/>
        <v>100</v>
      </c>
      <c r="I64" s="16" t="s">
        <v>52</v>
      </c>
    </row>
    <row r="65" spans="1:9">
      <c r="A65" s="129"/>
      <c r="B65" s="131" t="s">
        <v>376</v>
      </c>
      <c r="C65" s="13">
        <v>12000000</v>
      </c>
      <c r="D65" s="13">
        <v>0</v>
      </c>
      <c r="E65" s="13">
        <v>12000000</v>
      </c>
      <c r="F65" s="15">
        <f t="shared" si="3"/>
        <v>12000000</v>
      </c>
      <c r="G65" s="15">
        <f t="shared" si="0"/>
        <v>0</v>
      </c>
      <c r="H65" s="29">
        <f t="shared" si="8"/>
        <v>100</v>
      </c>
      <c r="I65" s="16" t="s">
        <v>52</v>
      </c>
    </row>
    <row r="66" spans="1:9" ht="18.75" customHeight="1">
      <c r="A66" s="129"/>
      <c r="B66" s="131" t="s">
        <v>377</v>
      </c>
      <c r="C66" s="13">
        <v>3400000</v>
      </c>
      <c r="D66" s="13">
        <v>0</v>
      </c>
      <c r="E66" s="13">
        <v>3400000</v>
      </c>
      <c r="F66" s="15">
        <f t="shared" si="3"/>
        <v>3400000</v>
      </c>
      <c r="G66" s="15">
        <f t="shared" si="0"/>
        <v>0</v>
      </c>
      <c r="H66" s="29">
        <f t="shared" si="8"/>
        <v>100</v>
      </c>
      <c r="I66" s="16" t="s">
        <v>52</v>
      </c>
    </row>
    <row r="67" spans="1:9">
      <c r="A67" s="129"/>
      <c r="B67" s="131" t="s">
        <v>378</v>
      </c>
      <c r="C67" s="13">
        <v>1800000</v>
      </c>
      <c r="D67" s="13">
        <v>0</v>
      </c>
      <c r="E67" s="13">
        <v>1800000</v>
      </c>
      <c r="F67" s="15">
        <f t="shared" si="3"/>
        <v>1800000</v>
      </c>
      <c r="G67" s="15">
        <f t="shared" si="0"/>
        <v>0</v>
      </c>
      <c r="H67" s="29">
        <f t="shared" si="8"/>
        <v>100</v>
      </c>
      <c r="I67" s="16" t="s">
        <v>52</v>
      </c>
    </row>
    <row r="68" spans="1:9">
      <c r="A68" s="129"/>
      <c r="B68" s="131" t="s">
        <v>379</v>
      </c>
      <c r="C68" s="13">
        <v>2560000</v>
      </c>
      <c r="D68" s="13">
        <v>0</v>
      </c>
      <c r="E68" s="13">
        <v>2560000</v>
      </c>
      <c r="F68" s="15">
        <f t="shared" si="3"/>
        <v>2560000</v>
      </c>
      <c r="G68" s="15">
        <f t="shared" si="0"/>
        <v>0</v>
      </c>
      <c r="H68" s="29">
        <f t="shared" si="8"/>
        <v>100</v>
      </c>
      <c r="I68" s="16" t="s">
        <v>52</v>
      </c>
    </row>
    <row r="69" spans="1:9">
      <c r="A69" s="129"/>
      <c r="B69" s="132" t="s">
        <v>380</v>
      </c>
      <c r="C69" s="13">
        <v>9000000</v>
      </c>
      <c r="D69" s="13">
        <v>0</v>
      </c>
      <c r="E69" s="13">
        <v>9000000</v>
      </c>
      <c r="F69" s="15">
        <f t="shared" si="3"/>
        <v>9000000</v>
      </c>
      <c r="G69" s="15">
        <f t="shared" si="0"/>
        <v>0</v>
      </c>
      <c r="H69" s="29">
        <f t="shared" si="8"/>
        <v>100</v>
      </c>
      <c r="I69" s="16"/>
    </row>
    <row r="70" spans="1:9">
      <c r="A70" s="123" t="s">
        <v>89</v>
      </c>
      <c r="B70" s="133" t="s">
        <v>90</v>
      </c>
      <c r="C70" s="124"/>
      <c r="D70" s="124">
        <v>0</v>
      </c>
      <c r="E70" s="125"/>
      <c r="F70" s="125">
        <f t="shared" si="3"/>
        <v>0</v>
      </c>
      <c r="G70" s="125">
        <f t="shared" si="0"/>
        <v>0</v>
      </c>
      <c r="H70" s="126" t="e">
        <f t="shared" si="1"/>
        <v>#DIV/0!</v>
      </c>
      <c r="I70" s="32" t="s">
        <v>52</v>
      </c>
    </row>
    <row r="71" spans="1:9" ht="28.5" customHeight="1">
      <c r="A71" s="33" t="s">
        <v>53</v>
      </c>
      <c r="B71" s="115" t="s">
        <v>54</v>
      </c>
      <c r="C71" s="34"/>
      <c r="D71" s="34">
        <v>0</v>
      </c>
      <c r="E71" s="35"/>
      <c r="F71" s="24">
        <f t="shared" si="3"/>
        <v>0</v>
      </c>
      <c r="G71" s="24">
        <f t="shared" si="0"/>
        <v>0</v>
      </c>
      <c r="H71" s="25" t="e">
        <f t="shared" si="1"/>
        <v>#DIV/0!</v>
      </c>
      <c r="I71" s="26" t="s">
        <v>52</v>
      </c>
    </row>
    <row r="72" spans="1:9" ht="28.5" customHeight="1">
      <c r="A72" s="27" t="s">
        <v>55</v>
      </c>
      <c r="B72" s="31" t="s">
        <v>56</v>
      </c>
      <c r="C72" s="22">
        <f>SUM(C73:C93)</f>
        <v>450389000</v>
      </c>
      <c r="D72" s="22">
        <v>421456000</v>
      </c>
      <c r="E72" s="22">
        <f>SUM(E73:E93)</f>
        <v>800000</v>
      </c>
      <c r="F72" s="24">
        <f t="shared" si="3"/>
        <v>422256000</v>
      </c>
      <c r="G72" s="24">
        <f t="shared" si="0"/>
        <v>28133000</v>
      </c>
      <c r="H72" s="25">
        <f t="shared" si="1"/>
        <v>93.753621869095383</v>
      </c>
      <c r="I72" s="26" t="s">
        <v>52</v>
      </c>
    </row>
    <row r="73" spans="1:9" ht="28.5" customHeight="1">
      <c r="A73" s="12" t="s">
        <v>45</v>
      </c>
      <c r="B73" s="30" t="s">
        <v>91</v>
      </c>
      <c r="C73" s="13">
        <v>6300000</v>
      </c>
      <c r="D73" s="13">
        <v>6300000</v>
      </c>
      <c r="E73" s="14"/>
      <c r="F73" s="15">
        <f t="shared" si="3"/>
        <v>6300000</v>
      </c>
      <c r="G73" s="15">
        <f t="shared" si="0"/>
        <v>0</v>
      </c>
      <c r="H73" s="29">
        <f t="shared" si="1"/>
        <v>100</v>
      </c>
      <c r="I73" s="16" t="s">
        <v>52</v>
      </c>
    </row>
    <row r="74" spans="1:9" ht="30">
      <c r="A74" s="12" t="s">
        <v>45</v>
      </c>
      <c r="B74" s="30" t="s">
        <v>92</v>
      </c>
      <c r="C74" s="13">
        <v>66605000</v>
      </c>
      <c r="D74" s="13">
        <v>66559000</v>
      </c>
      <c r="E74" s="14">
        <v>0</v>
      </c>
      <c r="F74" s="15">
        <f t="shared" si="3"/>
        <v>66559000</v>
      </c>
      <c r="G74" s="15">
        <f t="shared" si="0"/>
        <v>46000</v>
      </c>
      <c r="H74" s="29">
        <f t="shared" si="1"/>
        <v>99.930936115907215</v>
      </c>
      <c r="I74" s="16" t="s">
        <v>52</v>
      </c>
    </row>
    <row r="75" spans="1:9" ht="30">
      <c r="A75" s="12" t="s">
        <v>45</v>
      </c>
      <c r="B75" s="30" t="s">
        <v>93</v>
      </c>
      <c r="C75" s="13">
        <v>6175000</v>
      </c>
      <c r="D75" s="13">
        <v>6175000</v>
      </c>
      <c r="E75" s="14"/>
      <c r="F75" s="15">
        <f t="shared" si="3"/>
        <v>6175000</v>
      </c>
      <c r="G75" s="15">
        <f t="shared" si="0"/>
        <v>0</v>
      </c>
      <c r="H75" s="29">
        <f t="shared" si="1"/>
        <v>100</v>
      </c>
      <c r="I75" s="16" t="s">
        <v>52</v>
      </c>
    </row>
    <row r="76" spans="1:9" ht="43.5" customHeight="1">
      <c r="A76" s="12" t="s">
        <v>45</v>
      </c>
      <c r="B76" s="30" t="s">
        <v>94</v>
      </c>
      <c r="C76" s="13">
        <v>8400000</v>
      </c>
      <c r="D76" s="13">
        <v>8400000</v>
      </c>
      <c r="E76" s="14">
        <v>0</v>
      </c>
      <c r="F76" s="15">
        <f t="shared" si="3"/>
        <v>8400000</v>
      </c>
      <c r="G76" s="15">
        <f t="shared" si="0"/>
        <v>0</v>
      </c>
      <c r="H76" s="29">
        <f t="shared" si="1"/>
        <v>100</v>
      </c>
      <c r="I76" s="16" t="s">
        <v>52</v>
      </c>
    </row>
    <row r="77" spans="1:9" ht="28.5" customHeight="1">
      <c r="A77" s="12" t="s">
        <v>45</v>
      </c>
      <c r="B77" s="30" t="s">
        <v>95</v>
      </c>
      <c r="C77" s="13">
        <v>123459000</v>
      </c>
      <c r="D77" s="13">
        <v>116939000</v>
      </c>
      <c r="E77" s="14">
        <v>800000</v>
      </c>
      <c r="F77" s="15">
        <f t="shared" si="3"/>
        <v>117739000</v>
      </c>
      <c r="G77" s="15">
        <f t="shared" si="0"/>
        <v>5720000</v>
      </c>
      <c r="H77" s="29">
        <f t="shared" si="1"/>
        <v>95.366882932795505</v>
      </c>
      <c r="I77" s="16" t="s">
        <v>52</v>
      </c>
    </row>
    <row r="78" spans="1:9" ht="28.5" customHeight="1">
      <c r="A78" s="12" t="s">
        <v>45</v>
      </c>
      <c r="B78" s="30" t="s">
        <v>96</v>
      </c>
      <c r="C78" s="13">
        <v>9100000</v>
      </c>
      <c r="D78" s="13">
        <v>9095000</v>
      </c>
      <c r="E78" s="14"/>
      <c r="F78" s="15">
        <f t="shared" si="3"/>
        <v>9095000</v>
      </c>
      <c r="G78" s="15">
        <f t="shared" si="0"/>
        <v>5000</v>
      </c>
      <c r="H78" s="29">
        <f t="shared" si="1"/>
        <v>99.945054945054949</v>
      </c>
      <c r="I78" s="16" t="s">
        <v>52</v>
      </c>
    </row>
    <row r="79" spans="1:9" ht="28.5" customHeight="1">
      <c r="A79" s="12" t="s">
        <v>45</v>
      </c>
      <c r="B79" s="30" t="s">
        <v>97</v>
      </c>
      <c r="C79" s="13">
        <v>10500000</v>
      </c>
      <c r="D79" s="13">
        <v>10500000</v>
      </c>
      <c r="E79" s="14"/>
      <c r="F79" s="15">
        <f t="shared" si="3"/>
        <v>10500000</v>
      </c>
      <c r="G79" s="15">
        <f t="shared" si="0"/>
        <v>0</v>
      </c>
      <c r="H79" s="29">
        <f t="shared" si="1"/>
        <v>100</v>
      </c>
      <c r="I79" s="16" t="s">
        <v>52</v>
      </c>
    </row>
    <row r="80" spans="1:9" ht="27" customHeight="1">
      <c r="A80" s="12"/>
      <c r="B80" s="30" t="s">
        <v>277</v>
      </c>
      <c r="C80" s="13">
        <v>49990000</v>
      </c>
      <c r="D80" s="13">
        <v>49938000</v>
      </c>
      <c r="E80" s="14">
        <v>0</v>
      </c>
      <c r="F80" s="15">
        <f t="shared" si="3"/>
        <v>49938000</v>
      </c>
      <c r="G80" s="15">
        <f t="shared" si="0"/>
        <v>52000</v>
      </c>
      <c r="H80" s="29">
        <f t="shared" si="1"/>
        <v>99.895979195839175</v>
      </c>
      <c r="I80" s="16" t="s">
        <v>52</v>
      </c>
    </row>
    <row r="81" spans="1:9" ht="23.25" customHeight="1">
      <c r="A81" s="12"/>
      <c r="B81" s="30" t="s">
        <v>278</v>
      </c>
      <c r="C81" s="13">
        <v>3620000</v>
      </c>
      <c r="D81" s="13">
        <v>3480000</v>
      </c>
      <c r="E81" s="14">
        <v>0</v>
      </c>
      <c r="F81" s="15">
        <f t="shared" si="3"/>
        <v>3480000</v>
      </c>
      <c r="G81" s="15">
        <f t="shared" si="0"/>
        <v>140000</v>
      </c>
      <c r="H81" s="29">
        <f t="shared" si="1"/>
        <v>96.132596685082873</v>
      </c>
      <c r="I81" s="16" t="s">
        <v>52</v>
      </c>
    </row>
    <row r="82" spans="1:9" ht="30">
      <c r="A82" s="12"/>
      <c r="B82" s="30" t="s">
        <v>279</v>
      </c>
      <c r="C82" s="13">
        <v>5600000</v>
      </c>
      <c r="D82" s="13">
        <v>5600000</v>
      </c>
      <c r="E82" s="14"/>
      <c r="F82" s="15">
        <f t="shared" si="3"/>
        <v>5600000</v>
      </c>
      <c r="G82" s="15">
        <f t="shared" si="0"/>
        <v>0</v>
      </c>
      <c r="H82" s="29">
        <f t="shared" si="1"/>
        <v>100</v>
      </c>
      <c r="I82" s="16" t="s">
        <v>52</v>
      </c>
    </row>
    <row r="83" spans="1:9" ht="30">
      <c r="A83" s="12"/>
      <c r="B83" s="30" t="s">
        <v>280</v>
      </c>
      <c r="C83" s="13">
        <v>560000</v>
      </c>
      <c r="D83" s="13">
        <v>560000</v>
      </c>
      <c r="E83" s="14"/>
      <c r="F83" s="15">
        <f t="shared" si="3"/>
        <v>560000</v>
      </c>
      <c r="G83" s="15">
        <f t="shared" si="0"/>
        <v>0</v>
      </c>
      <c r="H83" s="29">
        <f t="shared" si="1"/>
        <v>100</v>
      </c>
      <c r="I83" s="16" t="s">
        <v>52</v>
      </c>
    </row>
    <row r="84" spans="1:9">
      <c r="A84" s="12"/>
      <c r="B84" s="30" t="s">
        <v>281</v>
      </c>
      <c r="C84" s="13">
        <v>61500000</v>
      </c>
      <c r="D84" s="13">
        <v>59400000</v>
      </c>
      <c r="E84" s="14"/>
      <c r="F84" s="15">
        <f t="shared" si="3"/>
        <v>59400000</v>
      </c>
      <c r="G84" s="15">
        <f t="shared" si="0"/>
        <v>2100000</v>
      </c>
      <c r="H84" s="29">
        <f t="shared" si="1"/>
        <v>96.58536585365853</v>
      </c>
      <c r="I84" s="16" t="s">
        <v>52</v>
      </c>
    </row>
    <row r="85" spans="1:9">
      <c r="A85" s="12"/>
      <c r="B85" s="30" t="s">
        <v>282</v>
      </c>
      <c r="C85" s="13">
        <v>12300000</v>
      </c>
      <c r="D85" s="13">
        <v>11880000</v>
      </c>
      <c r="E85" s="14"/>
      <c r="F85" s="15">
        <f t="shared" si="3"/>
        <v>11880000</v>
      </c>
      <c r="G85" s="15">
        <f t="shared" si="0"/>
        <v>420000</v>
      </c>
      <c r="H85" s="29">
        <f t="shared" si="1"/>
        <v>96.58536585365853</v>
      </c>
      <c r="I85" s="16" t="s">
        <v>52</v>
      </c>
    </row>
    <row r="86" spans="1:9" ht="30">
      <c r="A86" s="12"/>
      <c r="B86" s="30" t="s">
        <v>283</v>
      </c>
      <c r="C86" s="13">
        <v>2000000</v>
      </c>
      <c r="D86" s="13">
        <v>2000000</v>
      </c>
      <c r="E86" s="14"/>
      <c r="F86" s="15">
        <f t="shared" si="3"/>
        <v>2000000</v>
      </c>
      <c r="G86" s="15">
        <f t="shared" si="0"/>
        <v>0</v>
      </c>
      <c r="H86" s="29">
        <f t="shared" si="1"/>
        <v>100</v>
      </c>
      <c r="I86" s="16" t="s">
        <v>52</v>
      </c>
    </row>
    <row r="87" spans="1:9" ht="30">
      <c r="A87" s="12"/>
      <c r="B87" s="30" t="s">
        <v>284</v>
      </c>
      <c r="C87" s="13">
        <v>400000</v>
      </c>
      <c r="D87" s="13">
        <v>400000</v>
      </c>
      <c r="E87" s="14"/>
      <c r="F87" s="15">
        <f t="shared" si="3"/>
        <v>400000</v>
      </c>
      <c r="G87" s="15">
        <f t="shared" si="0"/>
        <v>0</v>
      </c>
      <c r="H87" s="29">
        <f t="shared" si="1"/>
        <v>100</v>
      </c>
      <c r="I87" s="16" t="s">
        <v>52</v>
      </c>
    </row>
    <row r="88" spans="1:9" ht="45">
      <c r="A88" s="12"/>
      <c r="B88" s="36" t="s">
        <v>285</v>
      </c>
      <c r="C88" s="13">
        <v>14080000</v>
      </c>
      <c r="D88" s="13">
        <v>13950000</v>
      </c>
      <c r="E88" s="14"/>
      <c r="F88" s="15">
        <f t="shared" si="3"/>
        <v>13950000</v>
      </c>
      <c r="G88" s="15">
        <f t="shared" si="0"/>
        <v>130000</v>
      </c>
      <c r="H88" s="29">
        <f t="shared" si="1"/>
        <v>99.076704545454547</v>
      </c>
      <c r="I88" s="16" t="s">
        <v>52</v>
      </c>
    </row>
    <row r="89" spans="1:9" ht="30">
      <c r="A89" s="12"/>
      <c r="B89" s="36" t="s">
        <v>286</v>
      </c>
      <c r="C89" s="13">
        <v>3750000</v>
      </c>
      <c r="D89" s="13">
        <v>3750000</v>
      </c>
      <c r="E89" s="14"/>
      <c r="F89" s="15">
        <f t="shared" si="3"/>
        <v>3750000</v>
      </c>
      <c r="G89" s="15">
        <f t="shared" si="0"/>
        <v>0</v>
      </c>
      <c r="H89" s="29">
        <f t="shared" si="1"/>
        <v>100</v>
      </c>
      <c r="I89" s="16" t="s">
        <v>52</v>
      </c>
    </row>
    <row r="90" spans="1:9" ht="30">
      <c r="A90" s="12"/>
      <c r="B90" s="36" t="s">
        <v>287</v>
      </c>
      <c r="C90" s="13">
        <v>25800000</v>
      </c>
      <c r="D90" s="13">
        <v>25800000</v>
      </c>
      <c r="E90" s="14">
        <v>0</v>
      </c>
      <c r="F90" s="15">
        <f t="shared" si="3"/>
        <v>25800000</v>
      </c>
      <c r="G90" s="15">
        <f t="shared" si="0"/>
        <v>0</v>
      </c>
      <c r="H90" s="29">
        <f t="shared" si="1"/>
        <v>100</v>
      </c>
      <c r="I90" s="16" t="s">
        <v>52</v>
      </c>
    </row>
    <row r="91" spans="1:9" ht="18.75" customHeight="1">
      <c r="A91" s="12"/>
      <c r="B91" s="36" t="s">
        <v>288</v>
      </c>
      <c r="C91" s="13">
        <v>8850000</v>
      </c>
      <c r="D91" s="13">
        <v>8850000</v>
      </c>
      <c r="E91" s="14">
        <v>0</v>
      </c>
      <c r="F91" s="15">
        <f t="shared" si="3"/>
        <v>8850000</v>
      </c>
      <c r="G91" s="15">
        <f t="shared" si="0"/>
        <v>0</v>
      </c>
      <c r="H91" s="29">
        <f t="shared" si="1"/>
        <v>100</v>
      </c>
      <c r="I91" s="16" t="s">
        <v>52</v>
      </c>
    </row>
    <row r="92" spans="1:9" ht="26.25" customHeight="1">
      <c r="A92" s="12"/>
      <c r="B92" s="36" t="s">
        <v>289</v>
      </c>
      <c r="C92" s="13">
        <v>18800000</v>
      </c>
      <c r="D92" s="13">
        <v>4080000</v>
      </c>
      <c r="E92" s="14"/>
      <c r="F92" s="15">
        <f t="shared" si="3"/>
        <v>4080000</v>
      </c>
      <c r="G92" s="15">
        <f t="shared" si="0"/>
        <v>14720000</v>
      </c>
      <c r="H92" s="29">
        <f t="shared" si="1"/>
        <v>21.702127659574469</v>
      </c>
      <c r="I92" s="16" t="s">
        <v>52</v>
      </c>
    </row>
    <row r="93" spans="1:9" ht="38.25" customHeight="1">
      <c r="A93" s="12"/>
      <c r="B93" s="36" t="s">
        <v>290</v>
      </c>
      <c r="C93" s="13">
        <v>12600000</v>
      </c>
      <c r="D93" s="13">
        <v>7800000</v>
      </c>
      <c r="E93" s="14"/>
      <c r="F93" s="15">
        <f t="shared" si="3"/>
        <v>7800000</v>
      </c>
      <c r="G93" s="15">
        <f t="shared" si="0"/>
        <v>4800000</v>
      </c>
      <c r="H93" s="29">
        <f t="shared" si="1"/>
        <v>61.904761904761905</v>
      </c>
      <c r="I93" s="16" t="s">
        <v>52</v>
      </c>
    </row>
    <row r="94" spans="1:9" ht="28.5" customHeight="1">
      <c r="A94" s="16" t="s">
        <v>62</v>
      </c>
      <c r="B94" s="31" t="s">
        <v>63</v>
      </c>
      <c r="C94" s="22">
        <f>SUM(C95:C106)</f>
        <v>370100000</v>
      </c>
      <c r="D94" s="22">
        <v>355000000</v>
      </c>
      <c r="E94" s="22">
        <f>SUM(E95:E106)</f>
        <v>0</v>
      </c>
      <c r="F94" s="22">
        <f t="shared" ref="F94" si="9">SUM(F95:F106)</f>
        <v>358500000</v>
      </c>
      <c r="G94" s="24">
        <f>C94-F94</f>
        <v>11600000</v>
      </c>
      <c r="H94" s="25">
        <f t="shared" si="1"/>
        <v>96.865711969737916</v>
      </c>
      <c r="I94" s="26" t="s">
        <v>52</v>
      </c>
    </row>
    <row r="95" spans="1:9" ht="40.5" customHeight="1">
      <c r="A95" s="16" t="s">
        <v>45</v>
      </c>
      <c r="B95" s="30" t="s">
        <v>291</v>
      </c>
      <c r="C95" s="13">
        <v>4000000</v>
      </c>
      <c r="D95" s="13">
        <v>4000000</v>
      </c>
      <c r="E95" s="14">
        <v>0</v>
      </c>
      <c r="F95" s="15">
        <f t="shared" ref="F95:F106" si="10">D95+E95</f>
        <v>4000000</v>
      </c>
      <c r="G95" s="15">
        <f t="shared" ref="G95:G106" si="11">C95-F95</f>
        <v>0</v>
      </c>
      <c r="H95" s="29">
        <f t="shared" si="1"/>
        <v>100</v>
      </c>
      <c r="I95" s="16" t="s">
        <v>52</v>
      </c>
    </row>
    <row r="96" spans="1:9" ht="45" customHeight="1">
      <c r="A96" s="16" t="s">
        <v>45</v>
      </c>
      <c r="B96" s="30" t="s">
        <v>292</v>
      </c>
      <c r="C96" s="13">
        <v>36000000</v>
      </c>
      <c r="D96" s="13">
        <v>36000000</v>
      </c>
      <c r="E96" s="14"/>
      <c r="F96" s="15">
        <f t="shared" si="10"/>
        <v>36000000</v>
      </c>
      <c r="G96" s="15">
        <f t="shared" si="11"/>
        <v>0</v>
      </c>
      <c r="H96" s="29">
        <f t="shared" si="1"/>
        <v>100</v>
      </c>
      <c r="I96" s="16" t="s">
        <v>52</v>
      </c>
    </row>
    <row r="97" spans="1:9" ht="38.25" customHeight="1">
      <c r="A97" s="16" t="s">
        <v>45</v>
      </c>
      <c r="B97" s="30" t="s">
        <v>293</v>
      </c>
      <c r="C97" s="13">
        <v>12500000</v>
      </c>
      <c r="D97" s="13">
        <v>12500000</v>
      </c>
      <c r="E97" s="14">
        <v>0</v>
      </c>
      <c r="F97" s="15">
        <f t="shared" si="10"/>
        <v>12500000</v>
      </c>
      <c r="G97" s="15">
        <f t="shared" si="11"/>
        <v>0</v>
      </c>
      <c r="H97" s="29">
        <f t="shared" si="1"/>
        <v>100</v>
      </c>
      <c r="I97" s="16" t="s">
        <v>52</v>
      </c>
    </row>
    <row r="98" spans="1:9" ht="28.5" customHeight="1">
      <c r="A98" s="16"/>
      <c r="B98" s="30" t="s">
        <v>294</v>
      </c>
      <c r="C98" s="13">
        <v>5000000</v>
      </c>
      <c r="D98" s="13">
        <v>5000000</v>
      </c>
      <c r="E98" s="14"/>
      <c r="F98" s="15">
        <f t="shared" si="10"/>
        <v>5000000</v>
      </c>
      <c r="G98" s="15">
        <f t="shared" si="11"/>
        <v>0</v>
      </c>
      <c r="H98" s="29">
        <f t="shared" si="1"/>
        <v>100</v>
      </c>
      <c r="I98" s="16" t="s">
        <v>52</v>
      </c>
    </row>
    <row r="99" spans="1:9" ht="34.5" customHeight="1">
      <c r="A99" s="16"/>
      <c r="B99" s="30" t="s">
        <v>295</v>
      </c>
      <c r="C99" s="13">
        <v>54600000</v>
      </c>
      <c r="D99" s="13">
        <v>54600000</v>
      </c>
      <c r="E99" s="14"/>
      <c r="F99" s="15">
        <f t="shared" si="10"/>
        <v>54600000</v>
      </c>
      <c r="G99" s="15">
        <f t="shared" si="11"/>
        <v>0</v>
      </c>
      <c r="H99" s="29">
        <f t="shared" si="1"/>
        <v>100</v>
      </c>
      <c r="I99" s="16" t="s">
        <v>52</v>
      </c>
    </row>
    <row r="100" spans="1:9" ht="36.75" customHeight="1">
      <c r="A100" s="16"/>
      <c r="B100" s="30" t="s">
        <v>296</v>
      </c>
      <c r="C100" s="13">
        <v>2000000</v>
      </c>
      <c r="D100" s="13">
        <v>1900000</v>
      </c>
      <c r="E100" s="14"/>
      <c r="F100" s="15">
        <f t="shared" si="10"/>
        <v>1900000</v>
      </c>
      <c r="G100" s="15">
        <f t="shared" si="11"/>
        <v>100000</v>
      </c>
      <c r="H100" s="29">
        <f t="shared" si="1"/>
        <v>95</v>
      </c>
      <c r="I100" s="16" t="s">
        <v>52</v>
      </c>
    </row>
    <row r="101" spans="1:9" ht="28.5" customHeight="1">
      <c r="A101" s="16"/>
      <c r="B101" s="30" t="s">
        <v>297</v>
      </c>
      <c r="C101" s="13">
        <v>9000000</v>
      </c>
      <c r="D101" s="13">
        <v>8100000</v>
      </c>
      <c r="E101" s="14"/>
      <c r="F101" s="15">
        <f t="shared" si="10"/>
        <v>8100000</v>
      </c>
      <c r="G101" s="15">
        <f t="shared" si="11"/>
        <v>900000</v>
      </c>
      <c r="H101" s="29">
        <f t="shared" si="1"/>
        <v>90</v>
      </c>
      <c r="I101" s="16" t="s">
        <v>52</v>
      </c>
    </row>
    <row r="102" spans="1:9" ht="18.75" customHeight="1">
      <c r="A102" s="16"/>
      <c r="B102" s="30" t="s">
        <v>298</v>
      </c>
      <c r="C102" s="13">
        <v>13000000</v>
      </c>
      <c r="D102" s="13">
        <v>13000000</v>
      </c>
      <c r="E102" s="14"/>
      <c r="F102" s="15">
        <f t="shared" si="10"/>
        <v>13000000</v>
      </c>
      <c r="G102" s="15">
        <f t="shared" si="11"/>
        <v>0</v>
      </c>
      <c r="H102" s="29">
        <f t="shared" si="1"/>
        <v>100</v>
      </c>
      <c r="I102" s="16" t="s">
        <v>52</v>
      </c>
    </row>
    <row r="103" spans="1:9" ht="18.75" customHeight="1">
      <c r="A103" s="16"/>
      <c r="B103" s="30" t="s">
        <v>299</v>
      </c>
      <c r="C103" s="13">
        <v>18000000</v>
      </c>
      <c r="D103" s="13">
        <v>18000000</v>
      </c>
      <c r="E103" s="14">
        <v>0</v>
      </c>
      <c r="F103" s="15">
        <f t="shared" si="10"/>
        <v>18000000</v>
      </c>
      <c r="G103" s="15">
        <f t="shared" si="11"/>
        <v>0</v>
      </c>
      <c r="H103" s="29">
        <f t="shared" si="1"/>
        <v>100</v>
      </c>
      <c r="I103" s="16" t="s">
        <v>52</v>
      </c>
    </row>
    <row r="104" spans="1:9" ht="53.25" customHeight="1">
      <c r="A104" s="16"/>
      <c r="B104" s="30" t="s">
        <v>300</v>
      </c>
      <c r="C104" s="13">
        <v>58200000</v>
      </c>
      <c r="D104" s="13">
        <v>58000000</v>
      </c>
      <c r="E104" s="14"/>
      <c r="F104" s="15">
        <f t="shared" si="10"/>
        <v>58000000</v>
      </c>
      <c r="G104" s="15">
        <f t="shared" si="11"/>
        <v>200000</v>
      </c>
      <c r="H104" s="29">
        <f t="shared" si="1"/>
        <v>99.656357388316152</v>
      </c>
      <c r="I104" s="16" t="s">
        <v>52</v>
      </c>
    </row>
    <row r="105" spans="1:9" ht="48.75" customHeight="1">
      <c r="A105" s="16"/>
      <c r="B105" s="30" t="s">
        <v>301</v>
      </c>
      <c r="C105" s="13">
        <v>82800000</v>
      </c>
      <c r="D105" s="13">
        <f>[1]REAL!$F$105</f>
        <v>82400000</v>
      </c>
      <c r="E105" s="14"/>
      <c r="F105" s="15">
        <f t="shared" si="10"/>
        <v>82400000</v>
      </c>
      <c r="G105" s="15">
        <f t="shared" si="11"/>
        <v>400000</v>
      </c>
      <c r="H105" s="29">
        <f t="shared" si="1"/>
        <v>99.516908212560381</v>
      </c>
      <c r="I105" s="16" t="s">
        <v>52</v>
      </c>
    </row>
    <row r="106" spans="1:9" ht="28.5" customHeight="1">
      <c r="A106" s="16"/>
      <c r="B106" s="30" t="s">
        <v>340</v>
      </c>
      <c r="C106" s="13">
        <v>75000000</v>
      </c>
      <c r="D106" s="13">
        <v>65000000</v>
      </c>
      <c r="E106" s="14"/>
      <c r="F106" s="15">
        <f t="shared" si="10"/>
        <v>65000000</v>
      </c>
      <c r="G106" s="15">
        <f t="shared" si="11"/>
        <v>10000000</v>
      </c>
      <c r="H106" s="29">
        <f t="shared" si="1"/>
        <v>86.666666666666671</v>
      </c>
      <c r="I106" s="16" t="s">
        <v>52</v>
      </c>
    </row>
    <row r="107" spans="1:9" ht="18.75" customHeight="1">
      <c r="A107" s="27" t="s">
        <v>69</v>
      </c>
      <c r="B107" s="31" t="s">
        <v>70</v>
      </c>
      <c r="C107" s="22">
        <f>SUM(C108:C120)</f>
        <v>179780000</v>
      </c>
      <c r="D107" s="22">
        <v>158440627</v>
      </c>
      <c r="E107" s="22">
        <f t="shared" ref="E107" si="12">SUM(E108:E120)</f>
        <v>3200000</v>
      </c>
      <c r="F107" s="24">
        <f>E107+D107</f>
        <v>161640627</v>
      </c>
      <c r="G107" s="24">
        <f>C107-F107</f>
        <v>18139373</v>
      </c>
      <c r="H107" s="25">
        <f t="shared" si="1"/>
        <v>89.910238624986093</v>
      </c>
      <c r="I107" s="26" t="s">
        <v>52</v>
      </c>
    </row>
    <row r="108" spans="1:9" ht="18.75" customHeight="1">
      <c r="A108" s="12" t="s">
        <v>45</v>
      </c>
      <c r="B108" s="30" t="s">
        <v>98</v>
      </c>
      <c r="C108" s="13">
        <v>19200000</v>
      </c>
      <c r="D108" s="13">
        <v>18470000</v>
      </c>
      <c r="E108" s="15"/>
      <c r="F108" s="15">
        <f t="shared" si="3"/>
        <v>18470000</v>
      </c>
      <c r="G108" s="15">
        <f t="shared" si="0"/>
        <v>730000</v>
      </c>
      <c r="H108" s="29">
        <f t="shared" si="1"/>
        <v>96.197916666666671</v>
      </c>
      <c r="I108" s="16" t="s">
        <v>52</v>
      </c>
    </row>
    <row r="109" spans="1:9" ht="18.75" customHeight="1">
      <c r="A109" s="12" t="s">
        <v>45</v>
      </c>
      <c r="B109" s="30" t="s">
        <v>302</v>
      </c>
      <c r="C109" s="13">
        <v>32900000</v>
      </c>
      <c r="D109" s="13">
        <v>30940000</v>
      </c>
      <c r="E109" s="15"/>
      <c r="F109" s="15">
        <f t="shared" si="3"/>
        <v>30940000</v>
      </c>
      <c r="G109" s="15">
        <f t="shared" si="0"/>
        <v>1960000</v>
      </c>
      <c r="H109" s="29">
        <f t="shared" si="1"/>
        <v>94.042553191489361</v>
      </c>
      <c r="I109" s="16" t="s">
        <v>52</v>
      </c>
    </row>
    <row r="110" spans="1:9" ht="18.75" customHeight="1">
      <c r="A110" s="12" t="s">
        <v>45</v>
      </c>
      <c r="B110" s="30" t="s">
        <v>99</v>
      </c>
      <c r="C110" s="13">
        <v>21000000</v>
      </c>
      <c r="D110" s="13">
        <v>20600000</v>
      </c>
      <c r="E110" s="14"/>
      <c r="F110" s="15">
        <f t="shared" si="3"/>
        <v>20600000</v>
      </c>
      <c r="G110" s="15">
        <f t="shared" si="0"/>
        <v>400000</v>
      </c>
      <c r="H110" s="29">
        <f t="shared" si="1"/>
        <v>98.095238095238088</v>
      </c>
      <c r="I110" s="16" t="s">
        <v>52</v>
      </c>
    </row>
    <row r="111" spans="1:9" ht="18.75" customHeight="1">
      <c r="A111" s="12" t="s">
        <v>45</v>
      </c>
      <c r="B111" s="30" t="s">
        <v>100</v>
      </c>
      <c r="C111" s="13">
        <v>22800000</v>
      </c>
      <c r="D111" s="13">
        <v>22628000</v>
      </c>
      <c r="E111" s="14"/>
      <c r="F111" s="15">
        <f t="shared" si="3"/>
        <v>22628000</v>
      </c>
      <c r="G111" s="15">
        <f t="shared" si="0"/>
        <v>172000</v>
      </c>
      <c r="H111" s="29">
        <f t="shared" si="1"/>
        <v>99.245614035087712</v>
      </c>
      <c r="I111" s="16" t="s">
        <v>52</v>
      </c>
    </row>
    <row r="112" spans="1:9" ht="18.75" customHeight="1">
      <c r="A112" s="12" t="s">
        <v>45</v>
      </c>
      <c r="B112" s="30" t="s">
        <v>101</v>
      </c>
      <c r="C112" s="13">
        <v>14400000</v>
      </c>
      <c r="D112" s="13">
        <v>13588000</v>
      </c>
      <c r="E112" s="14"/>
      <c r="F112" s="15">
        <f t="shared" si="3"/>
        <v>13588000</v>
      </c>
      <c r="G112" s="15">
        <f t="shared" si="0"/>
        <v>812000</v>
      </c>
      <c r="H112" s="29">
        <f t="shared" si="1"/>
        <v>94.3611111111111</v>
      </c>
      <c r="I112" s="16" t="s">
        <v>52</v>
      </c>
    </row>
    <row r="113" spans="1:9" ht="18.75" customHeight="1">
      <c r="A113" s="12" t="s">
        <v>45</v>
      </c>
      <c r="B113" s="30" t="s">
        <v>102</v>
      </c>
      <c r="C113" s="13">
        <v>6000000</v>
      </c>
      <c r="D113" s="13">
        <v>3525000</v>
      </c>
      <c r="E113" s="15"/>
      <c r="F113" s="15">
        <f t="shared" si="3"/>
        <v>3525000</v>
      </c>
      <c r="G113" s="15">
        <f t="shared" si="0"/>
        <v>2475000</v>
      </c>
      <c r="H113" s="29">
        <f t="shared" si="1"/>
        <v>58.75</v>
      </c>
      <c r="I113" s="16" t="s">
        <v>52</v>
      </c>
    </row>
    <row r="114" spans="1:9" ht="42" customHeight="1">
      <c r="A114" s="12" t="s">
        <v>45</v>
      </c>
      <c r="B114" s="30" t="s">
        <v>103</v>
      </c>
      <c r="C114" s="13">
        <v>7200000</v>
      </c>
      <c r="D114" s="13">
        <v>3985627</v>
      </c>
      <c r="E114" s="15">
        <v>3200000</v>
      </c>
      <c r="F114" s="15">
        <f t="shared" si="3"/>
        <v>7185627</v>
      </c>
      <c r="G114" s="15">
        <f t="shared" si="0"/>
        <v>14373</v>
      </c>
      <c r="H114" s="29">
        <f t="shared" si="1"/>
        <v>99.800375000000003</v>
      </c>
      <c r="I114" s="16" t="s">
        <v>52</v>
      </c>
    </row>
    <row r="115" spans="1:9" ht="18.75" customHeight="1">
      <c r="A115" s="12" t="s">
        <v>45</v>
      </c>
      <c r="B115" s="30" t="s">
        <v>104</v>
      </c>
      <c r="C115" s="13">
        <v>10500000</v>
      </c>
      <c r="D115" s="13">
        <v>9500000</v>
      </c>
      <c r="E115" s="14"/>
      <c r="F115" s="15">
        <f t="shared" si="3"/>
        <v>9500000</v>
      </c>
      <c r="G115" s="15">
        <f t="shared" si="0"/>
        <v>1000000</v>
      </c>
      <c r="H115" s="29">
        <f t="shared" si="1"/>
        <v>90.476190476190482</v>
      </c>
      <c r="I115" s="16" t="s">
        <v>52</v>
      </c>
    </row>
    <row r="116" spans="1:9" ht="18.75" customHeight="1">
      <c r="A116" s="12" t="s">
        <v>45</v>
      </c>
      <c r="B116" s="30" t="s">
        <v>105</v>
      </c>
      <c r="C116" s="13">
        <v>14400000</v>
      </c>
      <c r="D116" s="13">
        <v>14100000</v>
      </c>
      <c r="E116" s="14"/>
      <c r="F116" s="15">
        <f t="shared" si="3"/>
        <v>14100000</v>
      </c>
      <c r="G116" s="15">
        <f t="shared" si="0"/>
        <v>300000</v>
      </c>
      <c r="H116" s="29">
        <f t="shared" si="1"/>
        <v>97.916666666666657</v>
      </c>
      <c r="I116" s="16" t="s">
        <v>52</v>
      </c>
    </row>
    <row r="117" spans="1:9" ht="18.75" customHeight="1">
      <c r="A117" s="12"/>
      <c r="B117" s="116" t="s">
        <v>381</v>
      </c>
      <c r="C117" s="13">
        <v>6300000</v>
      </c>
      <c r="D117" s="13">
        <v>6100000</v>
      </c>
      <c r="E117" s="14"/>
      <c r="F117" s="15">
        <f t="shared" si="3"/>
        <v>6100000</v>
      </c>
      <c r="G117" s="15">
        <f t="shared" si="0"/>
        <v>200000</v>
      </c>
      <c r="H117" s="29">
        <f t="shared" si="1"/>
        <v>96.825396825396822</v>
      </c>
      <c r="I117" s="16" t="s">
        <v>52</v>
      </c>
    </row>
    <row r="118" spans="1:9" ht="18.75" customHeight="1">
      <c r="A118" s="12"/>
      <c r="B118" s="30" t="s">
        <v>303</v>
      </c>
      <c r="C118" s="13">
        <v>8880000</v>
      </c>
      <c r="D118" s="13">
        <v>8630000</v>
      </c>
      <c r="E118" s="14"/>
      <c r="F118" s="15">
        <f t="shared" si="3"/>
        <v>8630000</v>
      </c>
      <c r="G118" s="15">
        <f t="shared" si="0"/>
        <v>250000</v>
      </c>
      <c r="H118" s="29">
        <f t="shared" si="1"/>
        <v>97.184684684684683</v>
      </c>
      <c r="I118" s="16" t="s">
        <v>52</v>
      </c>
    </row>
    <row r="119" spans="1:9" ht="18.75" customHeight="1">
      <c r="A119" s="12"/>
      <c r="B119" s="30" t="s">
        <v>304</v>
      </c>
      <c r="C119" s="13">
        <v>14700000</v>
      </c>
      <c r="D119" s="13">
        <v>4874000</v>
      </c>
      <c r="E119" s="14"/>
      <c r="F119" s="15">
        <f t="shared" si="3"/>
        <v>4874000</v>
      </c>
      <c r="G119" s="15">
        <f t="shared" si="0"/>
        <v>9826000</v>
      </c>
      <c r="H119" s="29">
        <f t="shared" si="1"/>
        <v>33.156462585034014</v>
      </c>
      <c r="I119" s="16" t="s">
        <v>52</v>
      </c>
    </row>
    <row r="120" spans="1:9" ht="18.75" customHeight="1">
      <c r="A120" s="12"/>
      <c r="B120" s="117" t="s">
        <v>382</v>
      </c>
      <c r="C120" s="13">
        <v>1500000</v>
      </c>
      <c r="D120" s="13">
        <v>1500000</v>
      </c>
      <c r="E120" s="14"/>
      <c r="F120" s="15">
        <f t="shared" si="3"/>
        <v>1500000</v>
      </c>
      <c r="G120" s="15">
        <f t="shared" si="0"/>
        <v>0</v>
      </c>
      <c r="H120" s="29">
        <f t="shared" si="1"/>
        <v>100</v>
      </c>
      <c r="I120" s="16" t="s">
        <v>52</v>
      </c>
    </row>
    <row r="121" spans="1:9" ht="18.75" customHeight="1">
      <c r="A121" s="27" t="s">
        <v>80</v>
      </c>
      <c r="B121" s="31" t="s">
        <v>81</v>
      </c>
      <c r="C121" s="22">
        <f>SUM(C122)</f>
        <v>26100000</v>
      </c>
      <c r="D121" s="22">
        <v>26100000</v>
      </c>
      <c r="E121" s="22"/>
      <c r="F121" s="24">
        <f t="shared" ref="F121:F184" si="13">E121+D121</f>
        <v>26100000</v>
      </c>
      <c r="G121" s="24">
        <f t="shared" si="0"/>
        <v>0</v>
      </c>
      <c r="H121" s="25">
        <f t="shared" si="1"/>
        <v>100</v>
      </c>
      <c r="I121" s="26" t="s">
        <v>52</v>
      </c>
    </row>
    <row r="122" spans="1:9" ht="28.5" customHeight="1">
      <c r="A122" s="12" t="s">
        <v>45</v>
      </c>
      <c r="B122" s="30" t="s">
        <v>106</v>
      </c>
      <c r="C122" s="13">
        <v>26100000</v>
      </c>
      <c r="D122" s="13">
        <v>26100000</v>
      </c>
      <c r="E122" s="13"/>
      <c r="F122" s="15">
        <f t="shared" si="13"/>
        <v>26100000</v>
      </c>
      <c r="G122" s="15">
        <f t="shared" ref="G122:G187" si="14">C122-F122</f>
        <v>0</v>
      </c>
      <c r="H122" s="29">
        <f t="shared" ref="H122:H187" si="15">F122/C122*100</f>
        <v>100</v>
      </c>
      <c r="I122" s="16" t="s">
        <v>52</v>
      </c>
    </row>
    <row r="123" spans="1:9" ht="18.75" customHeight="1">
      <c r="A123" s="33" t="s">
        <v>107</v>
      </c>
      <c r="B123" s="115" t="s">
        <v>108</v>
      </c>
      <c r="C123" s="34"/>
      <c r="D123" s="34">
        <v>0</v>
      </c>
      <c r="E123" s="13"/>
      <c r="F123" s="15">
        <f t="shared" si="13"/>
        <v>0</v>
      </c>
      <c r="G123" s="15">
        <f t="shared" si="14"/>
        <v>0</v>
      </c>
      <c r="H123" s="29" t="e">
        <f t="shared" si="15"/>
        <v>#DIV/0!</v>
      </c>
      <c r="I123" s="16" t="s">
        <v>52</v>
      </c>
    </row>
    <row r="124" spans="1:9" ht="18.75" customHeight="1">
      <c r="A124" s="27" t="s">
        <v>62</v>
      </c>
      <c r="B124" s="31" t="s">
        <v>63</v>
      </c>
      <c r="C124" s="22">
        <f>SUM(C125:C127)</f>
        <v>19350000</v>
      </c>
      <c r="D124" s="22">
        <v>19350000</v>
      </c>
      <c r="E124" s="22">
        <f>SUM(E125:E127)</f>
        <v>0</v>
      </c>
      <c r="F124" s="24">
        <f>E124+D124</f>
        <v>19350000</v>
      </c>
      <c r="G124" s="24">
        <f>C124-F124</f>
        <v>0</v>
      </c>
      <c r="H124" s="25">
        <f t="shared" si="15"/>
        <v>100</v>
      </c>
      <c r="I124" s="26" t="s">
        <v>52</v>
      </c>
    </row>
    <row r="125" spans="1:9" ht="28.5" customHeight="1">
      <c r="A125" s="12" t="s">
        <v>45</v>
      </c>
      <c r="B125" s="30" t="s">
        <v>109</v>
      </c>
      <c r="C125" s="28">
        <v>1350000</v>
      </c>
      <c r="D125" s="13">
        <v>1350000</v>
      </c>
      <c r="E125" s="14"/>
      <c r="F125" s="15">
        <f t="shared" si="13"/>
        <v>1350000</v>
      </c>
      <c r="G125" s="15">
        <f t="shared" si="14"/>
        <v>0</v>
      </c>
      <c r="H125" s="29">
        <f t="shared" si="15"/>
        <v>100</v>
      </c>
      <c r="I125" s="16" t="s">
        <v>52</v>
      </c>
    </row>
    <row r="126" spans="1:9" ht="18.75" customHeight="1">
      <c r="A126" s="12" t="s">
        <v>45</v>
      </c>
      <c r="B126" s="30" t="s">
        <v>110</v>
      </c>
      <c r="C126" s="28">
        <v>9600000</v>
      </c>
      <c r="D126" s="13">
        <v>9600000</v>
      </c>
      <c r="E126" s="14"/>
      <c r="F126" s="15">
        <f t="shared" si="13"/>
        <v>9600000</v>
      </c>
      <c r="G126" s="15">
        <f t="shared" si="14"/>
        <v>0</v>
      </c>
      <c r="H126" s="29">
        <f t="shared" si="15"/>
        <v>100</v>
      </c>
      <c r="I126" s="16" t="s">
        <v>52</v>
      </c>
    </row>
    <row r="127" spans="1:9" ht="18.75" customHeight="1">
      <c r="A127" s="12" t="s">
        <v>45</v>
      </c>
      <c r="B127" s="30" t="s">
        <v>111</v>
      </c>
      <c r="C127" s="28">
        <v>8400000</v>
      </c>
      <c r="D127" s="13">
        <v>8400000</v>
      </c>
      <c r="E127" s="14"/>
      <c r="F127" s="15">
        <f t="shared" si="13"/>
        <v>8400000</v>
      </c>
      <c r="G127" s="15">
        <f t="shared" si="14"/>
        <v>0</v>
      </c>
      <c r="H127" s="29">
        <f t="shared" si="15"/>
        <v>100</v>
      </c>
      <c r="I127" s="16" t="s">
        <v>52</v>
      </c>
    </row>
    <row r="128" spans="1:9" ht="18.75" customHeight="1">
      <c r="A128" s="27" t="s">
        <v>69</v>
      </c>
      <c r="B128" s="31" t="s">
        <v>70</v>
      </c>
      <c r="C128" s="22">
        <f>SUM(C129:C131)</f>
        <v>5500000</v>
      </c>
      <c r="D128" s="22">
        <v>5500000</v>
      </c>
      <c r="E128" s="14"/>
      <c r="F128" s="24">
        <f t="shared" si="13"/>
        <v>5500000</v>
      </c>
      <c r="G128" s="24">
        <f t="shared" si="14"/>
        <v>0</v>
      </c>
      <c r="H128" s="25">
        <f t="shared" si="15"/>
        <v>100</v>
      </c>
      <c r="I128" s="26" t="s">
        <v>52</v>
      </c>
    </row>
    <row r="129" spans="1:9" ht="28.5" customHeight="1">
      <c r="A129" s="12" t="s">
        <v>45</v>
      </c>
      <c r="B129" s="30" t="s">
        <v>112</v>
      </c>
      <c r="C129" s="13">
        <v>900000</v>
      </c>
      <c r="D129" s="13">
        <v>900000</v>
      </c>
      <c r="E129" s="14"/>
      <c r="F129" s="15">
        <f>E129+D129</f>
        <v>900000</v>
      </c>
      <c r="G129" s="15">
        <f t="shared" si="14"/>
        <v>0</v>
      </c>
      <c r="H129" s="29">
        <f>F129/C131*100</f>
        <v>28.125</v>
      </c>
      <c r="I129" s="16" t="s">
        <v>52</v>
      </c>
    </row>
    <row r="130" spans="1:9" ht="28.5" customHeight="1">
      <c r="A130" s="12" t="s">
        <v>45</v>
      </c>
      <c r="B130" s="30" t="s">
        <v>121</v>
      </c>
      <c r="C130" s="13">
        <v>1400000</v>
      </c>
      <c r="D130" s="13">
        <v>1400000</v>
      </c>
      <c r="E130" s="14"/>
      <c r="F130" s="15">
        <f t="shared" si="13"/>
        <v>1400000</v>
      </c>
      <c r="G130" s="15">
        <f t="shared" si="14"/>
        <v>0</v>
      </c>
      <c r="H130" s="29">
        <f t="shared" si="15"/>
        <v>100</v>
      </c>
      <c r="I130" s="16" t="s">
        <v>52</v>
      </c>
    </row>
    <row r="131" spans="1:9" ht="18.75" customHeight="1">
      <c r="A131" s="12" t="s">
        <v>45</v>
      </c>
      <c r="B131" s="30" t="s">
        <v>113</v>
      </c>
      <c r="C131" s="13">
        <v>3200000</v>
      </c>
      <c r="D131" s="13">
        <v>3200000</v>
      </c>
      <c r="E131" s="14"/>
      <c r="F131" s="15">
        <f>E131+D131</f>
        <v>3200000</v>
      </c>
      <c r="G131" s="15">
        <f t="shared" si="14"/>
        <v>0</v>
      </c>
      <c r="H131" s="29">
        <f t="shared" si="15"/>
        <v>100</v>
      </c>
      <c r="I131" s="16" t="s">
        <v>52</v>
      </c>
    </row>
    <row r="132" spans="1:9" ht="28.5" hidden="1" customHeight="1">
      <c r="A132" s="33" t="s">
        <v>114</v>
      </c>
      <c r="B132" s="115" t="s">
        <v>115</v>
      </c>
      <c r="C132" s="34"/>
      <c r="D132" s="34">
        <v>0</v>
      </c>
      <c r="E132" s="34"/>
      <c r="F132" s="24">
        <f>E132+D132</f>
        <v>0</v>
      </c>
      <c r="G132" s="24">
        <f>C132-F132</f>
        <v>0</v>
      </c>
      <c r="H132" s="25" t="e">
        <f t="shared" si="15"/>
        <v>#DIV/0!</v>
      </c>
      <c r="I132" s="26" t="s">
        <v>52</v>
      </c>
    </row>
    <row r="133" spans="1:9" ht="28.5" hidden="1" customHeight="1">
      <c r="A133" s="27" t="s">
        <v>62</v>
      </c>
      <c r="B133" s="31" t="s">
        <v>63</v>
      </c>
      <c r="C133" s="22">
        <f>SUM(C134:C136)</f>
        <v>19560000</v>
      </c>
      <c r="D133" s="22">
        <v>19050000</v>
      </c>
      <c r="E133" s="22">
        <f t="shared" ref="E133" si="16">SUM(E134:E136)</f>
        <v>0</v>
      </c>
      <c r="F133" s="24">
        <f>E133+D133</f>
        <v>19050000</v>
      </c>
      <c r="G133" s="24">
        <f>C133-F133</f>
        <v>510000</v>
      </c>
      <c r="H133" s="25">
        <f t="shared" si="15"/>
        <v>97.392638036809814</v>
      </c>
      <c r="I133" s="26" t="s">
        <v>52</v>
      </c>
    </row>
    <row r="134" spans="1:9" ht="28.5" hidden="1" customHeight="1">
      <c r="A134" s="12" t="s">
        <v>45</v>
      </c>
      <c r="B134" s="30" t="s">
        <v>305</v>
      </c>
      <c r="C134" s="13">
        <v>10560000</v>
      </c>
      <c r="D134" s="13">
        <v>10450000</v>
      </c>
      <c r="E134" s="13"/>
      <c r="F134" s="15">
        <f t="shared" si="13"/>
        <v>10450000</v>
      </c>
      <c r="G134" s="15">
        <f t="shared" si="14"/>
        <v>110000</v>
      </c>
      <c r="H134" s="29">
        <f t="shared" si="15"/>
        <v>98.958333333333343</v>
      </c>
      <c r="I134" s="16" t="s">
        <v>52</v>
      </c>
    </row>
    <row r="135" spans="1:9" ht="28.5" hidden="1" customHeight="1">
      <c r="A135" s="12"/>
      <c r="B135" s="30" t="s">
        <v>306</v>
      </c>
      <c r="C135" s="13">
        <v>4200000</v>
      </c>
      <c r="D135" s="13">
        <v>4200000</v>
      </c>
      <c r="E135" s="13"/>
      <c r="F135" s="15">
        <f t="shared" si="13"/>
        <v>4200000</v>
      </c>
      <c r="G135" s="15">
        <f t="shared" si="14"/>
        <v>0</v>
      </c>
      <c r="H135" s="29">
        <f t="shared" si="15"/>
        <v>100</v>
      </c>
      <c r="I135" s="16" t="s">
        <v>52</v>
      </c>
    </row>
    <row r="136" spans="1:9" ht="18.75" hidden="1" customHeight="1">
      <c r="A136" s="12" t="s">
        <v>45</v>
      </c>
      <c r="B136" s="30" t="s">
        <v>307</v>
      </c>
      <c r="C136" s="13">
        <v>4800000</v>
      </c>
      <c r="D136" s="13">
        <v>4400000</v>
      </c>
      <c r="E136" s="13"/>
      <c r="F136" s="15">
        <f t="shared" si="13"/>
        <v>4400000</v>
      </c>
      <c r="G136" s="15">
        <f t="shared" si="14"/>
        <v>400000</v>
      </c>
      <c r="H136" s="29">
        <f t="shared" si="15"/>
        <v>91.666666666666657</v>
      </c>
      <c r="I136" s="16" t="s">
        <v>52</v>
      </c>
    </row>
    <row r="137" spans="1:9" ht="18.75" hidden="1" customHeight="1">
      <c r="A137" s="27" t="s">
        <v>69</v>
      </c>
      <c r="B137" s="31" t="s">
        <v>70</v>
      </c>
      <c r="C137" s="22">
        <f>SUM(C138:C139)</f>
        <v>3000000</v>
      </c>
      <c r="D137" s="22">
        <v>2900000</v>
      </c>
      <c r="E137" s="22">
        <f>SUM(E138:E139)</f>
        <v>0</v>
      </c>
      <c r="F137" s="24">
        <f t="shared" si="13"/>
        <v>2900000</v>
      </c>
      <c r="G137" s="24">
        <f t="shared" si="14"/>
        <v>100000</v>
      </c>
      <c r="H137" s="25">
        <f t="shared" si="15"/>
        <v>96.666666666666671</v>
      </c>
      <c r="I137" s="26" t="s">
        <v>52</v>
      </c>
    </row>
    <row r="138" spans="1:9" ht="18.75" hidden="1" customHeight="1">
      <c r="A138" s="12" t="s">
        <v>45</v>
      </c>
      <c r="B138" s="30" t="s">
        <v>116</v>
      </c>
      <c r="C138" s="13">
        <v>600000</v>
      </c>
      <c r="D138" s="13">
        <v>600000</v>
      </c>
      <c r="E138" s="14"/>
      <c r="F138" s="15">
        <f t="shared" si="13"/>
        <v>600000</v>
      </c>
      <c r="G138" s="15">
        <f t="shared" si="14"/>
        <v>0</v>
      </c>
      <c r="H138" s="29">
        <f t="shared" si="15"/>
        <v>100</v>
      </c>
      <c r="I138" s="16" t="s">
        <v>52</v>
      </c>
    </row>
    <row r="139" spans="1:9" ht="18.75" hidden="1" customHeight="1">
      <c r="A139" s="12" t="s">
        <v>45</v>
      </c>
      <c r="B139" s="30" t="s">
        <v>117</v>
      </c>
      <c r="C139" s="13">
        <v>2400000</v>
      </c>
      <c r="D139" s="13">
        <v>2300000</v>
      </c>
      <c r="E139" s="14"/>
      <c r="F139" s="15">
        <f t="shared" si="13"/>
        <v>2300000</v>
      </c>
      <c r="G139" s="43">
        <f t="shared" si="14"/>
        <v>100000</v>
      </c>
      <c r="H139" s="29">
        <f t="shared" si="15"/>
        <v>95.833333333333343</v>
      </c>
      <c r="I139" s="16" t="s">
        <v>52</v>
      </c>
    </row>
    <row r="140" spans="1:9" ht="18.75" hidden="1" customHeight="1">
      <c r="A140" s="33" t="s">
        <v>118</v>
      </c>
      <c r="B140" s="115" t="s">
        <v>119</v>
      </c>
      <c r="C140" s="34"/>
      <c r="D140" s="34">
        <v>0</v>
      </c>
      <c r="E140" s="35"/>
      <c r="F140" s="24">
        <f t="shared" si="13"/>
        <v>0</v>
      </c>
      <c r="G140" s="24">
        <f t="shared" si="14"/>
        <v>0</v>
      </c>
      <c r="H140" s="25" t="e">
        <f t="shared" si="15"/>
        <v>#DIV/0!</v>
      </c>
      <c r="I140" s="26" t="s">
        <v>52</v>
      </c>
    </row>
    <row r="141" spans="1:9" ht="18.75" hidden="1" customHeight="1">
      <c r="A141" s="27" t="s">
        <v>62</v>
      </c>
      <c r="B141" s="31" t="s">
        <v>63</v>
      </c>
      <c r="C141" s="22">
        <f>SUM(C142:C144)</f>
        <v>25270000</v>
      </c>
      <c r="D141" s="22">
        <v>22550000</v>
      </c>
      <c r="E141" s="22">
        <f>SUM(E142:E144)</f>
        <v>0</v>
      </c>
      <c r="F141" s="24">
        <f t="shared" si="13"/>
        <v>22550000</v>
      </c>
      <c r="G141" s="24">
        <f t="shared" si="14"/>
        <v>2720000</v>
      </c>
      <c r="H141" s="25">
        <f t="shared" si="15"/>
        <v>89.236248516026905</v>
      </c>
      <c r="I141" s="26" t="s">
        <v>52</v>
      </c>
    </row>
    <row r="142" spans="1:9" ht="18.75" hidden="1" customHeight="1">
      <c r="A142" s="12" t="s">
        <v>45</v>
      </c>
      <c r="B142" s="30" t="s">
        <v>120</v>
      </c>
      <c r="C142" s="13">
        <v>18270000</v>
      </c>
      <c r="D142" s="13">
        <v>16450000</v>
      </c>
      <c r="E142" s="15"/>
      <c r="F142" s="15">
        <f t="shared" si="13"/>
        <v>16450000</v>
      </c>
      <c r="G142" s="43">
        <f t="shared" si="14"/>
        <v>1820000</v>
      </c>
      <c r="H142" s="29">
        <f t="shared" si="15"/>
        <v>90.038314176245223</v>
      </c>
      <c r="I142" s="16" t="s">
        <v>52</v>
      </c>
    </row>
    <row r="143" spans="1:9" ht="28.5" hidden="1" customHeight="1">
      <c r="A143" s="12" t="s">
        <v>45</v>
      </c>
      <c r="B143" s="30" t="s">
        <v>110</v>
      </c>
      <c r="C143" s="13">
        <v>4500000</v>
      </c>
      <c r="D143" s="13">
        <v>3600000</v>
      </c>
      <c r="E143" s="15"/>
      <c r="F143" s="15">
        <f t="shared" si="13"/>
        <v>3600000</v>
      </c>
      <c r="G143" s="15">
        <f t="shared" si="14"/>
        <v>900000</v>
      </c>
      <c r="H143" s="29">
        <f t="shared" si="15"/>
        <v>80</v>
      </c>
      <c r="I143" s="16" t="s">
        <v>52</v>
      </c>
    </row>
    <row r="144" spans="1:9" ht="18.75" hidden="1" customHeight="1">
      <c r="A144" s="12"/>
      <c r="B144" s="30" t="s">
        <v>308</v>
      </c>
      <c r="C144" s="13">
        <v>2500000</v>
      </c>
      <c r="D144" s="13">
        <v>2500000</v>
      </c>
      <c r="E144" s="15">
        <v>0</v>
      </c>
      <c r="F144" s="15">
        <f t="shared" si="13"/>
        <v>2500000</v>
      </c>
      <c r="G144" s="15">
        <f t="shared" si="14"/>
        <v>0</v>
      </c>
      <c r="H144" s="29">
        <f t="shared" si="15"/>
        <v>100</v>
      </c>
      <c r="I144" s="16" t="s">
        <v>52</v>
      </c>
    </row>
    <row r="145" spans="1:9" ht="28.5" hidden="1" customHeight="1">
      <c r="A145" s="27" t="s">
        <v>69</v>
      </c>
      <c r="B145" s="31" t="s">
        <v>70</v>
      </c>
      <c r="C145" s="22">
        <f>SUM(C146:C147)</f>
        <v>2000000</v>
      </c>
      <c r="D145" s="22">
        <v>2000000</v>
      </c>
      <c r="E145" s="22">
        <f>SUM(E146:E147)</f>
        <v>0</v>
      </c>
      <c r="F145" s="24">
        <f t="shared" si="13"/>
        <v>2000000</v>
      </c>
      <c r="G145" s="24">
        <f t="shared" si="14"/>
        <v>0</v>
      </c>
      <c r="H145" s="25">
        <f t="shared" si="15"/>
        <v>100</v>
      </c>
      <c r="I145" s="26" t="s">
        <v>52</v>
      </c>
    </row>
    <row r="146" spans="1:9" ht="18.75" hidden="1" customHeight="1">
      <c r="A146" s="12" t="s">
        <v>45</v>
      </c>
      <c r="B146" s="30" t="s">
        <v>121</v>
      </c>
      <c r="C146" s="13">
        <v>1500000</v>
      </c>
      <c r="D146" s="13">
        <v>1500000</v>
      </c>
      <c r="E146" s="14"/>
      <c r="F146" s="15">
        <f t="shared" si="13"/>
        <v>1500000</v>
      </c>
      <c r="G146" s="15">
        <f t="shared" si="14"/>
        <v>0</v>
      </c>
      <c r="H146" s="29">
        <f t="shared" si="15"/>
        <v>100</v>
      </c>
      <c r="I146" s="16" t="s">
        <v>52</v>
      </c>
    </row>
    <row r="147" spans="1:9" ht="18.75" hidden="1" customHeight="1">
      <c r="A147" s="12"/>
      <c r="B147" s="30" t="s">
        <v>309</v>
      </c>
      <c r="C147" s="13">
        <v>500000</v>
      </c>
      <c r="D147" s="13">
        <v>500000</v>
      </c>
      <c r="E147" s="15">
        <v>0</v>
      </c>
      <c r="F147" s="15">
        <f t="shared" si="13"/>
        <v>500000</v>
      </c>
      <c r="G147" s="15">
        <f t="shared" si="14"/>
        <v>0</v>
      </c>
      <c r="H147" s="29">
        <f t="shared" si="15"/>
        <v>100</v>
      </c>
      <c r="I147" s="16" t="s">
        <v>52</v>
      </c>
    </row>
    <row r="148" spans="1:9" ht="18.75" hidden="1" customHeight="1">
      <c r="A148" s="33" t="s">
        <v>122</v>
      </c>
      <c r="B148" s="115" t="s">
        <v>123</v>
      </c>
      <c r="C148" s="34"/>
      <c r="D148" s="34">
        <v>0</v>
      </c>
      <c r="E148" s="35"/>
      <c r="F148" s="24">
        <f t="shared" si="13"/>
        <v>0</v>
      </c>
      <c r="G148" s="24">
        <f t="shared" si="14"/>
        <v>0</v>
      </c>
      <c r="H148" s="25" t="e">
        <f t="shared" si="15"/>
        <v>#DIV/0!</v>
      </c>
      <c r="I148" s="26" t="s">
        <v>52</v>
      </c>
    </row>
    <row r="149" spans="1:9" ht="28.5" hidden="1" customHeight="1">
      <c r="A149" s="27" t="s">
        <v>62</v>
      </c>
      <c r="B149" s="31" t="s">
        <v>63</v>
      </c>
      <c r="C149" s="22">
        <f>SUM(C150:C152)</f>
        <v>16340000</v>
      </c>
      <c r="D149" s="22">
        <v>10150000</v>
      </c>
      <c r="E149" s="22">
        <f>SUM(E150:E152)</f>
        <v>0</v>
      </c>
      <c r="F149" s="24">
        <f t="shared" si="13"/>
        <v>10150000</v>
      </c>
      <c r="G149" s="24">
        <f t="shared" si="14"/>
        <v>6190000</v>
      </c>
      <c r="H149" s="25">
        <f t="shared" si="15"/>
        <v>62.117503059975519</v>
      </c>
      <c r="I149" s="26" t="s">
        <v>52</v>
      </c>
    </row>
    <row r="150" spans="1:9" ht="18.75" hidden="1" customHeight="1">
      <c r="A150" s="12" t="s">
        <v>45</v>
      </c>
      <c r="B150" s="30" t="s">
        <v>124</v>
      </c>
      <c r="C150" s="13">
        <v>3840000</v>
      </c>
      <c r="D150" s="13">
        <v>2850000</v>
      </c>
      <c r="E150" s="14">
        <v>0</v>
      </c>
      <c r="F150" s="15">
        <f t="shared" si="13"/>
        <v>2850000</v>
      </c>
      <c r="G150" s="15">
        <f t="shared" si="14"/>
        <v>990000</v>
      </c>
      <c r="H150" s="29">
        <f t="shared" si="15"/>
        <v>74.21875</v>
      </c>
      <c r="I150" s="16" t="s">
        <v>52</v>
      </c>
    </row>
    <row r="151" spans="1:9" ht="18.75" hidden="1" customHeight="1">
      <c r="A151" s="12" t="s">
        <v>45</v>
      </c>
      <c r="B151" s="30" t="s">
        <v>110</v>
      </c>
      <c r="C151" s="13">
        <v>2000000</v>
      </c>
      <c r="D151" s="13">
        <v>1000000</v>
      </c>
      <c r="E151" s="14"/>
      <c r="F151" s="15">
        <f t="shared" si="13"/>
        <v>1000000</v>
      </c>
      <c r="G151" s="15">
        <f t="shared" si="14"/>
        <v>1000000</v>
      </c>
      <c r="H151" s="29">
        <f t="shared" si="15"/>
        <v>50</v>
      </c>
      <c r="I151" s="16" t="s">
        <v>52</v>
      </c>
    </row>
    <row r="152" spans="1:9" ht="18.75" hidden="1" customHeight="1">
      <c r="A152" s="12" t="s">
        <v>45</v>
      </c>
      <c r="B152" s="30" t="s">
        <v>111</v>
      </c>
      <c r="C152" s="13">
        <v>10500000</v>
      </c>
      <c r="D152" s="13">
        <v>6300000</v>
      </c>
      <c r="E152" s="14">
        <v>0</v>
      </c>
      <c r="F152" s="15">
        <f t="shared" si="13"/>
        <v>6300000</v>
      </c>
      <c r="G152" s="15">
        <f t="shared" si="14"/>
        <v>4200000</v>
      </c>
      <c r="H152" s="29">
        <f t="shared" si="15"/>
        <v>60</v>
      </c>
      <c r="I152" s="16" t="s">
        <v>52</v>
      </c>
    </row>
    <row r="153" spans="1:9" ht="28.5" hidden="1" customHeight="1">
      <c r="A153" s="27" t="s">
        <v>69</v>
      </c>
      <c r="B153" s="31" t="s">
        <v>70</v>
      </c>
      <c r="C153" s="22">
        <f>SUM(C154:C156)</f>
        <v>5100000</v>
      </c>
      <c r="D153" s="22">
        <v>4300000</v>
      </c>
      <c r="E153" s="22">
        <f>SUM(E154:E156)</f>
        <v>0</v>
      </c>
      <c r="F153" s="24">
        <f t="shared" si="13"/>
        <v>4300000</v>
      </c>
      <c r="G153" s="24">
        <f t="shared" si="14"/>
        <v>800000</v>
      </c>
      <c r="H153" s="25">
        <f t="shared" si="15"/>
        <v>84.313725490196077</v>
      </c>
      <c r="I153" s="26" t="s">
        <v>52</v>
      </c>
    </row>
    <row r="154" spans="1:9" ht="18.75" hidden="1" customHeight="1">
      <c r="A154" s="12" t="s">
        <v>45</v>
      </c>
      <c r="B154" s="30" t="s">
        <v>125</v>
      </c>
      <c r="C154" s="13">
        <v>1400000</v>
      </c>
      <c r="D154" s="13">
        <v>1400000</v>
      </c>
      <c r="E154" s="14"/>
      <c r="F154" s="15">
        <f t="shared" si="13"/>
        <v>1400000</v>
      </c>
      <c r="G154" s="15">
        <f t="shared" si="14"/>
        <v>0</v>
      </c>
      <c r="H154" s="29">
        <f t="shared" si="15"/>
        <v>100</v>
      </c>
      <c r="I154" s="16" t="s">
        <v>52</v>
      </c>
    </row>
    <row r="155" spans="1:9" ht="18.75" hidden="1" customHeight="1">
      <c r="A155" s="12" t="s">
        <v>45</v>
      </c>
      <c r="B155" s="30" t="s">
        <v>126</v>
      </c>
      <c r="C155" s="13">
        <v>2400000</v>
      </c>
      <c r="D155" s="13">
        <v>1700000</v>
      </c>
      <c r="E155" s="14">
        <v>0</v>
      </c>
      <c r="F155" s="15">
        <f t="shared" si="13"/>
        <v>1700000</v>
      </c>
      <c r="G155" s="15">
        <f t="shared" si="14"/>
        <v>700000</v>
      </c>
      <c r="H155" s="29">
        <f t="shared" si="15"/>
        <v>70.833333333333343</v>
      </c>
      <c r="I155" s="16" t="s">
        <v>52</v>
      </c>
    </row>
    <row r="156" spans="1:9" ht="18.75" hidden="1" customHeight="1">
      <c r="A156" s="12" t="s">
        <v>45</v>
      </c>
      <c r="B156" s="30" t="s">
        <v>127</v>
      </c>
      <c r="C156" s="13">
        <v>1300000</v>
      </c>
      <c r="D156" s="13">
        <v>1200000</v>
      </c>
      <c r="E156" s="14"/>
      <c r="F156" s="15">
        <f t="shared" si="13"/>
        <v>1200000</v>
      </c>
      <c r="G156" s="15">
        <f t="shared" si="14"/>
        <v>100000</v>
      </c>
      <c r="H156" s="29">
        <f t="shared" si="15"/>
        <v>92.307692307692307</v>
      </c>
      <c r="I156" s="16" t="s">
        <v>52</v>
      </c>
    </row>
    <row r="157" spans="1:9" ht="28.5" hidden="1" customHeight="1">
      <c r="A157" s="33" t="s">
        <v>128</v>
      </c>
      <c r="B157" s="115" t="s">
        <v>129</v>
      </c>
      <c r="C157" s="34"/>
      <c r="D157" s="34">
        <v>0</v>
      </c>
      <c r="E157" s="35"/>
      <c r="F157" s="24">
        <f t="shared" si="13"/>
        <v>0</v>
      </c>
      <c r="G157" s="24">
        <f t="shared" si="14"/>
        <v>0</v>
      </c>
      <c r="H157" s="25" t="e">
        <f t="shared" si="15"/>
        <v>#DIV/0!</v>
      </c>
      <c r="I157" s="26" t="s">
        <v>52</v>
      </c>
    </row>
    <row r="158" spans="1:9" ht="18.75" hidden="1" customHeight="1">
      <c r="A158" s="27" t="s">
        <v>62</v>
      </c>
      <c r="B158" s="31" t="s">
        <v>63</v>
      </c>
      <c r="C158" s="22">
        <f>SUM(C159:C161)</f>
        <v>24200000</v>
      </c>
      <c r="D158" s="22">
        <v>9150000</v>
      </c>
      <c r="E158" s="15">
        <f>SUM(E159:E161)</f>
        <v>0</v>
      </c>
      <c r="F158" s="24">
        <f>E158+D158</f>
        <v>9150000</v>
      </c>
      <c r="G158" s="24">
        <f t="shared" si="14"/>
        <v>15050000</v>
      </c>
      <c r="H158" s="25">
        <f t="shared" si="15"/>
        <v>37.809917355371901</v>
      </c>
      <c r="I158" s="26" t="s">
        <v>52</v>
      </c>
    </row>
    <row r="159" spans="1:9" ht="18.75" hidden="1" customHeight="1">
      <c r="A159" s="12" t="s">
        <v>45</v>
      </c>
      <c r="B159" s="30" t="s">
        <v>124</v>
      </c>
      <c r="C159" s="13">
        <v>5400000</v>
      </c>
      <c r="D159" s="13">
        <v>3150000</v>
      </c>
      <c r="E159" s="15">
        <v>0</v>
      </c>
      <c r="F159" s="15">
        <f t="shared" si="13"/>
        <v>3150000</v>
      </c>
      <c r="G159" s="15">
        <f t="shared" si="14"/>
        <v>2250000</v>
      </c>
      <c r="H159" s="29">
        <f t="shared" si="15"/>
        <v>58.333333333333336</v>
      </c>
      <c r="I159" s="16" t="s">
        <v>52</v>
      </c>
    </row>
    <row r="160" spans="1:9" ht="18.75" hidden="1" customHeight="1">
      <c r="A160" s="12" t="s">
        <v>45</v>
      </c>
      <c r="B160" s="30" t="s">
        <v>130</v>
      </c>
      <c r="C160" s="13">
        <v>2000000</v>
      </c>
      <c r="D160" s="13">
        <v>0</v>
      </c>
      <c r="E160" s="15"/>
      <c r="F160" s="15">
        <f t="shared" si="13"/>
        <v>0</v>
      </c>
      <c r="G160" s="15">
        <f t="shared" si="14"/>
        <v>2000000</v>
      </c>
      <c r="H160" s="29">
        <f t="shared" si="15"/>
        <v>0</v>
      </c>
      <c r="I160" s="16" t="s">
        <v>52</v>
      </c>
    </row>
    <row r="161" spans="1:9" ht="18.75" hidden="1" customHeight="1">
      <c r="A161" s="12" t="s">
        <v>45</v>
      </c>
      <c r="B161" s="30" t="s">
        <v>131</v>
      </c>
      <c r="C161" s="13">
        <v>16800000</v>
      </c>
      <c r="D161" s="13">
        <v>6000000</v>
      </c>
      <c r="E161" s="14"/>
      <c r="F161" s="15">
        <f t="shared" si="13"/>
        <v>6000000</v>
      </c>
      <c r="G161" s="15">
        <f t="shared" si="14"/>
        <v>10800000</v>
      </c>
      <c r="H161" s="29">
        <f t="shared" si="15"/>
        <v>35.714285714285715</v>
      </c>
      <c r="I161" s="16" t="s">
        <v>52</v>
      </c>
    </row>
    <row r="162" spans="1:9" ht="18.75" hidden="1" customHeight="1">
      <c r="A162" s="27" t="s">
        <v>69</v>
      </c>
      <c r="B162" s="31" t="s">
        <v>70</v>
      </c>
      <c r="C162" s="22">
        <f>SUM(C163:C164)</f>
        <v>9300000</v>
      </c>
      <c r="D162" s="22">
        <v>7650000</v>
      </c>
      <c r="E162" s="22">
        <f>SUM(E163:E164)</f>
        <v>0</v>
      </c>
      <c r="F162" s="24">
        <f t="shared" si="13"/>
        <v>7650000</v>
      </c>
      <c r="G162" s="24">
        <f t="shared" si="14"/>
        <v>1650000</v>
      </c>
      <c r="H162" s="25">
        <f t="shared" si="15"/>
        <v>82.258064516129039</v>
      </c>
      <c r="I162" s="26" t="s">
        <v>52</v>
      </c>
    </row>
    <row r="163" spans="1:9" ht="18.75" hidden="1" customHeight="1">
      <c r="A163" s="12" t="s">
        <v>45</v>
      </c>
      <c r="B163" s="30" t="s">
        <v>132</v>
      </c>
      <c r="C163" s="13">
        <v>4500000</v>
      </c>
      <c r="D163" s="13">
        <v>4500000</v>
      </c>
      <c r="E163" s="14"/>
      <c r="F163" s="15">
        <f t="shared" si="13"/>
        <v>4500000</v>
      </c>
      <c r="G163" s="15">
        <f t="shared" si="14"/>
        <v>0</v>
      </c>
      <c r="H163" s="29">
        <f t="shared" si="15"/>
        <v>100</v>
      </c>
      <c r="I163" s="16" t="s">
        <v>52</v>
      </c>
    </row>
    <row r="164" spans="1:9" ht="18.75" hidden="1" customHeight="1">
      <c r="A164" s="12" t="s">
        <v>45</v>
      </c>
      <c r="B164" s="30" t="s">
        <v>133</v>
      </c>
      <c r="C164" s="13">
        <v>4800000</v>
      </c>
      <c r="D164" s="13">
        <v>3150000</v>
      </c>
      <c r="E164" s="15">
        <v>0</v>
      </c>
      <c r="F164" s="15">
        <f t="shared" si="13"/>
        <v>3150000</v>
      </c>
      <c r="G164" s="15">
        <f t="shared" si="14"/>
        <v>1650000</v>
      </c>
      <c r="H164" s="29">
        <f t="shared" si="15"/>
        <v>65.625</v>
      </c>
      <c r="I164" s="16" t="s">
        <v>52</v>
      </c>
    </row>
    <row r="165" spans="1:9" ht="18.75" hidden="1" customHeight="1">
      <c r="A165" s="33" t="s">
        <v>134</v>
      </c>
      <c r="B165" s="115" t="s">
        <v>135</v>
      </c>
      <c r="C165" s="34"/>
      <c r="D165" s="34">
        <v>0</v>
      </c>
      <c r="E165" s="35"/>
      <c r="F165" s="24">
        <f t="shared" si="13"/>
        <v>0</v>
      </c>
      <c r="G165" s="24">
        <f t="shared" si="14"/>
        <v>0</v>
      </c>
      <c r="H165" s="25" t="e">
        <f t="shared" si="15"/>
        <v>#DIV/0!</v>
      </c>
      <c r="I165" s="26" t="s">
        <v>52</v>
      </c>
    </row>
    <row r="166" spans="1:9" ht="18.75" hidden="1" customHeight="1">
      <c r="A166" s="27" t="s">
        <v>62</v>
      </c>
      <c r="B166" s="31" t="s">
        <v>63</v>
      </c>
      <c r="C166" s="22">
        <f>SUM(C167:C169)</f>
        <v>40750000</v>
      </c>
      <c r="D166" s="22">
        <v>40150000</v>
      </c>
      <c r="E166" s="22">
        <f>SUM(E167:E169)</f>
        <v>0</v>
      </c>
      <c r="F166" s="24">
        <f t="shared" si="13"/>
        <v>40150000</v>
      </c>
      <c r="G166" s="24">
        <f>C166-F166</f>
        <v>600000</v>
      </c>
      <c r="H166" s="25">
        <f t="shared" si="15"/>
        <v>98.527607361963192</v>
      </c>
      <c r="I166" s="26" t="s">
        <v>52</v>
      </c>
    </row>
    <row r="167" spans="1:9" ht="18.75" hidden="1" customHeight="1">
      <c r="A167" s="12" t="s">
        <v>45</v>
      </c>
      <c r="B167" s="30" t="s">
        <v>136</v>
      </c>
      <c r="C167" s="13">
        <v>3600000</v>
      </c>
      <c r="D167" s="13">
        <v>3600000</v>
      </c>
      <c r="E167" s="15">
        <v>0</v>
      </c>
      <c r="F167" s="15">
        <f t="shared" si="13"/>
        <v>3600000</v>
      </c>
      <c r="G167" s="15">
        <f t="shared" si="14"/>
        <v>0</v>
      </c>
      <c r="H167" s="29">
        <f t="shared" si="15"/>
        <v>100</v>
      </c>
      <c r="I167" s="16" t="s">
        <v>52</v>
      </c>
    </row>
    <row r="168" spans="1:9" ht="18.75" hidden="1" customHeight="1">
      <c r="A168" s="12" t="s">
        <v>45</v>
      </c>
      <c r="B168" s="30" t="s">
        <v>137</v>
      </c>
      <c r="C168" s="13">
        <v>22750000</v>
      </c>
      <c r="D168" s="13">
        <v>22750000</v>
      </c>
      <c r="E168" s="15"/>
      <c r="F168" s="15">
        <f t="shared" si="13"/>
        <v>22750000</v>
      </c>
      <c r="G168" s="15">
        <f t="shared" si="14"/>
        <v>0</v>
      </c>
      <c r="H168" s="29">
        <f t="shared" si="15"/>
        <v>100</v>
      </c>
      <c r="I168" s="16" t="s">
        <v>52</v>
      </c>
    </row>
    <row r="169" spans="1:9" ht="28.5" hidden="1" customHeight="1">
      <c r="A169" s="12"/>
      <c r="B169" s="30" t="s">
        <v>137</v>
      </c>
      <c r="C169" s="13">
        <v>14400000</v>
      </c>
      <c r="D169" s="13">
        <v>13800000</v>
      </c>
      <c r="E169" s="15"/>
      <c r="F169" s="15">
        <f t="shared" si="13"/>
        <v>13800000</v>
      </c>
      <c r="G169" s="15">
        <f t="shared" si="14"/>
        <v>600000</v>
      </c>
      <c r="H169" s="29">
        <f t="shared" si="15"/>
        <v>95.833333333333343</v>
      </c>
      <c r="I169" s="16" t="s">
        <v>52</v>
      </c>
    </row>
    <row r="170" spans="1:9" ht="18.75" hidden="1" customHeight="1">
      <c r="A170" s="27" t="s">
        <v>69</v>
      </c>
      <c r="B170" s="31" t="s">
        <v>70</v>
      </c>
      <c r="C170" s="22">
        <f>SUM(C171)</f>
        <v>8100000</v>
      </c>
      <c r="D170" s="22">
        <v>7800000</v>
      </c>
      <c r="E170" s="13"/>
      <c r="F170" s="15">
        <f t="shared" si="13"/>
        <v>7800000</v>
      </c>
      <c r="G170" s="15">
        <f t="shared" si="14"/>
        <v>300000</v>
      </c>
      <c r="H170" s="29">
        <f t="shared" si="15"/>
        <v>96.296296296296291</v>
      </c>
      <c r="I170" s="16" t="s">
        <v>52</v>
      </c>
    </row>
    <row r="171" spans="1:9" ht="28.5" hidden="1" customHeight="1">
      <c r="A171" s="12" t="s">
        <v>45</v>
      </c>
      <c r="B171" s="30" t="s">
        <v>138</v>
      </c>
      <c r="C171" s="13">
        <v>8100000</v>
      </c>
      <c r="D171" s="28">
        <v>7800000</v>
      </c>
      <c r="E171" s="13"/>
      <c r="F171" s="15">
        <f t="shared" si="13"/>
        <v>7800000</v>
      </c>
      <c r="G171" s="15">
        <f t="shared" si="14"/>
        <v>300000</v>
      </c>
      <c r="H171" s="29">
        <f t="shared" si="15"/>
        <v>96.296296296296291</v>
      </c>
      <c r="I171" s="16" t="s">
        <v>52</v>
      </c>
    </row>
    <row r="172" spans="1:9" ht="18.75" hidden="1" customHeight="1">
      <c r="A172" s="33" t="s">
        <v>139</v>
      </c>
      <c r="B172" s="115" t="s">
        <v>140</v>
      </c>
      <c r="C172" s="34"/>
      <c r="D172" s="34">
        <v>0</v>
      </c>
      <c r="E172" s="35"/>
      <c r="F172" s="24">
        <f t="shared" si="13"/>
        <v>0</v>
      </c>
      <c r="G172" s="24">
        <f t="shared" si="14"/>
        <v>0</v>
      </c>
      <c r="H172" s="25" t="e">
        <f t="shared" si="15"/>
        <v>#DIV/0!</v>
      </c>
      <c r="I172" s="26" t="s">
        <v>52</v>
      </c>
    </row>
    <row r="173" spans="1:9" ht="28.5" hidden="1" customHeight="1">
      <c r="A173" s="27" t="s">
        <v>62</v>
      </c>
      <c r="B173" s="31" t="s">
        <v>63</v>
      </c>
      <c r="C173" s="22">
        <f>SUM(C174:C175)</f>
        <v>30722000</v>
      </c>
      <c r="D173" s="22">
        <v>30150000</v>
      </c>
      <c r="E173" s="22">
        <f>SUM(E174:E175)</f>
        <v>0</v>
      </c>
      <c r="F173" s="24">
        <f t="shared" si="13"/>
        <v>30150000</v>
      </c>
      <c r="G173" s="24">
        <f t="shared" si="14"/>
        <v>572000</v>
      </c>
      <c r="H173" s="25">
        <f t="shared" si="15"/>
        <v>98.138142048043747</v>
      </c>
      <c r="I173" s="26" t="s">
        <v>52</v>
      </c>
    </row>
    <row r="174" spans="1:9" ht="28.5" hidden="1" customHeight="1">
      <c r="A174" s="12" t="s">
        <v>45</v>
      </c>
      <c r="B174" s="30" t="s">
        <v>124</v>
      </c>
      <c r="C174" s="13">
        <v>7222000</v>
      </c>
      <c r="D174" s="13">
        <v>6750000</v>
      </c>
      <c r="E174" s="15"/>
      <c r="F174" s="15">
        <f t="shared" si="13"/>
        <v>6750000</v>
      </c>
      <c r="G174" s="15">
        <f t="shared" si="14"/>
        <v>472000</v>
      </c>
      <c r="H174" s="29">
        <f t="shared" si="15"/>
        <v>93.464414289670444</v>
      </c>
      <c r="I174" s="16" t="s">
        <v>52</v>
      </c>
    </row>
    <row r="175" spans="1:9" ht="28.5" hidden="1" customHeight="1">
      <c r="A175" s="12" t="s">
        <v>45</v>
      </c>
      <c r="B175" s="30" t="s">
        <v>111</v>
      </c>
      <c r="C175" s="13">
        <v>23500000</v>
      </c>
      <c r="D175" s="13">
        <v>23400000</v>
      </c>
      <c r="E175" s="15"/>
      <c r="F175" s="15">
        <f t="shared" si="13"/>
        <v>23400000</v>
      </c>
      <c r="G175" s="15">
        <f t="shared" si="14"/>
        <v>100000</v>
      </c>
      <c r="H175" s="29">
        <f t="shared" si="15"/>
        <v>99.574468085106389</v>
      </c>
      <c r="I175" s="16" t="s">
        <v>52</v>
      </c>
    </row>
    <row r="176" spans="1:9" ht="18.75" hidden="1" customHeight="1">
      <c r="A176" s="27" t="s">
        <v>69</v>
      </c>
      <c r="B176" s="31" t="s">
        <v>70</v>
      </c>
      <c r="C176" s="22">
        <f>SUM(C177:C178)</f>
        <v>10500000</v>
      </c>
      <c r="D176" s="22">
        <v>10150000</v>
      </c>
      <c r="E176" s="24">
        <f>SUM(E177:E178)</f>
        <v>0</v>
      </c>
      <c r="F176" s="24">
        <f t="shared" si="13"/>
        <v>10150000</v>
      </c>
      <c r="G176" s="24">
        <f t="shared" si="14"/>
        <v>350000</v>
      </c>
      <c r="H176" s="25">
        <f t="shared" si="15"/>
        <v>96.666666666666671</v>
      </c>
      <c r="I176" s="26" t="s">
        <v>52</v>
      </c>
    </row>
    <row r="177" spans="1:9" ht="18.75" hidden="1" customHeight="1">
      <c r="A177" s="12" t="s">
        <v>45</v>
      </c>
      <c r="B177" s="30" t="s">
        <v>141</v>
      </c>
      <c r="C177" s="13">
        <v>3600000</v>
      </c>
      <c r="D177" s="13">
        <v>3400000</v>
      </c>
      <c r="E177" s="15"/>
      <c r="F177" s="15">
        <f t="shared" si="13"/>
        <v>3400000</v>
      </c>
      <c r="G177" s="15">
        <f t="shared" si="14"/>
        <v>200000</v>
      </c>
      <c r="H177" s="29">
        <f t="shared" si="15"/>
        <v>94.444444444444443</v>
      </c>
      <c r="I177" s="16" t="s">
        <v>52</v>
      </c>
    </row>
    <row r="178" spans="1:9" ht="18.75" hidden="1" customHeight="1">
      <c r="A178" s="12" t="s">
        <v>45</v>
      </c>
      <c r="B178" s="30" t="s">
        <v>126</v>
      </c>
      <c r="C178" s="13">
        <v>6900000</v>
      </c>
      <c r="D178" s="13">
        <v>6750000</v>
      </c>
      <c r="E178" s="15"/>
      <c r="F178" s="15">
        <f t="shared" si="13"/>
        <v>6750000</v>
      </c>
      <c r="G178" s="15">
        <f t="shared" si="14"/>
        <v>150000</v>
      </c>
      <c r="H178" s="29">
        <f t="shared" si="15"/>
        <v>97.826086956521735</v>
      </c>
      <c r="I178" s="16" t="s">
        <v>52</v>
      </c>
    </row>
    <row r="179" spans="1:9" ht="18.75" hidden="1" customHeight="1">
      <c r="A179" s="33" t="s">
        <v>142</v>
      </c>
      <c r="B179" s="115" t="s">
        <v>143</v>
      </c>
      <c r="C179" s="34"/>
      <c r="D179" s="34">
        <v>0</v>
      </c>
      <c r="E179" s="15"/>
      <c r="F179" s="24">
        <f t="shared" si="13"/>
        <v>0</v>
      </c>
      <c r="G179" s="24">
        <f t="shared" si="14"/>
        <v>0</v>
      </c>
      <c r="H179" s="25" t="e">
        <f t="shared" si="15"/>
        <v>#DIV/0!</v>
      </c>
      <c r="I179" s="26" t="s">
        <v>52</v>
      </c>
    </row>
    <row r="180" spans="1:9" ht="18.75" hidden="1" customHeight="1">
      <c r="A180" s="27" t="s">
        <v>62</v>
      </c>
      <c r="B180" s="31" t="s">
        <v>63</v>
      </c>
      <c r="C180" s="22">
        <f>SUM(C181:C185)</f>
        <v>33680000</v>
      </c>
      <c r="D180" s="22">
        <v>33380000</v>
      </c>
      <c r="E180" s="22">
        <f>SUM(E181:E185)</f>
        <v>0</v>
      </c>
      <c r="F180" s="24">
        <f t="shared" si="13"/>
        <v>33380000</v>
      </c>
      <c r="G180" s="24">
        <f t="shared" si="14"/>
        <v>300000</v>
      </c>
      <c r="H180" s="25">
        <f t="shared" si="15"/>
        <v>99.109263657957243</v>
      </c>
      <c r="I180" s="26" t="s">
        <v>52</v>
      </c>
    </row>
    <row r="181" spans="1:9" ht="28.5" hidden="1" customHeight="1">
      <c r="A181" s="12" t="s">
        <v>45</v>
      </c>
      <c r="B181" s="30" t="s">
        <v>144</v>
      </c>
      <c r="C181" s="13">
        <v>14400000</v>
      </c>
      <c r="D181" s="13">
        <v>14300000</v>
      </c>
      <c r="E181" s="14"/>
      <c r="F181" s="15">
        <f t="shared" si="13"/>
        <v>14300000</v>
      </c>
      <c r="G181" s="15">
        <f t="shared" si="14"/>
        <v>100000</v>
      </c>
      <c r="H181" s="29">
        <f t="shared" si="15"/>
        <v>99.305555555555557</v>
      </c>
      <c r="I181" s="16" t="s">
        <v>52</v>
      </c>
    </row>
    <row r="182" spans="1:9" ht="18.75" hidden="1" customHeight="1">
      <c r="A182" s="12" t="s">
        <v>45</v>
      </c>
      <c r="B182" s="30" t="s">
        <v>144</v>
      </c>
      <c r="C182" s="13">
        <v>4800000</v>
      </c>
      <c r="D182" s="13">
        <v>4600000</v>
      </c>
      <c r="E182" s="14"/>
      <c r="F182" s="15">
        <f t="shared" si="13"/>
        <v>4600000</v>
      </c>
      <c r="G182" s="15">
        <f t="shared" si="14"/>
        <v>200000</v>
      </c>
      <c r="H182" s="29">
        <f t="shared" si="15"/>
        <v>95.833333333333343</v>
      </c>
      <c r="I182" s="16" t="s">
        <v>52</v>
      </c>
    </row>
    <row r="183" spans="1:9" ht="18.75" hidden="1" customHeight="1">
      <c r="A183" s="12"/>
      <c r="B183" s="117" t="s">
        <v>383</v>
      </c>
      <c r="C183" s="13">
        <v>3450000</v>
      </c>
      <c r="D183" s="13">
        <v>3450000</v>
      </c>
      <c r="E183" s="14"/>
      <c r="F183" s="15">
        <f t="shared" si="13"/>
        <v>3450000</v>
      </c>
      <c r="G183" s="15">
        <f t="shared" si="14"/>
        <v>0</v>
      </c>
      <c r="H183" s="29">
        <f t="shared" si="15"/>
        <v>100</v>
      </c>
      <c r="I183" s="16" t="s">
        <v>52</v>
      </c>
    </row>
    <row r="184" spans="1:9" ht="18.75" hidden="1" customHeight="1">
      <c r="A184" s="12"/>
      <c r="B184" s="117" t="s">
        <v>384</v>
      </c>
      <c r="C184" s="13">
        <v>2300000</v>
      </c>
      <c r="D184" s="13">
        <v>2300000</v>
      </c>
      <c r="E184" s="14"/>
      <c r="F184" s="15">
        <f t="shared" si="13"/>
        <v>2300000</v>
      </c>
      <c r="G184" s="15">
        <f t="shared" si="14"/>
        <v>0</v>
      </c>
      <c r="H184" s="29">
        <f t="shared" si="15"/>
        <v>100</v>
      </c>
      <c r="I184" s="16" t="s">
        <v>52</v>
      </c>
    </row>
    <row r="185" spans="1:9" ht="18.75" hidden="1" customHeight="1">
      <c r="A185" s="12"/>
      <c r="B185" s="117" t="s">
        <v>385</v>
      </c>
      <c r="C185" s="13">
        <v>8730000</v>
      </c>
      <c r="D185" s="13">
        <v>8730000</v>
      </c>
      <c r="E185" s="14"/>
      <c r="F185" s="15">
        <f t="shared" ref="F185" si="17">E185+D185</f>
        <v>8730000</v>
      </c>
      <c r="G185" s="15">
        <f t="shared" si="14"/>
        <v>0</v>
      </c>
      <c r="H185" s="29">
        <f t="shared" si="15"/>
        <v>100</v>
      </c>
      <c r="I185" s="16" t="s">
        <v>52</v>
      </c>
    </row>
    <row r="186" spans="1:9" ht="18.75" hidden="1" customHeight="1">
      <c r="A186" s="33" t="s">
        <v>145</v>
      </c>
      <c r="B186" s="115" t="s">
        <v>146</v>
      </c>
      <c r="C186" s="34"/>
      <c r="D186" s="34">
        <v>0</v>
      </c>
      <c r="E186" s="35"/>
      <c r="F186" s="24">
        <f>E186+D186</f>
        <v>0</v>
      </c>
      <c r="G186" s="24">
        <f t="shared" si="14"/>
        <v>0</v>
      </c>
      <c r="H186" s="25" t="e">
        <f t="shared" si="15"/>
        <v>#DIV/0!</v>
      </c>
      <c r="I186" s="26" t="s">
        <v>52</v>
      </c>
    </row>
    <row r="187" spans="1:9" ht="18.75" hidden="1" customHeight="1">
      <c r="A187" s="27" t="s">
        <v>62</v>
      </c>
      <c r="B187" s="31" t="s">
        <v>63</v>
      </c>
      <c r="C187" s="22">
        <f>SUM(C188:C190)</f>
        <v>74800000</v>
      </c>
      <c r="D187" s="22">
        <v>73550000</v>
      </c>
      <c r="E187" s="22">
        <f>SUM(E188:E190)</f>
        <v>0</v>
      </c>
      <c r="F187" s="24">
        <f>E187+D187</f>
        <v>73550000</v>
      </c>
      <c r="G187" s="24">
        <f t="shared" si="14"/>
        <v>1250000</v>
      </c>
      <c r="H187" s="25">
        <f t="shared" si="15"/>
        <v>98.328877005347593</v>
      </c>
      <c r="I187" s="26" t="s">
        <v>52</v>
      </c>
    </row>
    <row r="188" spans="1:9" ht="18.75" hidden="1" customHeight="1">
      <c r="A188" s="12" t="s">
        <v>45</v>
      </c>
      <c r="B188" s="30" t="s">
        <v>147</v>
      </c>
      <c r="C188" s="13">
        <v>5500000</v>
      </c>
      <c r="D188" s="13">
        <v>5200000</v>
      </c>
      <c r="E188" s="13"/>
      <c r="F188" s="15">
        <f t="shared" ref="F188:F242" si="18">E188+D188</f>
        <v>5200000</v>
      </c>
      <c r="G188" s="15">
        <f t="shared" ref="G188:G251" si="19">C188-F188</f>
        <v>300000</v>
      </c>
      <c r="H188" s="29">
        <f t="shared" ref="H188:H251" si="20">F188/C188*100</f>
        <v>94.545454545454547</v>
      </c>
      <c r="I188" s="16" t="s">
        <v>52</v>
      </c>
    </row>
    <row r="189" spans="1:9" ht="18.75" hidden="1" customHeight="1">
      <c r="A189" s="12" t="s">
        <v>45</v>
      </c>
      <c r="B189" s="30" t="s">
        <v>111</v>
      </c>
      <c r="C189" s="13">
        <v>35280000</v>
      </c>
      <c r="D189" s="13">
        <v>34750000</v>
      </c>
      <c r="E189" s="13"/>
      <c r="F189" s="15">
        <f t="shared" si="18"/>
        <v>34750000</v>
      </c>
      <c r="G189" s="15">
        <f t="shared" si="19"/>
        <v>530000</v>
      </c>
      <c r="H189" s="29">
        <f t="shared" si="20"/>
        <v>98.497732426303855</v>
      </c>
      <c r="I189" s="16" t="s">
        <v>52</v>
      </c>
    </row>
    <row r="190" spans="1:9" ht="18.75" hidden="1" customHeight="1">
      <c r="A190" s="12"/>
      <c r="B190" s="30" t="s">
        <v>111</v>
      </c>
      <c r="C190" s="13">
        <v>34020000</v>
      </c>
      <c r="D190" s="13">
        <v>33600000</v>
      </c>
      <c r="E190" s="13"/>
      <c r="F190" s="15">
        <f t="shared" si="18"/>
        <v>33600000</v>
      </c>
      <c r="G190" s="15">
        <f t="shared" si="19"/>
        <v>420000</v>
      </c>
      <c r="H190" s="29">
        <f t="shared" si="20"/>
        <v>98.76543209876543</v>
      </c>
      <c r="I190" s="16" t="s">
        <v>52</v>
      </c>
    </row>
    <row r="191" spans="1:9" ht="28.5" hidden="1" customHeight="1">
      <c r="A191" s="27" t="s">
        <v>69</v>
      </c>
      <c r="B191" s="31" t="s">
        <v>70</v>
      </c>
      <c r="C191" s="22">
        <f>SUM(C192:C193)</f>
        <v>1650000</v>
      </c>
      <c r="D191" s="22">
        <v>1650000</v>
      </c>
      <c r="E191" s="22">
        <f>SUM(E192:E193)</f>
        <v>0</v>
      </c>
      <c r="F191" s="24">
        <f>D191+E191</f>
        <v>1650000</v>
      </c>
      <c r="G191" s="24">
        <f>C191-F191</f>
        <v>0</v>
      </c>
      <c r="H191" s="25">
        <f t="shared" si="20"/>
        <v>100</v>
      </c>
      <c r="I191" s="26" t="s">
        <v>52</v>
      </c>
    </row>
    <row r="192" spans="1:9" ht="28.5" hidden="1" customHeight="1">
      <c r="A192" s="12" t="s">
        <v>45</v>
      </c>
      <c r="B192" s="30" t="s">
        <v>148</v>
      </c>
      <c r="C192" s="13">
        <v>300000</v>
      </c>
      <c r="D192" s="13">
        <v>300000</v>
      </c>
      <c r="E192" s="14"/>
      <c r="F192" s="15">
        <f t="shared" ref="F192:F193" si="21">D192+E192</f>
        <v>300000</v>
      </c>
      <c r="G192" s="15">
        <f t="shared" ref="G192:G193" si="22">C192-F192</f>
        <v>0</v>
      </c>
      <c r="H192" s="29">
        <f t="shared" si="20"/>
        <v>100</v>
      </c>
      <c r="I192" s="16" t="s">
        <v>52</v>
      </c>
    </row>
    <row r="193" spans="1:9" ht="28.5" hidden="1" customHeight="1">
      <c r="A193" s="12" t="s">
        <v>45</v>
      </c>
      <c r="B193" s="30" t="s">
        <v>149</v>
      </c>
      <c r="C193" s="13">
        <v>1350000</v>
      </c>
      <c r="D193" s="13">
        <v>1350000</v>
      </c>
      <c r="E193" s="14"/>
      <c r="F193" s="15">
        <f t="shared" si="21"/>
        <v>1350000</v>
      </c>
      <c r="G193" s="15">
        <f t="shared" si="22"/>
        <v>0</v>
      </c>
      <c r="H193" s="29">
        <f t="shared" si="20"/>
        <v>100</v>
      </c>
      <c r="I193" s="16" t="s">
        <v>52</v>
      </c>
    </row>
    <row r="194" spans="1:9" ht="18.75" hidden="1" customHeight="1">
      <c r="A194" s="33" t="s">
        <v>150</v>
      </c>
      <c r="B194" s="115" t="s">
        <v>151</v>
      </c>
      <c r="C194" s="34"/>
      <c r="D194" s="34">
        <v>0</v>
      </c>
      <c r="E194" s="35"/>
      <c r="F194" s="24">
        <f t="shared" si="18"/>
        <v>0</v>
      </c>
      <c r="G194" s="24">
        <f t="shared" si="19"/>
        <v>0</v>
      </c>
      <c r="H194" s="25" t="e">
        <f t="shared" si="20"/>
        <v>#DIV/0!</v>
      </c>
      <c r="I194" s="26" t="s">
        <v>52</v>
      </c>
    </row>
    <row r="195" spans="1:9" ht="18.75" hidden="1" customHeight="1">
      <c r="A195" s="27" t="s">
        <v>62</v>
      </c>
      <c r="B195" s="31" t="s">
        <v>63</v>
      </c>
      <c r="C195" s="22">
        <f>SUM(C196:C196)</f>
        <v>7200000</v>
      </c>
      <c r="D195" s="22">
        <v>7200000</v>
      </c>
      <c r="E195" s="22">
        <f>SUM(E196:E196)</f>
        <v>0</v>
      </c>
      <c r="F195" s="24">
        <f t="shared" si="18"/>
        <v>7200000</v>
      </c>
      <c r="G195" s="24">
        <f t="shared" si="19"/>
        <v>0</v>
      </c>
      <c r="H195" s="25">
        <f t="shared" si="20"/>
        <v>100</v>
      </c>
      <c r="I195" s="26" t="s">
        <v>52</v>
      </c>
    </row>
    <row r="196" spans="1:9" ht="18.75" hidden="1" customHeight="1">
      <c r="A196" s="12" t="s">
        <v>45</v>
      </c>
      <c r="B196" s="30" t="s">
        <v>111</v>
      </c>
      <c r="C196" s="13">
        <v>7200000</v>
      </c>
      <c r="D196" s="13">
        <v>7200000</v>
      </c>
      <c r="E196" s="15"/>
      <c r="F196" s="15">
        <f t="shared" si="18"/>
        <v>7200000</v>
      </c>
      <c r="G196" s="15">
        <f t="shared" si="19"/>
        <v>0</v>
      </c>
      <c r="H196" s="29">
        <f t="shared" si="20"/>
        <v>100</v>
      </c>
      <c r="I196" s="16" t="s">
        <v>52</v>
      </c>
    </row>
    <row r="197" spans="1:9" ht="28.5" hidden="1" customHeight="1">
      <c r="A197" s="27" t="s">
        <v>69</v>
      </c>
      <c r="B197" s="31" t="s">
        <v>70</v>
      </c>
      <c r="C197" s="22">
        <f>SUM(C198:C199)</f>
        <v>400000</v>
      </c>
      <c r="D197" s="22">
        <v>400000</v>
      </c>
      <c r="E197" s="15"/>
      <c r="F197" s="24">
        <f t="shared" si="18"/>
        <v>400000</v>
      </c>
      <c r="G197" s="24">
        <f t="shared" si="19"/>
        <v>0</v>
      </c>
      <c r="H197" s="25">
        <f t="shared" si="20"/>
        <v>100</v>
      </c>
      <c r="I197" s="26" t="s">
        <v>52</v>
      </c>
    </row>
    <row r="198" spans="1:9" ht="18.75" hidden="1" customHeight="1">
      <c r="A198" s="12" t="s">
        <v>45</v>
      </c>
      <c r="B198" s="30" t="s">
        <v>153</v>
      </c>
      <c r="C198" s="13">
        <v>0</v>
      </c>
      <c r="D198" s="13">
        <v>0</v>
      </c>
      <c r="E198" s="14"/>
      <c r="F198" s="15">
        <f t="shared" si="18"/>
        <v>0</v>
      </c>
      <c r="G198" s="15">
        <f t="shared" si="19"/>
        <v>0</v>
      </c>
      <c r="H198" s="29" t="e">
        <f t="shared" si="20"/>
        <v>#DIV/0!</v>
      </c>
      <c r="I198" s="16" t="s">
        <v>52</v>
      </c>
    </row>
    <row r="199" spans="1:9" ht="28.5" hidden="1" customHeight="1">
      <c r="A199" s="12" t="s">
        <v>45</v>
      </c>
      <c r="B199" s="30" t="s">
        <v>154</v>
      </c>
      <c r="C199" s="13">
        <v>400000</v>
      </c>
      <c r="D199" s="13">
        <v>400000</v>
      </c>
      <c r="E199" s="14">
        <v>0</v>
      </c>
      <c r="F199" s="15">
        <f t="shared" si="18"/>
        <v>400000</v>
      </c>
      <c r="G199" s="15">
        <f t="shared" si="19"/>
        <v>0</v>
      </c>
      <c r="H199" s="29">
        <f t="shared" si="20"/>
        <v>100</v>
      </c>
      <c r="I199" s="16" t="s">
        <v>52</v>
      </c>
    </row>
    <row r="200" spans="1:9" ht="25.5" hidden="1" customHeight="1">
      <c r="A200" s="33" t="s">
        <v>155</v>
      </c>
      <c r="B200" s="115" t="s">
        <v>250</v>
      </c>
      <c r="C200" s="34"/>
      <c r="D200" s="34">
        <v>0</v>
      </c>
      <c r="E200" s="35"/>
      <c r="F200" s="24">
        <f t="shared" si="18"/>
        <v>0</v>
      </c>
      <c r="G200" s="24">
        <f t="shared" si="19"/>
        <v>0</v>
      </c>
      <c r="H200" s="25" t="e">
        <f t="shared" si="20"/>
        <v>#DIV/0!</v>
      </c>
      <c r="I200" s="26" t="s">
        <v>52</v>
      </c>
    </row>
    <row r="201" spans="1:9" ht="18.75" hidden="1" customHeight="1">
      <c r="A201" s="27" t="s">
        <v>62</v>
      </c>
      <c r="B201" s="31" t="s">
        <v>63</v>
      </c>
      <c r="C201" s="22">
        <f>SUM(C202)</f>
        <v>5600000</v>
      </c>
      <c r="D201" s="22">
        <v>5600000</v>
      </c>
      <c r="E201" s="37"/>
      <c r="F201" s="15">
        <f t="shared" si="18"/>
        <v>5600000</v>
      </c>
      <c r="G201" s="15">
        <f t="shared" si="19"/>
        <v>0</v>
      </c>
      <c r="H201" s="29">
        <f t="shared" si="20"/>
        <v>100</v>
      </c>
      <c r="I201" s="16" t="s">
        <v>52</v>
      </c>
    </row>
    <row r="202" spans="1:9" ht="18.75" hidden="1" customHeight="1">
      <c r="A202" s="12" t="s">
        <v>45</v>
      </c>
      <c r="B202" s="30" t="s">
        <v>156</v>
      </c>
      <c r="C202" s="13">
        <v>5600000</v>
      </c>
      <c r="D202" s="13">
        <v>5600000</v>
      </c>
      <c r="E202" s="14"/>
      <c r="F202" s="15">
        <f t="shared" si="18"/>
        <v>5600000</v>
      </c>
      <c r="G202" s="15">
        <f t="shared" si="19"/>
        <v>0</v>
      </c>
      <c r="H202" s="29">
        <f t="shared" si="20"/>
        <v>100</v>
      </c>
      <c r="I202" s="16" t="s">
        <v>52</v>
      </c>
    </row>
    <row r="203" spans="1:9" ht="18.75" hidden="1" customHeight="1">
      <c r="A203" s="27" t="s">
        <v>69</v>
      </c>
      <c r="B203" s="31" t="s">
        <v>70</v>
      </c>
      <c r="C203" s="22">
        <f>SUM(C204:C205)</f>
        <v>900000</v>
      </c>
      <c r="D203" s="22">
        <v>900000</v>
      </c>
      <c r="E203" s="37"/>
      <c r="F203" s="15">
        <f t="shared" si="18"/>
        <v>900000</v>
      </c>
      <c r="G203" s="15">
        <f t="shared" si="19"/>
        <v>0</v>
      </c>
      <c r="H203" s="29">
        <f t="shared" si="20"/>
        <v>100</v>
      </c>
      <c r="I203" s="16" t="s">
        <v>52</v>
      </c>
    </row>
    <row r="204" spans="1:9" ht="18.75" hidden="1" customHeight="1">
      <c r="A204" s="12" t="s">
        <v>45</v>
      </c>
      <c r="B204" s="30" t="s">
        <v>157</v>
      </c>
      <c r="C204" s="13">
        <v>300000</v>
      </c>
      <c r="D204" s="13">
        <v>300000</v>
      </c>
      <c r="E204" s="14"/>
      <c r="F204" s="15">
        <f t="shared" si="18"/>
        <v>300000</v>
      </c>
      <c r="G204" s="15">
        <f t="shared" si="19"/>
        <v>0</v>
      </c>
      <c r="H204" s="29">
        <f t="shared" si="20"/>
        <v>100</v>
      </c>
      <c r="I204" s="16" t="s">
        <v>52</v>
      </c>
    </row>
    <row r="205" spans="1:9" ht="28.5" hidden="1" customHeight="1">
      <c r="A205" s="12" t="s">
        <v>45</v>
      </c>
      <c r="B205" s="30" t="s">
        <v>158</v>
      </c>
      <c r="C205" s="13">
        <v>600000</v>
      </c>
      <c r="D205" s="13">
        <v>600000</v>
      </c>
      <c r="E205" s="14"/>
      <c r="F205" s="15">
        <f t="shared" si="18"/>
        <v>600000</v>
      </c>
      <c r="G205" s="15">
        <f t="shared" si="19"/>
        <v>0</v>
      </c>
      <c r="H205" s="29">
        <f t="shared" si="20"/>
        <v>100</v>
      </c>
      <c r="I205" s="16" t="s">
        <v>52</v>
      </c>
    </row>
    <row r="206" spans="1:9" ht="35.25" hidden="1" customHeight="1">
      <c r="A206" s="33" t="s">
        <v>159</v>
      </c>
      <c r="B206" s="115" t="s">
        <v>160</v>
      </c>
      <c r="C206" s="34"/>
      <c r="D206" s="34">
        <v>0</v>
      </c>
      <c r="E206" s="35"/>
      <c r="F206" s="24">
        <f t="shared" si="18"/>
        <v>0</v>
      </c>
      <c r="G206" s="24">
        <f t="shared" si="19"/>
        <v>0</v>
      </c>
      <c r="H206" s="25" t="e">
        <f t="shared" si="20"/>
        <v>#DIV/0!</v>
      </c>
      <c r="I206" s="26" t="s">
        <v>52</v>
      </c>
    </row>
    <row r="207" spans="1:9" ht="31.5" hidden="1" customHeight="1">
      <c r="A207" s="27" t="s">
        <v>62</v>
      </c>
      <c r="B207" s="31" t="s">
        <v>63</v>
      </c>
      <c r="C207" s="22">
        <f>SUM(C208)</f>
        <v>1000000</v>
      </c>
      <c r="D207" s="22">
        <v>1000000</v>
      </c>
      <c r="E207" s="37"/>
      <c r="F207" s="24">
        <f t="shared" si="18"/>
        <v>1000000</v>
      </c>
      <c r="G207" s="24">
        <f t="shared" si="19"/>
        <v>0</v>
      </c>
      <c r="H207" s="25">
        <f t="shared" si="20"/>
        <v>100</v>
      </c>
      <c r="I207" s="26" t="s">
        <v>52</v>
      </c>
    </row>
    <row r="208" spans="1:9" ht="28.5" hidden="1" customHeight="1">
      <c r="A208" s="12" t="s">
        <v>45</v>
      </c>
      <c r="B208" s="30" t="s">
        <v>152</v>
      </c>
      <c r="C208" s="13">
        <v>1000000</v>
      </c>
      <c r="D208" s="13">
        <v>1000000</v>
      </c>
      <c r="E208" s="14"/>
      <c r="F208" s="15">
        <f t="shared" si="18"/>
        <v>1000000</v>
      </c>
      <c r="G208" s="15">
        <f t="shared" si="19"/>
        <v>0</v>
      </c>
      <c r="H208" s="29">
        <f t="shared" si="20"/>
        <v>100</v>
      </c>
      <c r="I208" s="16" t="s">
        <v>52</v>
      </c>
    </row>
    <row r="209" spans="1:9" ht="18.75" hidden="1" customHeight="1">
      <c r="A209" s="27" t="s">
        <v>69</v>
      </c>
      <c r="B209" s="31" t="s">
        <v>70</v>
      </c>
      <c r="C209" s="22">
        <f>SUM(C210)</f>
        <v>100000</v>
      </c>
      <c r="D209" s="22">
        <v>100000</v>
      </c>
      <c r="E209" s="37"/>
      <c r="F209" s="24">
        <f t="shared" si="18"/>
        <v>100000</v>
      </c>
      <c r="G209" s="24">
        <f t="shared" si="19"/>
        <v>0</v>
      </c>
      <c r="H209" s="25">
        <f t="shared" si="20"/>
        <v>100</v>
      </c>
      <c r="I209" s="26" t="s">
        <v>52</v>
      </c>
    </row>
    <row r="210" spans="1:9" ht="18.75" hidden="1" customHeight="1">
      <c r="A210" s="12" t="s">
        <v>45</v>
      </c>
      <c r="B210" s="30" t="s">
        <v>154</v>
      </c>
      <c r="C210" s="13">
        <v>100000</v>
      </c>
      <c r="D210" s="13">
        <v>100000</v>
      </c>
      <c r="E210" s="14"/>
      <c r="F210" s="15">
        <f t="shared" si="18"/>
        <v>100000</v>
      </c>
      <c r="G210" s="15">
        <f t="shared" si="19"/>
        <v>0</v>
      </c>
      <c r="H210" s="29">
        <f t="shared" si="20"/>
        <v>100</v>
      </c>
      <c r="I210" s="16" t="s">
        <v>52</v>
      </c>
    </row>
    <row r="211" spans="1:9" ht="18.75" hidden="1" customHeight="1">
      <c r="A211" s="12" t="s">
        <v>161</v>
      </c>
      <c r="B211" s="30" t="s">
        <v>257</v>
      </c>
      <c r="C211" s="13"/>
      <c r="D211" s="13">
        <v>0</v>
      </c>
      <c r="E211" s="14"/>
      <c r="F211" s="15">
        <f t="shared" si="18"/>
        <v>0</v>
      </c>
      <c r="G211" s="15">
        <f t="shared" si="19"/>
        <v>0</v>
      </c>
      <c r="H211" s="29" t="e">
        <f t="shared" si="20"/>
        <v>#DIV/0!</v>
      </c>
      <c r="I211" s="16" t="s">
        <v>52</v>
      </c>
    </row>
    <row r="212" spans="1:9" ht="28.5" hidden="1" customHeight="1">
      <c r="A212" s="27" t="s">
        <v>62</v>
      </c>
      <c r="B212" s="31" t="s">
        <v>63</v>
      </c>
      <c r="C212" s="22">
        <f>SUM(C213)</f>
        <v>1000000</v>
      </c>
      <c r="D212" s="22">
        <v>1000000</v>
      </c>
      <c r="E212" s="37"/>
      <c r="F212" s="24">
        <f t="shared" si="18"/>
        <v>1000000</v>
      </c>
      <c r="G212" s="24">
        <f t="shared" si="19"/>
        <v>0</v>
      </c>
      <c r="H212" s="25">
        <f t="shared" si="20"/>
        <v>100</v>
      </c>
      <c r="I212" s="26" t="s">
        <v>52</v>
      </c>
    </row>
    <row r="213" spans="1:9" ht="28.5" hidden="1" customHeight="1">
      <c r="A213" s="12" t="s">
        <v>45</v>
      </c>
      <c r="B213" s="30" t="s">
        <v>111</v>
      </c>
      <c r="C213" s="13">
        <v>1000000</v>
      </c>
      <c r="D213" s="13">
        <v>1000000</v>
      </c>
      <c r="E213" s="14"/>
      <c r="F213" s="15">
        <f t="shared" si="18"/>
        <v>1000000</v>
      </c>
      <c r="G213" s="111">
        <f t="shared" si="19"/>
        <v>0</v>
      </c>
      <c r="H213" s="29">
        <f t="shared" si="20"/>
        <v>100</v>
      </c>
      <c r="I213" s="16" t="s">
        <v>52</v>
      </c>
    </row>
    <row r="214" spans="1:9" ht="28.5" hidden="1" customHeight="1">
      <c r="A214" s="27" t="s">
        <v>69</v>
      </c>
      <c r="B214" s="31" t="s">
        <v>70</v>
      </c>
      <c r="C214" s="22">
        <f>SUM(C215)</f>
        <v>100000</v>
      </c>
      <c r="D214" s="22">
        <v>100000</v>
      </c>
      <c r="E214" s="37"/>
      <c r="F214" s="15">
        <f t="shared" si="18"/>
        <v>100000</v>
      </c>
      <c r="G214" s="15">
        <f t="shared" si="19"/>
        <v>0</v>
      </c>
      <c r="H214" s="29">
        <f t="shared" si="20"/>
        <v>100</v>
      </c>
      <c r="I214" s="16" t="s">
        <v>52</v>
      </c>
    </row>
    <row r="215" spans="1:9" ht="28.5" hidden="1" customHeight="1">
      <c r="A215" s="12" t="s">
        <v>45</v>
      </c>
      <c r="B215" s="30" t="s">
        <v>154</v>
      </c>
      <c r="C215" s="13">
        <v>100000</v>
      </c>
      <c r="D215" s="13">
        <v>100000</v>
      </c>
      <c r="E215" s="14"/>
      <c r="F215" s="15">
        <f t="shared" si="18"/>
        <v>100000</v>
      </c>
      <c r="G215" s="15">
        <f t="shared" si="19"/>
        <v>0</v>
      </c>
      <c r="H215" s="29">
        <f t="shared" si="20"/>
        <v>100</v>
      </c>
      <c r="I215" s="16" t="s">
        <v>52</v>
      </c>
    </row>
    <row r="216" spans="1:9" ht="28.5" customHeight="1">
      <c r="A216" s="38" t="s">
        <v>162</v>
      </c>
      <c r="B216" s="39" t="s">
        <v>163</v>
      </c>
      <c r="C216" s="40"/>
      <c r="D216" s="40">
        <v>0</v>
      </c>
      <c r="E216" s="41"/>
      <c r="F216" s="41">
        <f t="shared" si="18"/>
        <v>0</v>
      </c>
      <c r="G216" s="41">
        <f t="shared" si="19"/>
        <v>0</v>
      </c>
      <c r="H216" s="42" t="e">
        <f t="shared" si="20"/>
        <v>#DIV/0!</v>
      </c>
      <c r="I216" s="38" t="s">
        <v>52</v>
      </c>
    </row>
    <row r="217" spans="1:9" ht="28.5" customHeight="1">
      <c r="A217" s="33" t="s">
        <v>107</v>
      </c>
      <c r="B217" s="115" t="s">
        <v>108</v>
      </c>
      <c r="C217" s="34"/>
      <c r="D217" s="34">
        <v>0</v>
      </c>
      <c r="E217" s="35"/>
      <c r="F217" s="24">
        <f t="shared" si="18"/>
        <v>0</v>
      </c>
      <c r="G217" s="24">
        <f t="shared" si="19"/>
        <v>0</v>
      </c>
      <c r="H217" s="25" t="e">
        <f t="shared" si="20"/>
        <v>#DIV/0!</v>
      </c>
      <c r="I217" s="26" t="s">
        <v>52</v>
      </c>
    </row>
    <row r="218" spans="1:9" ht="28.5" customHeight="1">
      <c r="A218" s="27" t="s">
        <v>55</v>
      </c>
      <c r="B218" s="31" t="s">
        <v>56</v>
      </c>
      <c r="C218" s="22">
        <f>SUM(C219:C220)</f>
        <v>4100000</v>
      </c>
      <c r="D218" s="22">
        <v>2640000</v>
      </c>
      <c r="E218" s="22">
        <f>SUM(E219:E220)</f>
        <v>1460000</v>
      </c>
      <c r="F218" s="24">
        <f t="shared" si="18"/>
        <v>4100000</v>
      </c>
      <c r="G218" s="24">
        <f t="shared" si="19"/>
        <v>0</v>
      </c>
      <c r="H218" s="25">
        <f t="shared" si="20"/>
        <v>100</v>
      </c>
      <c r="I218" s="26" t="s">
        <v>52</v>
      </c>
    </row>
    <row r="219" spans="1:9" ht="28.5" customHeight="1">
      <c r="A219" s="12" t="s">
        <v>45</v>
      </c>
      <c r="B219" s="30" t="s">
        <v>164</v>
      </c>
      <c r="C219" s="13">
        <v>2160000</v>
      </c>
      <c r="D219" s="13">
        <v>700000</v>
      </c>
      <c r="E219" s="15">
        <v>1460000</v>
      </c>
      <c r="F219" s="15">
        <f t="shared" si="18"/>
        <v>2160000</v>
      </c>
      <c r="G219" s="15">
        <f t="shared" si="19"/>
        <v>0</v>
      </c>
      <c r="H219" s="29">
        <f t="shared" si="20"/>
        <v>100</v>
      </c>
      <c r="I219" s="16" t="s">
        <v>52</v>
      </c>
    </row>
    <row r="220" spans="1:9" ht="28.5" customHeight="1">
      <c r="A220" s="12" t="s">
        <v>45</v>
      </c>
      <c r="B220" s="30" t="s">
        <v>165</v>
      </c>
      <c r="C220" s="13">
        <v>1940000</v>
      </c>
      <c r="D220" s="13">
        <v>1940000</v>
      </c>
      <c r="E220" s="15"/>
      <c r="F220" s="15">
        <f t="shared" si="18"/>
        <v>1940000</v>
      </c>
      <c r="G220" s="15">
        <f t="shared" si="19"/>
        <v>0</v>
      </c>
      <c r="H220" s="29">
        <f t="shared" si="20"/>
        <v>100</v>
      </c>
      <c r="I220" s="16" t="s">
        <v>52</v>
      </c>
    </row>
    <row r="221" spans="1:9" ht="28.5" customHeight="1">
      <c r="A221" s="27" t="s">
        <v>62</v>
      </c>
      <c r="B221" s="31" t="s">
        <v>63</v>
      </c>
      <c r="C221" s="22">
        <f>SUM(C222:C223)</f>
        <v>21500000</v>
      </c>
      <c r="D221" s="22">
        <v>20750000</v>
      </c>
      <c r="E221" s="22">
        <f>SUM(E222:E223)</f>
        <v>750000</v>
      </c>
      <c r="F221" s="24">
        <f t="shared" si="18"/>
        <v>21500000</v>
      </c>
      <c r="G221" s="24">
        <f t="shared" si="19"/>
        <v>0</v>
      </c>
      <c r="H221" s="25">
        <f t="shared" si="20"/>
        <v>100</v>
      </c>
      <c r="I221" s="26" t="s">
        <v>52</v>
      </c>
    </row>
    <row r="222" spans="1:9" ht="18.75" customHeight="1">
      <c r="A222" s="12" t="s">
        <v>45</v>
      </c>
      <c r="B222" s="30" t="s">
        <v>166</v>
      </c>
      <c r="C222" s="13">
        <v>2000000</v>
      </c>
      <c r="D222" s="13">
        <v>1250000</v>
      </c>
      <c r="E222" s="15">
        <v>750000</v>
      </c>
      <c r="F222" s="15">
        <f t="shared" si="18"/>
        <v>2000000</v>
      </c>
      <c r="G222" s="15">
        <f t="shared" si="19"/>
        <v>0</v>
      </c>
      <c r="H222" s="29">
        <f t="shared" si="20"/>
        <v>100</v>
      </c>
      <c r="I222" s="16" t="s">
        <v>52</v>
      </c>
    </row>
    <row r="223" spans="1:9" ht="18.75" customHeight="1">
      <c r="A223" s="12"/>
      <c r="B223" s="30" t="s">
        <v>310</v>
      </c>
      <c r="C223" s="13">
        <v>19500000</v>
      </c>
      <c r="D223" s="13">
        <v>19500000</v>
      </c>
      <c r="E223" s="15">
        <v>0</v>
      </c>
      <c r="F223" s="15">
        <f t="shared" si="18"/>
        <v>19500000</v>
      </c>
      <c r="G223" s="15">
        <f t="shared" si="19"/>
        <v>0</v>
      </c>
      <c r="H223" s="29">
        <f t="shared" si="20"/>
        <v>100</v>
      </c>
      <c r="I223" s="16" t="s">
        <v>52</v>
      </c>
    </row>
    <row r="224" spans="1:9" ht="18.75" customHeight="1">
      <c r="A224" s="27" t="s">
        <v>69</v>
      </c>
      <c r="B224" s="31" t="s">
        <v>70</v>
      </c>
      <c r="C224" s="22">
        <f>SUM(C225:C227)</f>
        <v>12020000</v>
      </c>
      <c r="D224" s="22">
        <f>SUM(D225:D227)</f>
        <v>7500000</v>
      </c>
      <c r="E224" s="22">
        <f>SUM(E225:E227)</f>
        <v>4500000</v>
      </c>
      <c r="F224" s="24">
        <f>E224+D224</f>
        <v>12000000</v>
      </c>
      <c r="G224" s="24">
        <f t="shared" si="19"/>
        <v>20000</v>
      </c>
      <c r="H224" s="25">
        <f t="shared" si="20"/>
        <v>99.833610648918466</v>
      </c>
      <c r="I224" s="26" t="s">
        <v>52</v>
      </c>
    </row>
    <row r="225" spans="1:9" ht="18.75" customHeight="1">
      <c r="A225" s="12" t="s">
        <v>45</v>
      </c>
      <c r="B225" s="30" t="s">
        <v>167</v>
      </c>
      <c r="C225" s="13">
        <v>800000</v>
      </c>
      <c r="D225" s="13">
        <v>800000</v>
      </c>
      <c r="E225" s="15"/>
      <c r="F225" s="15">
        <f t="shared" si="18"/>
        <v>800000</v>
      </c>
      <c r="G225" s="15">
        <f t="shared" si="19"/>
        <v>0</v>
      </c>
      <c r="H225" s="29">
        <f t="shared" si="20"/>
        <v>100</v>
      </c>
      <c r="I225" s="16" t="s">
        <v>52</v>
      </c>
    </row>
    <row r="226" spans="1:9" ht="18.75" customHeight="1">
      <c r="A226" s="12" t="s">
        <v>45</v>
      </c>
      <c r="B226" s="30" t="s">
        <v>168</v>
      </c>
      <c r="C226" s="13">
        <v>300000</v>
      </c>
      <c r="D226" s="13">
        <v>300000</v>
      </c>
      <c r="E226" s="14"/>
      <c r="F226" s="15">
        <f t="shared" si="18"/>
        <v>300000</v>
      </c>
      <c r="G226" s="15">
        <f t="shared" si="19"/>
        <v>0</v>
      </c>
      <c r="H226" s="29">
        <f t="shared" si="20"/>
        <v>100</v>
      </c>
      <c r="I226" s="16" t="s">
        <v>52</v>
      </c>
    </row>
    <row r="227" spans="1:9" ht="18.75" customHeight="1">
      <c r="A227" s="12" t="s">
        <v>45</v>
      </c>
      <c r="B227" s="30" t="s">
        <v>169</v>
      </c>
      <c r="C227" s="13">
        <v>10920000</v>
      </c>
      <c r="D227" s="13">
        <v>6400000</v>
      </c>
      <c r="E227" s="14">
        <v>4500000</v>
      </c>
      <c r="F227" s="15">
        <f t="shared" si="18"/>
        <v>10900000</v>
      </c>
      <c r="G227" s="15">
        <f t="shared" si="19"/>
        <v>20000</v>
      </c>
      <c r="H227" s="29">
        <f t="shared" si="20"/>
        <v>99.81684981684981</v>
      </c>
      <c r="I227" s="16" t="s">
        <v>52</v>
      </c>
    </row>
    <row r="228" spans="1:9" ht="34.5" customHeight="1">
      <c r="A228" s="27" t="s">
        <v>80</v>
      </c>
      <c r="B228" s="31" t="s">
        <v>81</v>
      </c>
      <c r="C228" s="22">
        <f>SUM(C229)</f>
        <v>24000000</v>
      </c>
      <c r="D228" s="22">
        <v>24000000</v>
      </c>
      <c r="E228" s="37"/>
      <c r="F228" s="24">
        <f t="shared" si="18"/>
        <v>24000000</v>
      </c>
      <c r="G228" s="24">
        <f t="shared" si="19"/>
        <v>0</v>
      </c>
      <c r="H228" s="25">
        <f t="shared" si="20"/>
        <v>100</v>
      </c>
      <c r="I228" s="26" t="s">
        <v>52</v>
      </c>
    </row>
    <row r="229" spans="1:9" ht="30" customHeight="1">
      <c r="A229" s="12" t="s">
        <v>45</v>
      </c>
      <c r="B229" s="30" t="s">
        <v>170</v>
      </c>
      <c r="C229" s="13">
        <v>24000000</v>
      </c>
      <c r="D229" s="28">
        <v>24000000</v>
      </c>
      <c r="E229" s="14"/>
      <c r="F229" s="15">
        <f t="shared" si="18"/>
        <v>24000000</v>
      </c>
      <c r="G229" s="15">
        <f t="shared" si="19"/>
        <v>0</v>
      </c>
      <c r="H229" s="29">
        <f t="shared" si="20"/>
        <v>100</v>
      </c>
      <c r="I229" s="16" t="s">
        <v>52</v>
      </c>
    </row>
    <row r="230" spans="1:9" ht="18.75" hidden="1" customHeight="1">
      <c r="A230" s="27" t="s">
        <v>114</v>
      </c>
      <c r="B230" s="31" t="s">
        <v>171</v>
      </c>
      <c r="C230" s="22"/>
      <c r="D230" s="22">
        <v>0</v>
      </c>
      <c r="E230" s="37"/>
      <c r="F230" s="15">
        <f t="shared" si="18"/>
        <v>0</v>
      </c>
      <c r="G230" s="15">
        <f t="shared" si="19"/>
        <v>0</v>
      </c>
      <c r="H230" s="29" t="e">
        <f t="shared" si="20"/>
        <v>#DIV/0!</v>
      </c>
      <c r="I230" s="16" t="s">
        <v>52</v>
      </c>
    </row>
    <row r="231" spans="1:9" ht="18.75" hidden="1" customHeight="1">
      <c r="A231" s="27" t="s">
        <v>55</v>
      </c>
      <c r="B231" s="31" t="s">
        <v>56</v>
      </c>
      <c r="C231" s="22">
        <f>SUM(C232)</f>
        <v>1500000</v>
      </c>
      <c r="D231" s="22">
        <v>1500000</v>
      </c>
      <c r="E231" s="22">
        <f>SUM(E232:E232)</f>
        <v>0</v>
      </c>
      <c r="F231" s="24">
        <f t="shared" si="18"/>
        <v>1500000</v>
      </c>
      <c r="G231" s="24">
        <f t="shared" si="19"/>
        <v>0</v>
      </c>
      <c r="H231" s="25">
        <f t="shared" si="20"/>
        <v>100</v>
      </c>
      <c r="I231" s="26" t="s">
        <v>52</v>
      </c>
    </row>
    <row r="232" spans="1:9" ht="18.75" hidden="1" customHeight="1">
      <c r="A232" s="12" t="s">
        <v>45</v>
      </c>
      <c r="B232" s="30" t="s">
        <v>172</v>
      </c>
      <c r="C232" s="13">
        <v>1500000</v>
      </c>
      <c r="D232" s="13">
        <v>1500000</v>
      </c>
      <c r="E232" s="15">
        <v>0</v>
      </c>
      <c r="F232" s="15">
        <f t="shared" si="18"/>
        <v>1500000</v>
      </c>
      <c r="G232" s="15">
        <f t="shared" si="19"/>
        <v>0</v>
      </c>
      <c r="H232" s="29">
        <f t="shared" si="20"/>
        <v>100</v>
      </c>
      <c r="I232" s="16" t="s">
        <v>52</v>
      </c>
    </row>
    <row r="233" spans="1:9" ht="18.75" hidden="1" customHeight="1">
      <c r="A233" s="27" t="s">
        <v>62</v>
      </c>
      <c r="B233" s="31" t="s">
        <v>63</v>
      </c>
      <c r="C233" s="22">
        <f>SUM(C234)</f>
        <v>2000000</v>
      </c>
      <c r="D233" s="22">
        <v>2000000</v>
      </c>
      <c r="E233" s="15"/>
      <c r="F233" s="24">
        <f t="shared" si="18"/>
        <v>2000000</v>
      </c>
      <c r="G233" s="24">
        <f t="shared" si="19"/>
        <v>0</v>
      </c>
      <c r="H233" s="25">
        <f t="shared" si="20"/>
        <v>100</v>
      </c>
      <c r="I233" s="26" t="s">
        <v>52</v>
      </c>
    </row>
    <row r="234" spans="1:9" ht="28.5" hidden="1" customHeight="1">
      <c r="A234" s="12" t="s">
        <v>45</v>
      </c>
      <c r="B234" s="30" t="s">
        <v>173</v>
      </c>
      <c r="C234" s="13">
        <v>2000000</v>
      </c>
      <c r="D234" s="13">
        <v>2000000</v>
      </c>
      <c r="E234" s="14"/>
      <c r="F234" s="15">
        <f t="shared" si="18"/>
        <v>2000000</v>
      </c>
      <c r="G234" s="15">
        <f t="shared" si="19"/>
        <v>0</v>
      </c>
      <c r="H234" s="29">
        <f t="shared" si="20"/>
        <v>100</v>
      </c>
      <c r="I234" s="16" t="s">
        <v>52</v>
      </c>
    </row>
    <row r="235" spans="1:9" ht="18.75" hidden="1" customHeight="1">
      <c r="A235" s="27" t="s">
        <v>69</v>
      </c>
      <c r="B235" s="31" t="s">
        <v>70</v>
      </c>
      <c r="C235" s="22">
        <f>SUM(C236:C241)</f>
        <v>15700000</v>
      </c>
      <c r="D235" s="22">
        <v>13775000</v>
      </c>
      <c r="E235" s="22">
        <f>SUM(E236:E241)</f>
        <v>0</v>
      </c>
      <c r="F235" s="24">
        <f t="shared" si="18"/>
        <v>13775000</v>
      </c>
      <c r="G235" s="24">
        <f t="shared" si="19"/>
        <v>1925000</v>
      </c>
      <c r="H235" s="25">
        <f t="shared" si="20"/>
        <v>87.738853503184714</v>
      </c>
      <c r="I235" s="26" t="s">
        <v>52</v>
      </c>
    </row>
    <row r="236" spans="1:9" ht="18.75" hidden="1" customHeight="1">
      <c r="A236" s="12" t="s">
        <v>45</v>
      </c>
      <c r="B236" s="30" t="s">
        <v>175</v>
      </c>
      <c r="C236" s="13">
        <v>2100000</v>
      </c>
      <c r="D236" s="13">
        <v>2100000</v>
      </c>
      <c r="E236" s="14"/>
      <c r="F236" s="15">
        <f t="shared" si="18"/>
        <v>2100000</v>
      </c>
      <c r="G236" s="15">
        <f t="shared" si="19"/>
        <v>0</v>
      </c>
      <c r="H236" s="29">
        <f t="shared" si="20"/>
        <v>100</v>
      </c>
      <c r="I236" s="16" t="s">
        <v>52</v>
      </c>
    </row>
    <row r="237" spans="1:9" ht="18.75" hidden="1" customHeight="1">
      <c r="A237" s="12" t="s">
        <v>45</v>
      </c>
      <c r="B237" s="30" t="s">
        <v>176</v>
      </c>
      <c r="C237" s="13">
        <v>400000</v>
      </c>
      <c r="D237" s="13">
        <v>300000</v>
      </c>
      <c r="E237" s="14"/>
      <c r="F237" s="15">
        <f t="shared" si="18"/>
        <v>300000</v>
      </c>
      <c r="G237" s="15">
        <f t="shared" si="19"/>
        <v>100000</v>
      </c>
      <c r="H237" s="29">
        <f t="shared" si="20"/>
        <v>75</v>
      </c>
      <c r="I237" s="16" t="s">
        <v>52</v>
      </c>
    </row>
    <row r="238" spans="1:9" ht="28.5" hidden="1" customHeight="1">
      <c r="A238" s="12" t="s">
        <v>45</v>
      </c>
      <c r="B238" s="30" t="s">
        <v>177</v>
      </c>
      <c r="C238" s="13">
        <v>4800000</v>
      </c>
      <c r="D238" s="13">
        <v>4100000</v>
      </c>
      <c r="E238" s="15"/>
      <c r="F238" s="15">
        <f t="shared" si="18"/>
        <v>4100000</v>
      </c>
      <c r="G238" s="15">
        <f t="shared" si="19"/>
        <v>700000</v>
      </c>
      <c r="H238" s="29">
        <f t="shared" si="20"/>
        <v>85.416666666666657</v>
      </c>
      <c r="I238" s="16" t="s">
        <v>52</v>
      </c>
    </row>
    <row r="239" spans="1:9" ht="28.5" hidden="1" customHeight="1">
      <c r="A239" s="12" t="s">
        <v>45</v>
      </c>
      <c r="B239" s="30" t="s">
        <v>178</v>
      </c>
      <c r="C239" s="13">
        <v>500000</v>
      </c>
      <c r="D239" s="13">
        <v>500000</v>
      </c>
      <c r="E239" s="15"/>
      <c r="F239" s="15">
        <f t="shared" si="18"/>
        <v>500000</v>
      </c>
      <c r="G239" s="15">
        <f t="shared" si="19"/>
        <v>0</v>
      </c>
      <c r="H239" s="29">
        <f t="shared" si="20"/>
        <v>100</v>
      </c>
      <c r="I239" s="16" t="s">
        <v>52</v>
      </c>
    </row>
    <row r="240" spans="1:9" ht="18.75" hidden="1" customHeight="1">
      <c r="A240" s="12" t="s">
        <v>45</v>
      </c>
      <c r="B240" s="30" t="s">
        <v>179</v>
      </c>
      <c r="C240" s="13">
        <v>400000</v>
      </c>
      <c r="D240" s="13">
        <v>375000</v>
      </c>
      <c r="E240" s="15"/>
      <c r="F240" s="15">
        <f t="shared" si="18"/>
        <v>375000</v>
      </c>
      <c r="G240" s="15">
        <f t="shared" si="19"/>
        <v>25000</v>
      </c>
      <c r="H240" s="29">
        <f t="shared" si="20"/>
        <v>93.75</v>
      </c>
      <c r="I240" s="16" t="s">
        <v>52</v>
      </c>
    </row>
    <row r="241" spans="1:9" ht="28.5" hidden="1" customHeight="1">
      <c r="A241" s="12" t="s">
        <v>45</v>
      </c>
      <c r="B241" s="30" t="s">
        <v>180</v>
      </c>
      <c r="C241" s="13">
        <v>7500000</v>
      </c>
      <c r="D241" s="13">
        <v>6400000</v>
      </c>
      <c r="E241" s="15"/>
      <c r="F241" s="15">
        <f t="shared" si="18"/>
        <v>6400000</v>
      </c>
      <c r="G241" s="15">
        <f t="shared" si="19"/>
        <v>1100000</v>
      </c>
      <c r="H241" s="29">
        <f t="shared" si="20"/>
        <v>85.333333333333343</v>
      </c>
      <c r="I241" s="16" t="s">
        <v>52</v>
      </c>
    </row>
    <row r="242" spans="1:9" ht="18.75" hidden="1" customHeight="1">
      <c r="A242" s="27" t="s">
        <v>80</v>
      </c>
      <c r="B242" s="31" t="s">
        <v>81</v>
      </c>
      <c r="C242" s="22">
        <f>SUM(C243)</f>
        <v>112200000</v>
      </c>
      <c r="D242" s="22">
        <v>112175000</v>
      </c>
      <c r="E242" s="22">
        <f>SUM(E243)</f>
        <v>0</v>
      </c>
      <c r="F242" s="24">
        <f t="shared" si="18"/>
        <v>112175000</v>
      </c>
      <c r="G242" s="24">
        <f t="shared" si="19"/>
        <v>25000</v>
      </c>
      <c r="H242" s="25">
        <f t="shared" si="20"/>
        <v>99.977718360071293</v>
      </c>
      <c r="I242" s="26" t="s">
        <v>52</v>
      </c>
    </row>
    <row r="243" spans="1:9" ht="18.75" hidden="1" customHeight="1">
      <c r="A243" s="12" t="s">
        <v>45</v>
      </c>
      <c r="B243" s="30" t="s">
        <v>181</v>
      </c>
      <c r="C243" s="13">
        <v>112200000</v>
      </c>
      <c r="D243" s="13">
        <v>112175000</v>
      </c>
      <c r="E243" s="15"/>
      <c r="F243" s="15">
        <f>E243+D243</f>
        <v>112175000</v>
      </c>
      <c r="G243" s="15">
        <f t="shared" si="19"/>
        <v>25000</v>
      </c>
      <c r="H243" s="29">
        <f t="shared" si="20"/>
        <v>99.977718360071293</v>
      </c>
      <c r="I243" s="16" t="s">
        <v>52</v>
      </c>
    </row>
    <row r="244" spans="1:9" ht="18.75" hidden="1" customHeight="1">
      <c r="A244" s="33" t="s">
        <v>118</v>
      </c>
      <c r="B244" s="115" t="s">
        <v>311</v>
      </c>
      <c r="C244" s="34"/>
      <c r="D244" s="34">
        <v>0</v>
      </c>
      <c r="E244" s="24"/>
      <c r="F244" s="24">
        <f t="shared" ref="F244:F307" si="23">E244+D244</f>
        <v>0</v>
      </c>
      <c r="G244" s="24">
        <f t="shared" si="19"/>
        <v>0</v>
      </c>
      <c r="H244" s="25" t="e">
        <f t="shared" si="20"/>
        <v>#DIV/0!</v>
      </c>
      <c r="I244" s="26" t="s">
        <v>52</v>
      </c>
    </row>
    <row r="245" spans="1:9" ht="18.75" hidden="1" customHeight="1">
      <c r="A245" s="27" t="s">
        <v>55</v>
      </c>
      <c r="B245" s="31" t="s">
        <v>56</v>
      </c>
      <c r="C245" s="22">
        <f>SUM(C246)</f>
        <v>1050000</v>
      </c>
      <c r="D245" s="22">
        <v>1050000</v>
      </c>
      <c r="E245" s="37"/>
      <c r="F245" s="24">
        <f t="shared" si="23"/>
        <v>1050000</v>
      </c>
      <c r="G245" s="24">
        <f t="shared" si="19"/>
        <v>0</v>
      </c>
      <c r="H245" s="25">
        <f t="shared" si="20"/>
        <v>100</v>
      </c>
      <c r="I245" s="26" t="s">
        <v>52</v>
      </c>
    </row>
    <row r="246" spans="1:9" ht="18.75" hidden="1" customHeight="1">
      <c r="A246" s="12" t="s">
        <v>45</v>
      </c>
      <c r="B246" s="30" t="s">
        <v>182</v>
      </c>
      <c r="C246" s="13">
        <v>1050000</v>
      </c>
      <c r="D246" s="13">
        <v>1050000</v>
      </c>
      <c r="E246" s="14"/>
      <c r="F246" s="15">
        <f t="shared" si="23"/>
        <v>1050000</v>
      </c>
      <c r="G246" s="15">
        <f t="shared" si="19"/>
        <v>0</v>
      </c>
      <c r="H246" s="29">
        <f t="shared" si="20"/>
        <v>100</v>
      </c>
      <c r="I246" s="16" t="s">
        <v>52</v>
      </c>
    </row>
    <row r="247" spans="1:9" ht="18.75" hidden="1" customHeight="1">
      <c r="A247" s="27" t="s">
        <v>62</v>
      </c>
      <c r="B247" s="31" t="s">
        <v>63</v>
      </c>
      <c r="C247" s="22">
        <f>SUM(C248)</f>
        <v>21700000</v>
      </c>
      <c r="D247" s="22">
        <v>21350000</v>
      </c>
      <c r="E247" s="37">
        <f>SUM(E248)</f>
        <v>0</v>
      </c>
      <c r="F247" s="24">
        <f t="shared" si="23"/>
        <v>21350000</v>
      </c>
      <c r="G247" s="24">
        <f t="shared" si="19"/>
        <v>350000</v>
      </c>
      <c r="H247" s="25">
        <f t="shared" si="20"/>
        <v>98.387096774193552</v>
      </c>
      <c r="I247" s="26" t="s">
        <v>52</v>
      </c>
    </row>
    <row r="248" spans="1:9" ht="18.75" hidden="1" customHeight="1">
      <c r="A248" s="12" t="s">
        <v>45</v>
      </c>
      <c r="B248" s="30" t="s">
        <v>183</v>
      </c>
      <c r="C248" s="13">
        <v>21700000</v>
      </c>
      <c r="D248" s="13">
        <v>21350000</v>
      </c>
      <c r="E248" s="14"/>
      <c r="F248" s="15">
        <f t="shared" si="23"/>
        <v>21350000</v>
      </c>
      <c r="G248" s="15">
        <f t="shared" si="19"/>
        <v>350000</v>
      </c>
      <c r="H248" s="29">
        <f t="shared" si="20"/>
        <v>98.387096774193552</v>
      </c>
      <c r="I248" s="16" t="s">
        <v>52</v>
      </c>
    </row>
    <row r="249" spans="1:9" ht="18.75" hidden="1" customHeight="1">
      <c r="A249" s="27" t="s">
        <v>69</v>
      </c>
      <c r="B249" s="31" t="s">
        <v>70</v>
      </c>
      <c r="C249" s="22">
        <f>SUM(C250:C252)</f>
        <v>13000000</v>
      </c>
      <c r="D249" s="22">
        <v>9600000</v>
      </c>
      <c r="E249" s="22">
        <f>SUM(E250:E252)</f>
        <v>0</v>
      </c>
      <c r="F249" s="24">
        <f t="shared" si="23"/>
        <v>9600000</v>
      </c>
      <c r="G249" s="24">
        <f t="shared" si="19"/>
        <v>3400000</v>
      </c>
      <c r="H249" s="25">
        <f t="shared" si="20"/>
        <v>73.846153846153854</v>
      </c>
      <c r="I249" s="26" t="s">
        <v>52</v>
      </c>
    </row>
    <row r="250" spans="1:9" ht="18.75" hidden="1" customHeight="1">
      <c r="A250" s="12" t="s">
        <v>45</v>
      </c>
      <c r="B250" s="30" t="s">
        <v>184</v>
      </c>
      <c r="C250" s="13">
        <v>4000000</v>
      </c>
      <c r="D250" s="13">
        <v>2900000</v>
      </c>
      <c r="E250" s="14"/>
      <c r="F250" s="15">
        <f t="shared" si="23"/>
        <v>2900000</v>
      </c>
      <c r="G250" s="15">
        <f t="shared" si="19"/>
        <v>1100000</v>
      </c>
      <c r="H250" s="29">
        <f t="shared" si="20"/>
        <v>72.5</v>
      </c>
      <c r="I250" s="16" t="s">
        <v>52</v>
      </c>
    </row>
    <row r="251" spans="1:9" ht="28.5" hidden="1" customHeight="1">
      <c r="A251" s="12" t="s">
        <v>45</v>
      </c>
      <c r="B251" s="30" t="s">
        <v>185</v>
      </c>
      <c r="C251" s="13">
        <v>900000</v>
      </c>
      <c r="D251" s="13">
        <v>900000</v>
      </c>
      <c r="E251" s="14"/>
      <c r="F251" s="15">
        <f t="shared" si="23"/>
        <v>900000</v>
      </c>
      <c r="G251" s="15">
        <f t="shared" si="19"/>
        <v>0</v>
      </c>
      <c r="H251" s="29">
        <f t="shared" si="20"/>
        <v>100</v>
      </c>
      <c r="I251" s="16" t="s">
        <v>52</v>
      </c>
    </row>
    <row r="252" spans="1:9" ht="28.5" hidden="1" customHeight="1">
      <c r="A252" s="12" t="s">
        <v>45</v>
      </c>
      <c r="B252" s="30" t="s">
        <v>186</v>
      </c>
      <c r="C252" s="13">
        <v>8100000</v>
      </c>
      <c r="D252" s="13">
        <v>5800000</v>
      </c>
      <c r="E252" s="14"/>
      <c r="F252" s="15">
        <f t="shared" si="23"/>
        <v>5800000</v>
      </c>
      <c r="G252" s="15">
        <f t="shared" ref="G252:G315" si="24">C252-F252</f>
        <v>2300000</v>
      </c>
      <c r="H252" s="29">
        <f t="shared" ref="H252:H315" si="25">F252/C252*100</f>
        <v>71.604938271604937</v>
      </c>
      <c r="I252" s="16" t="s">
        <v>52</v>
      </c>
    </row>
    <row r="253" spans="1:9" ht="18.75" hidden="1" customHeight="1">
      <c r="A253" s="27" t="s">
        <v>80</v>
      </c>
      <c r="B253" s="31" t="s">
        <v>81</v>
      </c>
      <c r="C253" s="22">
        <f>SUM(C254)</f>
        <v>900000</v>
      </c>
      <c r="D253" s="22">
        <v>900000</v>
      </c>
      <c r="E253" s="22">
        <f t="shared" ref="E253" si="26">SUM(E254)</f>
        <v>0</v>
      </c>
      <c r="F253" s="15">
        <f t="shared" si="23"/>
        <v>900000</v>
      </c>
      <c r="G253" s="15">
        <f t="shared" si="24"/>
        <v>0</v>
      </c>
      <c r="H253" s="29">
        <f t="shared" si="25"/>
        <v>100</v>
      </c>
      <c r="I253" s="16" t="s">
        <v>52</v>
      </c>
    </row>
    <row r="254" spans="1:9" ht="28.5" hidden="1" customHeight="1">
      <c r="A254" s="12" t="s">
        <v>45</v>
      </c>
      <c r="B254" s="30" t="s">
        <v>181</v>
      </c>
      <c r="C254" s="13">
        <v>900000</v>
      </c>
      <c r="D254" s="13">
        <v>900000</v>
      </c>
      <c r="E254" s="14"/>
      <c r="F254" s="15">
        <f t="shared" si="23"/>
        <v>900000</v>
      </c>
      <c r="G254" s="15">
        <f t="shared" si="24"/>
        <v>0</v>
      </c>
      <c r="H254" s="29">
        <f t="shared" si="25"/>
        <v>100</v>
      </c>
      <c r="I254" s="16" t="s">
        <v>52</v>
      </c>
    </row>
    <row r="255" spans="1:9" ht="28.5" hidden="1" customHeight="1">
      <c r="A255" s="33" t="s">
        <v>122</v>
      </c>
      <c r="B255" s="115" t="s">
        <v>123</v>
      </c>
      <c r="C255" s="34"/>
      <c r="D255" s="34">
        <v>0</v>
      </c>
      <c r="E255" s="35"/>
      <c r="F255" s="24">
        <f t="shared" si="23"/>
        <v>0</v>
      </c>
      <c r="G255" s="24">
        <f t="shared" si="24"/>
        <v>0</v>
      </c>
      <c r="H255" s="25" t="e">
        <f t="shared" si="25"/>
        <v>#DIV/0!</v>
      </c>
      <c r="I255" s="26" t="s">
        <v>52</v>
      </c>
    </row>
    <row r="256" spans="1:9" ht="28.5" hidden="1" customHeight="1">
      <c r="A256" s="27" t="s">
        <v>55</v>
      </c>
      <c r="B256" s="31" t="s">
        <v>56</v>
      </c>
      <c r="C256" s="22">
        <f>SUM(C257)</f>
        <v>600000</v>
      </c>
      <c r="D256" s="22">
        <v>0</v>
      </c>
      <c r="E256" s="37"/>
      <c r="F256" s="15">
        <f t="shared" si="23"/>
        <v>0</v>
      </c>
      <c r="G256" s="15">
        <f t="shared" si="24"/>
        <v>600000</v>
      </c>
      <c r="H256" s="29">
        <f t="shared" si="25"/>
        <v>0</v>
      </c>
      <c r="I256" s="16" t="s">
        <v>52</v>
      </c>
    </row>
    <row r="257" spans="1:9" ht="18.75" hidden="1" customHeight="1">
      <c r="A257" s="12" t="s">
        <v>45</v>
      </c>
      <c r="B257" s="30" t="s">
        <v>182</v>
      </c>
      <c r="C257" s="13">
        <v>600000</v>
      </c>
      <c r="D257" s="13">
        <v>0</v>
      </c>
      <c r="E257" s="14"/>
      <c r="F257" s="15">
        <f t="shared" si="23"/>
        <v>0</v>
      </c>
      <c r="G257" s="15">
        <f t="shared" si="24"/>
        <v>600000</v>
      </c>
      <c r="H257" s="29">
        <f t="shared" si="25"/>
        <v>0</v>
      </c>
      <c r="I257" s="16" t="s">
        <v>52</v>
      </c>
    </row>
    <row r="258" spans="1:9" ht="28.5" hidden="1" customHeight="1">
      <c r="A258" s="27" t="s">
        <v>62</v>
      </c>
      <c r="B258" s="31" t="s">
        <v>63</v>
      </c>
      <c r="C258" s="22">
        <f>SUM(C259:C260)</f>
        <v>14100000</v>
      </c>
      <c r="D258" s="22">
        <v>14100000</v>
      </c>
      <c r="E258" s="22">
        <f>SUM(E259:E260)</f>
        <v>0</v>
      </c>
      <c r="F258" s="24">
        <f t="shared" si="23"/>
        <v>14100000</v>
      </c>
      <c r="G258" s="24">
        <f t="shared" si="24"/>
        <v>0</v>
      </c>
      <c r="H258" s="25">
        <f t="shared" si="25"/>
        <v>100</v>
      </c>
      <c r="I258" s="26" t="s">
        <v>52</v>
      </c>
    </row>
    <row r="259" spans="1:9" ht="18.75" hidden="1" customHeight="1">
      <c r="A259" s="12" t="s">
        <v>45</v>
      </c>
      <c r="B259" s="30" t="s">
        <v>187</v>
      </c>
      <c r="C259" s="13">
        <v>4900000</v>
      </c>
      <c r="D259" s="13">
        <v>4900000</v>
      </c>
      <c r="E259" s="15"/>
      <c r="F259" s="15">
        <f t="shared" si="23"/>
        <v>4900000</v>
      </c>
      <c r="G259" s="15">
        <f t="shared" si="24"/>
        <v>0</v>
      </c>
      <c r="H259" s="29">
        <f t="shared" si="25"/>
        <v>100</v>
      </c>
      <c r="I259" s="16" t="s">
        <v>52</v>
      </c>
    </row>
    <row r="260" spans="1:9" ht="18.75" hidden="1" customHeight="1">
      <c r="A260" s="12"/>
      <c r="B260" s="30" t="s">
        <v>310</v>
      </c>
      <c r="C260" s="13">
        <v>9200000</v>
      </c>
      <c r="D260" s="13">
        <v>9200000</v>
      </c>
      <c r="E260" s="15">
        <v>0</v>
      </c>
      <c r="F260" s="15">
        <f t="shared" si="23"/>
        <v>9200000</v>
      </c>
      <c r="G260" s="15">
        <f t="shared" si="24"/>
        <v>0</v>
      </c>
      <c r="H260" s="29">
        <f t="shared" si="25"/>
        <v>100</v>
      </c>
      <c r="I260" s="16" t="s">
        <v>52</v>
      </c>
    </row>
    <row r="261" spans="1:9" ht="18.75" hidden="1" customHeight="1">
      <c r="A261" s="27" t="s">
        <v>69</v>
      </c>
      <c r="B261" s="31" t="s">
        <v>70</v>
      </c>
      <c r="C261" s="22">
        <f>SUM(C262:C263)</f>
        <v>8400000</v>
      </c>
      <c r="D261" s="22">
        <v>4800000</v>
      </c>
      <c r="E261" s="22">
        <f>SUM(E262:E263)</f>
        <v>0</v>
      </c>
      <c r="F261" s="24">
        <f t="shared" si="23"/>
        <v>4800000</v>
      </c>
      <c r="G261" s="24">
        <f t="shared" si="24"/>
        <v>3600000</v>
      </c>
      <c r="H261" s="25">
        <f t="shared" si="25"/>
        <v>57.142857142857139</v>
      </c>
      <c r="I261" s="26" t="s">
        <v>52</v>
      </c>
    </row>
    <row r="262" spans="1:9" ht="28.5" hidden="1" customHeight="1">
      <c r="A262" s="12" t="s">
        <v>45</v>
      </c>
      <c r="B262" s="30" t="s">
        <v>188</v>
      </c>
      <c r="C262" s="13">
        <v>4000000</v>
      </c>
      <c r="D262" s="13">
        <v>2100000</v>
      </c>
      <c r="E262" s="15">
        <v>0</v>
      </c>
      <c r="F262" s="15">
        <f t="shared" si="23"/>
        <v>2100000</v>
      </c>
      <c r="G262" s="15">
        <f t="shared" si="24"/>
        <v>1900000</v>
      </c>
      <c r="H262" s="29">
        <f t="shared" si="25"/>
        <v>52.5</v>
      </c>
      <c r="I262" s="16" t="s">
        <v>52</v>
      </c>
    </row>
    <row r="263" spans="1:9" ht="28.5" hidden="1" customHeight="1">
      <c r="A263" s="12" t="s">
        <v>45</v>
      </c>
      <c r="B263" s="30" t="s">
        <v>189</v>
      </c>
      <c r="C263" s="13">
        <v>4400000</v>
      </c>
      <c r="D263" s="13">
        <v>2700000</v>
      </c>
      <c r="E263" s="15"/>
      <c r="F263" s="15">
        <f t="shared" si="23"/>
        <v>2700000</v>
      </c>
      <c r="G263" s="15">
        <f t="shared" si="24"/>
        <v>1700000</v>
      </c>
      <c r="H263" s="29">
        <f t="shared" si="25"/>
        <v>61.363636363636367</v>
      </c>
      <c r="I263" s="16" t="s">
        <v>52</v>
      </c>
    </row>
    <row r="264" spans="1:9" ht="18.75" hidden="1" customHeight="1">
      <c r="A264" s="27" t="s">
        <v>80</v>
      </c>
      <c r="B264" s="31" t="s">
        <v>81</v>
      </c>
      <c r="C264" s="22">
        <f>SUM(C265)</f>
        <v>58000000</v>
      </c>
      <c r="D264" s="22">
        <v>32454000</v>
      </c>
      <c r="E264" s="37">
        <f>SUM(E265)</f>
        <v>0</v>
      </c>
      <c r="F264" s="24">
        <f>E264+D264</f>
        <v>32454000</v>
      </c>
      <c r="G264" s="24">
        <f t="shared" si="24"/>
        <v>25546000</v>
      </c>
      <c r="H264" s="25">
        <f t="shared" si="25"/>
        <v>55.955172413793107</v>
      </c>
      <c r="I264" s="26" t="s">
        <v>52</v>
      </c>
    </row>
    <row r="265" spans="1:9" ht="18.75" hidden="1" customHeight="1">
      <c r="A265" s="12" t="s">
        <v>45</v>
      </c>
      <c r="B265" s="30" t="s">
        <v>181</v>
      </c>
      <c r="C265" s="13">
        <v>58000000</v>
      </c>
      <c r="D265" s="13">
        <v>32454000</v>
      </c>
      <c r="E265" s="14"/>
      <c r="F265" s="15">
        <f t="shared" si="23"/>
        <v>32454000</v>
      </c>
      <c r="G265" s="15">
        <f t="shared" si="24"/>
        <v>25546000</v>
      </c>
      <c r="H265" s="29">
        <f t="shared" si="25"/>
        <v>55.955172413793107</v>
      </c>
      <c r="I265" s="16" t="s">
        <v>52</v>
      </c>
    </row>
    <row r="266" spans="1:9" ht="28.5" hidden="1" customHeight="1">
      <c r="A266" s="33" t="s">
        <v>128</v>
      </c>
      <c r="B266" s="115" t="s">
        <v>191</v>
      </c>
      <c r="C266" s="34"/>
      <c r="D266" s="34">
        <v>0</v>
      </c>
      <c r="E266" s="35"/>
      <c r="F266" s="24">
        <f t="shared" si="23"/>
        <v>0</v>
      </c>
      <c r="G266" s="24">
        <f t="shared" si="24"/>
        <v>0</v>
      </c>
      <c r="H266" s="25" t="e">
        <f t="shared" si="25"/>
        <v>#DIV/0!</v>
      </c>
      <c r="I266" s="26" t="s">
        <v>52</v>
      </c>
    </row>
    <row r="267" spans="1:9" ht="18.75" hidden="1" customHeight="1">
      <c r="A267" s="27" t="s">
        <v>55</v>
      </c>
      <c r="B267" s="31" t="s">
        <v>56</v>
      </c>
      <c r="C267" s="22">
        <f>SUM(C268)</f>
        <v>300000</v>
      </c>
      <c r="D267" s="22">
        <v>300000</v>
      </c>
      <c r="E267" s="37"/>
      <c r="F267" s="24">
        <f t="shared" si="23"/>
        <v>300000</v>
      </c>
      <c r="G267" s="24">
        <f t="shared" si="24"/>
        <v>0</v>
      </c>
      <c r="H267" s="25">
        <f t="shared" si="25"/>
        <v>100</v>
      </c>
      <c r="I267" s="26" t="s">
        <v>52</v>
      </c>
    </row>
    <row r="268" spans="1:9" ht="28.5" hidden="1" customHeight="1">
      <c r="A268" s="12" t="s">
        <v>45</v>
      </c>
      <c r="B268" s="30" t="s">
        <v>192</v>
      </c>
      <c r="C268" s="13">
        <v>300000</v>
      </c>
      <c r="D268" s="13">
        <v>300000</v>
      </c>
      <c r="E268" s="14"/>
      <c r="F268" s="15">
        <f t="shared" si="23"/>
        <v>300000</v>
      </c>
      <c r="G268" s="15">
        <f t="shared" si="24"/>
        <v>0</v>
      </c>
      <c r="H268" s="29">
        <f t="shared" si="25"/>
        <v>100</v>
      </c>
      <c r="I268" s="16" t="s">
        <v>52</v>
      </c>
    </row>
    <row r="269" spans="1:9" ht="18.75" hidden="1" customHeight="1">
      <c r="A269" s="27" t="s">
        <v>62</v>
      </c>
      <c r="B269" s="31" t="s">
        <v>63</v>
      </c>
      <c r="C269" s="22">
        <f>SUM(C270)</f>
        <v>2600000</v>
      </c>
      <c r="D269" s="22">
        <v>2600000</v>
      </c>
      <c r="E269" s="37"/>
      <c r="F269" s="24">
        <f t="shared" si="23"/>
        <v>2600000</v>
      </c>
      <c r="G269" s="24">
        <f t="shared" si="24"/>
        <v>0</v>
      </c>
      <c r="H269" s="25">
        <f t="shared" si="25"/>
        <v>100</v>
      </c>
      <c r="I269" s="26" t="s">
        <v>52</v>
      </c>
    </row>
    <row r="270" spans="1:9" ht="28.5" hidden="1" customHeight="1">
      <c r="A270" s="12" t="s">
        <v>45</v>
      </c>
      <c r="B270" s="30" t="s">
        <v>193</v>
      </c>
      <c r="C270" s="13">
        <v>2600000</v>
      </c>
      <c r="D270" s="13">
        <v>2600000</v>
      </c>
      <c r="E270" s="14"/>
      <c r="F270" s="15">
        <f t="shared" si="23"/>
        <v>2600000</v>
      </c>
      <c r="G270" s="15">
        <f t="shared" si="24"/>
        <v>0</v>
      </c>
      <c r="H270" s="29">
        <f t="shared" si="25"/>
        <v>100</v>
      </c>
      <c r="I270" s="16" t="s">
        <v>52</v>
      </c>
    </row>
    <row r="271" spans="1:9" ht="28.5" hidden="1" customHeight="1">
      <c r="A271" s="27" t="s">
        <v>69</v>
      </c>
      <c r="B271" s="31" t="s">
        <v>70</v>
      </c>
      <c r="C271" s="22">
        <f>SUM(C272:C274)</f>
        <v>17100000</v>
      </c>
      <c r="D271" s="22">
        <v>1900000</v>
      </c>
      <c r="E271" s="37"/>
      <c r="F271" s="24">
        <f t="shared" si="23"/>
        <v>1900000</v>
      </c>
      <c r="G271" s="24">
        <f t="shared" si="24"/>
        <v>15200000</v>
      </c>
      <c r="H271" s="25">
        <f t="shared" si="25"/>
        <v>11.111111111111111</v>
      </c>
      <c r="I271" s="26" t="s">
        <v>52</v>
      </c>
    </row>
    <row r="272" spans="1:9" ht="28.5" hidden="1" customHeight="1">
      <c r="A272" s="12" t="s">
        <v>45</v>
      </c>
      <c r="B272" s="30" t="s">
        <v>194</v>
      </c>
      <c r="C272" s="13">
        <v>8000000</v>
      </c>
      <c r="D272" s="13">
        <v>600000</v>
      </c>
      <c r="E272" s="14"/>
      <c r="F272" s="15">
        <f t="shared" si="23"/>
        <v>600000</v>
      </c>
      <c r="G272" s="15">
        <f t="shared" si="24"/>
        <v>7400000</v>
      </c>
      <c r="H272" s="29">
        <f t="shared" si="25"/>
        <v>7.5</v>
      </c>
      <c r="I272" s="16" t="s">
        <v>52</v>
      </c>
    </row>
    <row r="273" spans="1:9" ht="28.5" hidden="1" customHeight="1">
      <c r="A273" s="12" t="s">
        <v>45</v>
      </c>
      <c r="B273" s="30" t="s">
        <v>195</v>
      </c>
      <c r="C273" s="13">
        <v>1300000</v>
      </c>
      <c r="D273" s="13">
        <v>1300000</v>
      </c>
      <c r="E273" s="14"/>
      <c r="F273" s="15">
        <f t="shared" si="23"/>
        <v>1300000</v>
      </c>
      <c r="G273" s="15">
        <f t="shared" si="24"/>
        <v>0</v>
      </c>
      <c r="H273" s="29">
        <f t="shared" si="25"/>
        <v>100</v>
      </c>
      <c r="I273" s="16" t="s">
        <v>52</v>
      </c>
    </row>
    <row r="274" spans="1:9" ht="28.5" hidden="1" customHeight="1">
      <c r="A274" s="12" t="s">
        <v>45</v>
      </c>
      <c r="B274" s="30" t="s">
        <v>196</v>
      </c>
      <c r="C274" s="13">
        <v>7800000</v>
      </c>
      <c r="D274" s="13">
        <v>0</v>
      </c>
      <c r="E274" s="14"/>
      <c r="F274" s="15">
        <f t="shared" si="23"/>
        <v>0</v>
      </c>
      <c r="G274" s="15">
        <f t="shared" si="24"/>
        <v>7800000</v>
      </c>
      <c r="H274" s="29">
        <f t="shared" si="25"/>
        <v>0</v>
      </c>
      <c r="I274" s="16" t="s">
        <v>52</v>
      </c>
    </row>
    <row r="275" spans="1:9" ht="18.75" hidden="1" customHeight="1">
      <c r="A275" s="27" t="s">
        <v>80</v>
      </c>
      <c r="B275" s="31" t="s">
        <v>81</v>
      </c>
      <c r="C275" s="22">
        <f>SUM(C276)</f>
        <v>69090000</v>
      </c>
      <c r="D275" s="22">
        <v>585000</v>
      </c>
      <c r="E275" s="37"/>
      <c r="F275" s="24">
        <f t="shared" si="23"/>
        <v>585000</v>
      </c>
      <c r="G275" s="24">
        <f t="shared" si="24"/>
        <v>68505000</v>
      </c>
      <c r="H275" s="25">
        <f t="shared" si="25"/>
        <v>0.84672166739036048</v>
      </c>
      <c r="I275" s="26" t="s">
        <v>52</v>
      </c>
    </row>
    <row r="276" spans="1:9" ht="28.5" hidden="1" customHeight="1">
      <c r="A276" s="12" t="s">
        <v>45</v>
      </c>
      <c r="B276" s="30" t="s">
        <v>197</v>
      </c>
      <c r="C276" s="118">
        <v>69090000</v>
      </c>
      <c r="D276" s="13">
        <v>585000</v>
      </c>
      <c r="E276" s="14"/>
      <c r="F276" s="15">
        <f t="shared" si="23"/>
        <v>585000</v>
      </c>
      <c r="G276" s="15">
        <f t="shared" si="24"/>
        <v>68505000</v>
      </c>
      <c r="H276" s="29">
        <f t="shared" si="25"/>
        <v>0.84672166739036048</v>
      </c>
      <c r="I276" s="16" t="s">
        <v>52</v>
      </c>
    </row>
    <row r="277" spans="1:9" ht="28.5" hidden="1" customHeight="1">
      <c r="A277" s="33" t="s">
        <v>134</v>
      </c>
      <c r="B277" s="115" t="s">
        <v>135</v>
      </c>
      <c r="C277" s="34"/>
      <c r="D277" s="34">
        <v>0</v>
      </c>
      <c r="E277" s="35"/>
      <c r="F277" s="24">
        <f t="shared" si="23"/>
        <v>0</v>
      </c>
      <c r="G277" s="24">
        <f t="shared" si="24"/>
        <v>0</v>
      </c>
      <c r="H277" s="25" t="e">
        <f t="shared" si="25"/>
        <v>#DIV/0!</v>
      </c>
      <c r="I277" s="26" t="s">
        <v>52</v>
      </c>
    </row>
    <row r="278" spans="1:9" ht="28.5" hidden="1" customHeight="1">
      <c r="A278" s="27" t="s">
        <v>55</v>
      </c>
      <c r="B278" s="31" t="s">
        <v>56</v>
      </c>
      <c r="C278" s="22">
        <f>SUM(C279)</f>
        <v>300000</v>
      </c>
      <c r="D278" s="22">
        <v>300000</v>
      </c>
      <c r="E278" s="37"/>
      <c r="F278" s="24">
        <f t="shared" si="23"/>
        <v>300000</v>
      </c>
      <c r="G278" s="24">
        <f t="shared" si="24"/>
        <v>0</v>
      </c>
      <c r="H278" s="25">
        <f t="shared" si="25"/>
        <v>100</v>
      </c>
      <c r="I278" s="26" t="s">
        <v>52</v>
      </c>
    </row>
    <row r="279" spans="1:9" ht="18.75" hidden="1" customHeight="1">
      <c r="A279" s="12" t="s">
        <v>45</v>
      </c>
      <c r="B279" s="30" t="s">
        <v>198</v>
      </c>
      <c r="C279" s="13">
        <v>300000</v>
      </c>
      <c r="D279" s="13">
        <v>300000</v>
      </c>
      <c r="E279" s="14"/>
      <c r="F279" s="15">
        <f t="shared" si="23"/>
        <v>300000</v>
      </c>
      <c r="G279" s="15">
        <f t="shared" si="24"/>
        <v>0</v>
      </c>
      <c r="H279" s="29">
        <f t="shared" si="25"/>
        <v>100</v>
      </c>
      <c r="I279" s="16" t="s">
        <v>52</v>
      </c>
    </row>
    <row r="280" spans="1:9" ht="18.75" hidden="1" customHeight="1">
      <c r="A280" s="27" t="s">
        <v>62</v>
      </c>
      <c r="B280" s="31" t="s">
        <v>63</v>
      </c>
      <c r="C280" s="22">
        <f>SUM(C281)</f>
        <v>250000</v>
      </c>
      <c r="D280" s="22">
        <v>250000</v>
      </c>
      <c r="E280" s="37"/>
      <c r="F280" s="24">
        <f t="shared" si="23"/>
        <v>250000</v>
      </c>
      <c r="G280" s="24">
        <f t="shared" si="24"/>
        <v>0</v>
      </c>
      <c r="H280" s="25">
        <f t="shared" si="25"/>
        <v>100</v>
      </c>
      <c r="I280" s="26" t="s">
        <v>52</v>
      </c>
    </row>
    <row r="281" spans="1:9" ht="28.5" hidden="1" customHeight="1">
      <c r="A281" s="12" t="s">
        <v>45</v>
      </c>
      <c r="B281" s="30" t="s">
        <v>199</v>
      </c>
      <c r="C281" s="13">
        <v>250000</v>
      </c>
      <c r="D281" s="13">
        <v>250000</v>
      </c>
      <c r="E281" s="14"/>
      <c r="F281" s="15">
        <f t="shared" si="23"/>
        <v>250000</v>
      </c>
      <c r="G281" s="15">
        <f t="shared" si="24"/>
        <v>0</v>
      </c>
      <c r="H281" s="29">
        <f t="shared" si="25"/>
        <v>100</v>
      </c>
      <c r="I281" s="16" t="s">
        <v>52</v>
      </c>
    </row>
    <row r="282" spans="1:9" ht="28.5" hidden="1" customHeight="1">
      <c r="A282" s="27" t="s">
        <v>69</v>
      </c>
      <c r="B282" s="31" t="s">
        <v>70</v>
      </c>
      <c r="C282" s="22">
        <f>SUM(C283:C286)</f>
        <v>5800000</v>
      </c>
      <c r="D282" s="22">
        <v>5775000</v>
      </c>
      <c r="E282" s="37"/>
      <c r="F282" s="24">
        <f t="shared" si="23"/>
        <v>5775000</v>
      </c>
      <c r="G282" s="24">
        <f t="shared" si="24"/>
        <v>25000</v>
      </c>
      <c r="H282" s="25">
        <f t="shared" si="25"/>
        <v>99.568965517241381</v>
      </c>
      <c r="I282" s="26" t="s">
        <v>52</v>
      </c>
    </row>
    <row r="283" spans="1:9" ht="18.75" hidden="1" customHeight="1">
      <c r="A283" s="12" t="s">
        <v>45</v>
      </c>
      <c r="B283" s="30" t="s">
        <v>200</v>
      </c>
      <c r="C283" s="13">
        <v>2400000</v>
      </c>
      <c r="D283" s="13">
        <v>2400000</v>
      </c>
      <c r="E283" s="14"/>
      <c r="F283" s="15">
        <f t="shared" si="23"/>
        <v>2400000</v>
      </c>
      <c r="G283" s="15">
        <f t="shared" si="24"/>
        <v>0</v>
      </c>
      <c r="H283" s="29">
        <f t="shared" si="25"/>
        <v>100</v>
      </c>
      <c r="I283" s="16" t="s">
        <v>52</v>
      </c>
    </row>
    <row r="284" spans="1:9" ht="28.5" hidden="1" customHeight="1">
      <c r="A284" s="12" t="s">
        <v>45</v>
      </c>
      <c r="B284" s="30" t="s">
        <v>201</v>
      </c>
      <c r="C284" s="13">
        <v>1000000</v>
      </c>
      <c r="D284" s="13">
        <v>1000000</v>
      </c>
      <c r="E284" s="14"/>
      <c r="F284" s="15">
        <f t="shared" si="23"/>
        <v>1000000</v>
      </c>
      <c r="G284" s="15">
        <f t="shared" si="24"/>
        <v>0</v>
      </c>
      <c r="H284" s="29">
        <f t="shared" si="25"/>
        <v>100</v>
      </c>
      <c r="I284" s="16" t="s">
        <v>52</v>
      </c>
    </row>
    <row r="285" spans="1:9" ht="28.5" hidden="1" customHeight="1">
      <c r="A285" s="12" t="s">
        <v>45</v>
      </c>
      <c r="B285" s="30" t="s">
        <v>202</v>
      </c>
      <c r="C285" s="13">
        <v>400000</v>
      </c>
      <c r="D285" s="13">
        <v>375000</v>
      </c>
      <c r="E285" s="14"/>
      <c r="F285" s="15">
        <f t="shared" si="23"/>
        <v>375000</v>
      </c>
      <c r="G285" s="15">
        <f t="shared" si="24"/>
        <v>25000</v>
      </c>
      <c r="H285" s="29">
        <f t="shared" si="25"/>
        <v>93.75</v>
      </c>
      <c r="I285" s="16" t="s">
        <v>52</v>
      </c>
    </row>
    <row r="286" spans="1:9" ht="18.75" hidden="1" customHeight="1">
      <c r="A286" s="12" t="s">
        <v>45</v>
      </c>
      <c r="B286" s="30" t="s">
        <v>203</v>
      </c>
      <c r="C286" s="13">
        <v>2000000</v>
      </c>
      <c r="D286" s="13">
        <v>2000000</v>
      </c>
      <c r="E286" s="14"/>
      <c r="F286" s="15">
        <f t="shared" si="23"/>
        <v>2000000</v>
      </c>
      <c r="G286" s="15">
        <f t="shared" si="24"/>
        <v>0</v>
      </c>
      <c r="H286" s="29">
        <f t="shared" si="25"/>
        <v>100</v>
      </c>
      <c r="I286" s="16" t="s">
        <v>52</v>
      </c>
    </row>
    <row r="287" spans="1:9" ht="28.5" hidden="1" customHeight="1">
      <c r="A287" s="27" t="s">
        <v>80</v>
      </c>
      <c r="B287" s="31" t="s">
        <v>81</v>
      </c>
      <c r="C287" s="22">
        <f>SUM(C288)</f>
        <v>9300000</v>
      </c>
      <c r="D287" s="22">
        <v>9250000</v>
      </c>
      <c r="E287" s="37"/>
      <c r="F287" s="24">
        <f t="shared" si="23"/>
        <v>9250000</v>
      </c>
      <c r="G287" s="24">
        <f t="shared" si="24"/>
        <v>50000</v>
      </c>
      <c r="H287" s="25">
        <f t="shared" si="25"/>
        <v>99.462365591397855</v>
      </c>
      <c r="I287" s="26" t="s">
        <v>52</v>
      </c>
    </row>
    <row r="288" spans="1:9" ht="28.5" hidden="1" customHeight="1">
      <c r="A288" s="12" t="s">
        <v>45</v>
      </c>
      <c r="B288" s="30" t="s">
        <v>181</v>
      </c>
      <c r="C288" s="13">
        <v>9300000</v>
      </c>
      <c r="D288" s="13">
        <v>9250000</v>
      </c>
      <c r="E288" s="14"/>
      <c r="F288" s="15">
        <f t="shared" si="23"/>
        <v>9250000</v>
      </c>
      <c r="G288" s="15">
        <f t="shared" si="24"/>
        <v>50000</v>
      </c>
      <c r="H288" s="29">
        <f t="shared" si="25"/>
        <v>99.462365591397855</v>
      </c>
      <c r="I288" s="16" t="s">
        <v>52</v>
      </c>
    </row>
    <row r="289" spans="1:11" ht="28.5" hidden="1" customHeight="1">
      <c r="A289" s="33" t="s">
        <v>139</v>
      </c>
      <c r="B289" s="115" t="s">
        <v>237</v>
      </c>
      <c r="C289" s="34"/>
      <c r="D289" s="34">
        <v>0</v>
      </c>
      <c r="E289" s="35"/>
      <c r="F289" s="24">
        <f t="shared" si="23"/>
        <v>0</v>
      </c>
      <c r="G289" s="24">
        <f t="shared" si="24"/>
        <v>0</v>
      </c>
      <c r="H289" s="25" t="e">
        <f t="shared" si="25"/>
        <v>#DIV/0!</v>
      </c>
      <c r="I289" s="26" t="s">
        <v>52</v>
      </c>
    </row>
    <row r="290" spans="1:11" ht="28.5" hidden="1" customHeight="1">
      <c r="A290" s="27" t="s">
        <v>55</v>
      </c>
      <c r="B290" s="31" t="s">
        <v>56</v>
      </c>
      <c r="C290" s="22">
        <f>SUM(C291)</f>
        <v>1250000</v>
      </c>
      <c r="D290" s="22">
        <v>1250000</v>
      </c>
      <c r="E290" s="37"/>
      <c r="F290" s="24">
        <f t="shared" si="23"/>
        <v>1250000</v>
      </c>
      <c r="G290" s="24">
        <f t="shared" si="24"/>
        <v>0</v>
      </c>
      <c r="H290" s="25">
        <f t="shared" si="25"/>
        <v>100</v>
      </c>
      <c r="I290" s="26" t="s">
        <v>52</v>
      </c>
    </row>
    <row r="291" spans="1:11" ht="28.5" hidden="1" customHeight="1">
      <c r="A291" s="12" t="s">
        <v>45</v>
      </c>
      <c r="B291" s="30" t="s">
        <v>182</v>
      </c>
      <c r="C291" s="13">
        <v>1250000</v>
      </c>
      <c r="D291" s="13">
        <v>1250000</v>
      </c>
      <c r="E291" s="14"/>
      <c r="F291" s="15">
        <f t="shared" si="23"/>
        <v>1250000</v>
      </c>
      <c r="G291" s="15">
        <f t="shared" si="24"/>
        <v>0</v>
      </c>
      <c r="H291" s="29">
        <f t="shared" si="25"/>
        <v>100</v>
      </c>
      <c r="I291" s="16" t="s">
        <v>52</v>
      </c>
    </row>
    <row r="292" spans="1:11" ht="28.5" hidden="1" customHeight="1">
      <c r="A292" s="27" t="s">
        <v>62</v>
      </c>
      <c r="B292" s="31" t="s">
        <v>63</v>
      </c>
      <c r="C292" s="22">
        <f>SUM(C293:C294)</f>
        <v>5600000</v>
      </c>
      <c r="D292" s="22">
        <v>5500000</v>
      </c>
      <c r="E292" s="37"/>
      <c r="F292" s="24">
        <f t="shared" si="23"/>
        <v>5500000</v>
      </c>
      <c r="G292" s="24">
        <f t="shared" si="24"/>
        <v>100000</v>
      </c>
      <c r="H292" s="25">
        <f t="shared" si="25"/>
        <v>98.214285714285708</v>
      </c>
      <c r="I292" s="26" t="s">
        <v>52</v>
      </c>
    </row>
    <row r="293" spans="1:11" ht="28.5" hidden="1" customHeight="1">
      <c r="A293" s="12" t="s">
        <v>45</v>
      </c>
      <c r="B293" s="30" t="s">
        <v>204</v>
      </c>
      <c r="C293" s="13">
        <v>5400000</v>
      </c>
      <c r="D293" s="13">
        <v>5300000</v>
      </c>
      <c r="E293" s="14"/>
      <c r="F293" s="15">
        <f t="shared" si="23"/>
        <v>5300000</v>
      </c>
      <c r="G293" s="15">
        <f t="shared" si="24"/>
        <v>100000</v>
      </c>
      <c r="H293" s="29">
        <f t="shared" si="25"/>
        <v>98.148148148148152</v>
      </c>
      <c r="I293" s="16" t="s">
        <v>52</v>
      </c>
    </row>
    <row r="294" spans="1:11" ht="28.5" hidden="1" customHeight="1">
      <c r="A294" s="12" t="s">
        <v>45</v>
      </c>
      <c r="B294" s="30" t="s">
        <v>205</v>
      </c>
      <c r="C294" s="13">
        <v>200000</v>
      </c>
      <c r="D294" s="13">
        <v>200000</v>
      </c>
      <c r="E294" s="14"/>
      <c r="F294" s="15">
        <f t="shared" si="23"/>
        <v>200000</v>
      </c>
      <c r="G294" s="15">
        <f t="shared" si="24"/>
        <v>0</v>
      </c>
      <c r="H294" s="29">
        <f t="shared" si="25"/>
        <v>100</v>
      </c>
      <c r="I294" s="16" t="s">
        <v>52</v>
      </c>
    </row>
    <row r="295" spans="1:11" ht="28.5" hidden="1" customHeight="1">
      <c r="A295" s="27" t="s">
        <v>69</v>
      </c>
      <c r="B295" s="31" t="s">
        <v>70</v>
      </c>
      <c r="C295" s="22">
        <f>SUM(C296:C299)</f>
        <v>9400000</v>
      </c>
      <c r="D295" s="22">
        <v>9400000</v>
      </c>
      <c r="E295" s="37"/>
      <c r="F295" s="24">
        <f t="shared" si="23"/>
        <v>9400000</v>
      </c>
      <c r="G295" s="24">
        <f t="shared" si="24"/>
        <v>0</v>
      </c>
      <c r="H295" s="25">
        <f t="shared" si="25"/>
        <v>100</v>
      </c>
      <c r="I295" s="26" t="s">
        <v>52</v>
      </c>
    </row>
    <row r="296" spans="1:11" ht="18.75" hidden="1" customHeight="1">
      <c r="A296" s="12" t="s">
        <v>45</v>
      </c>
      <c r="B296" s="30" t="s">
        <v>184</v>
      </c>
      <c r="C296" s="13">
        <v>1000000</v>
      </c>
      <c r="D296" s="13">
        <v>1000000</v>
      </c>
      <c r="E296" s="14"/>
      <c r="F296" s="15">
        <f t="shared" si="23"/>
        <v>1000000</v>
      </c>
      <c r="G296" s="15">
        <f t="shared" si="24"/>
        <v>0</v>
      </c>
      <c r="H296" s="29">
        <f t="shared" si="25"/>
        <v>100</v>
      </c>
      <c r="I296" s="16" t="s">
        <v>52</v>
      </c>
    </row>
    <row r="297" spans="1:11" ht="18.75" hidden="1" customHeight="1">
      <c r="A297" s="12" t="s">
        <v>45</v>
      </c>
      <c r="B297" s="30" t="s">
        <v>206</v>
      </c>
      <c r="C297" s="13">
        <v>4600000</v>
      </c>
      <c r="D297" s="13">
        <v>4600000</v>
      </c>
      <c r="E297" s="14"/>
      <c r="F297" s="15">
        <f t="shared" si="23"/>
        <v>4600000</v>
      </c>
      <c r="G297" s="15">
        <f t="shared" si="24"/>
        <v>0</v>
      </c>
      <c r="H297" s="29">
        <f t="shared" si="25"/>
        <v>100</v>
      </c>
      <c r="I297" s="16" t="s">
        <v>52</v>
      </c>
      <c r="K297" s="62">
        <v>47700000</v>
      </c>
    </row>
    <row r="298" spans="1:11" ht="18.75" hidden="1" customHeight="1">
      <c r="A298" s="12" t="s">
        <v>45</v>
      </c>
      <c r="B298" s="30" t="s">
        <v>207</v>
      </c>
      <c r="C298" s="13">
        <v>1800000</v>
      </c>
      <c r="D298" s="13">
        <v>1800000</v>
      </c>
      <c r="E298" s="14"/>
      <c r="F298" s="15">
        <f t="shared" si="23"/>
        <v>1800000</v>
      </c>
      <c r="G298" s="15">
        <f t="shared" si="24"/>
        <v>0</v>
      </c>
      <c r="H298" s="29">
        <f t="shared" si="25"/>
        <v>100</v>
      </c>
      <c r="I298" s="16" t="s">
        <v>52</v>
      </c>
      <c r="K298" s="63">
        <f>F297+K297</f>
        <v>52300000</v>
      </c>
    </row>
    <row r="299" spans="1:11" ht="18.75" hidden="1" customHeight="1">
      <c r="A299" s="12" t="s">
        <v>45</v>
      </c>
      <c r="B299" s="30" t="s">
        <v>208</v>
      </c>
      <c r="C299" s="13">
        <v>2000000</v>
      </c>
      <c r="D299" s="13">
        <v>2000000</v>
      </c>
      <c r="E299" s="14"/>
      <c r="F299" s="15">
        <f t="shared" si="23"/>
        <v>2000000</v>
      </c>
      <c r="G299" s="15">
        <f t="shared" si="24"/>
        <v>0</v>
      </c>
      <c r="H299" s="29">
        <f t="shared" si="25"/>
        <v>100</v>
      </c>
      <c r="I299" s="16" t="s">
        <v>52</v>
      </c>
      <c r="K299">
        <v>58200000</v>
      </c>
    </row>
    <row r="300" spans="1:11" ht="28.5" hidden="1" customHeight="1">
      <c r="A300" s="33" t="s">
        <v>142</v>
      </c>
      <c r="B300" s="115" t="s">
        <v>143</v>
      </c>
      <c r="C300" s="34"/>
      <c r="D300" s="34">
        <v>0</v>
      </c>
      <c r="E300" s="35"/>
      <c r="F300" s="24">
        <f t="shared" si="23"/>
        <v>0</v>
      </c>
      <c r="G300" s="24">
        <f t="shared" si="24"/>
        <v>0</v>
      </c>
      <c r="H300" s="25" t="e">
        <f t="shared" si="25"/>
        <v>#DIV/0!</v>
      </c>
      <c r="I300" s="26" t="s">
        <v>52</v>
      </c>
      <c r="K300" s="1">
        <f>F298+K299</f>
        <v>60000000</v>
      </c>
    </row>
    <row r="301" spans="1:11" ht="18.75" hidden="1" customHeight="1">
      <c r="A301" s="27" t="s">
        <v>55</v>
      </c>
      <c r="B301" s="31" t="s">
        <v>56</v>
      </c>
      <c r="C301" s="22">
        <f>SUM(C302)</f>
        <v>1300000</v>
      </c>
      <c r="D301" s="22">
        <v>1300000</v>
      </c>
      <c r="E301" s="37"/>
      <c r="F301" s="24">
        <f t="shared" si="23"/>
        <v>1300000</v>
      </c>
      <c r="G301" s="24">
        <f t="shared" si="24"/>
        <v>0</v>
      </c>
      <c r="H301" s="25">
        <f t="shared" si="25"/>
        <v>100</v>
      </c>
      <c r="I301" s="26" t="s">
        <v>52</v>
      </c>
    </row>
    <row r="302" spans="1:11" ht="18.75" hidden="1" customHeight="1">
      <c r="A302" s="12" t="s">
        <v>45</v>
      </c>
      <c r="B302" s="30" t="s">
        <v>209</v>
      </c>
      <c r="C302" s="13">
        <v>1300000</v>
      </c>
      <c r="D302" s="13">
        <v>1300000</v>
      </c>
      <c r="E302" s="14"/>
      <c r="F302" s="15">
        <f t="shared" si="23"/>
        <v>1300000</v>
      </c>
      <c r="G302" s="15">
        <f t="shared" si="24"/>
        <v>0</v>
      </c>
      <c r="H302" s="29">
        <f t="shared" si="25"/>
        <v>100</v>
      </c>
      <c r="I302" s="16" t="s">
        <v>52</v>
      </c>
    </row>
    <row r="303" spans="1:11" ht="28.5" hidden="1" customHeight="1">
      <c r="A303" s="27" t="s">
        <v>62</v>
      </c>
      <c r="B303" s="31" t="s">
        <v>63</v>
      </c>
      <c r="C303" s="22">
        <f>SUM(C304:C307)</f>
        <v>233400000</v>
      </c>
      <c r="D303" s="22">
        <v>232500000</v>
      </c>
      <c r="E303" s="22">
        <f>SUM(E304:E307)</f>
        <v>0</v>
      </c>
      <c r="F303" s="24">
        <f t="shared" si="23"/>
        <v>232500000</v>
      </c>
      <c r="G303" s="24">
        <f t="shared" si="24"/>
        <v>900000</v>
      </c>
      <c r="H303" s="25">
        <f t="shared" si="25"/>
        <v>99.614395886889469</v>
      </c>
      <c r="I303" s="26" t="s">
        <v>52</v>
      </c>
    </row>
    <row r="304" spans="1:11" ht="18.75" hidden="1" customHeight="1">
      <c r="A304" s="12" t="s">
        <v>45</v>
      </c>
      <c r="B304" s="30" t="s">
        <v>210</v>
      </c>
      <c r="C304" s="13">
        <v>11200000</v>
      </c>
      <c r="D304" s="13">
        <v>10900000</v>
      </c>
      <c r="E304" s="14"/>
      <c r="F304" s="15">
        <f t="shared" si="23"/>
        <v>10900000</v>
      </c>
      <c r="G304" s="15">
        <f t="shared" si="24"/>
        <v>300000</v>
      </c>
      <c r="H304" s="29">
        <f t="shared" si="25"/>
        <v>97.321428571428569</v>
      </c>
      <c r="I304" s="16" t="s">
        <v>52</v>
      </c>
    </row>
    <row r="305" spans="1:9" ht="18.75" hidden="1" customHeight="1">
      <c r="A305" s="12" t="s">
        <v>45</v>
      </c>
      <c r="B305" s="30" t="s">
        <v>211</v>
      </c>
      <c r="C305" s="13">
        <v>9800000</v>
      </c>
      <c r="D305" s="13">
        <v>9800000</v>
      </c>
      <c r="E305" s="13"/>
      <c r="F305" s="15">
        <f t="shared" si="23"/>
        <v>9800000</v>
      </c>
      <c r="G305" s="15">
        <f t="shared" si="24"/>
        <v>0</v>
      </c>
      <c r="H305" s="29">
        <f t="shared" si="25"/>
        <v>100</v>
      </c>
      <c r="I305" s="16" t="s">
        <v>52</v>
      </c>
    </row>
    <row r="306" spans="1:9" ht="28.5" hidden="1" customHeight="1">
      <c r="A306" s="12" t="s">
        <v>45</v>
      </c>
      <c r="B306" s="30" t="s">
        <v>212</v>
      </c>
      <c r="C306" s="13">
        <v>102600000</v>
      </c>
      <c r="D306" s="13">
        <v>102400000</v>
      </c>
      <c r="E306" s="13"/>
      <c r="F306" s="15">
        <f t="shared" si="23"/>
        <v>102400000</v>
      </c>
      <c r="G306" s="15">
        <f t="shared" si="24"/>
        <v>200000</v>
      </c>
      <c r="H306" s="29">
        <f t="shared" si="25"/>
        <v>99.805068226120852</v>
      </c>
      <c r="I306" s="16" t="s">
        <v>52</v>
      </c>
    </row>
    <row r="307" spans="1:9" ht="28.5" hidden="1" customHeight="1">
      <c r="A307" s="12" t="s">
        <v>45</v>
      </c>
      <c r="B307" s="30" t="s">
        <v>213</v>
      </c>
      <c r="C307" s="13">
        <v>109800000</v>
      </c>
      <c r="D307" s="13">
        <v>109400000</v>
      </c>
      <c r="E307" s="13"/>
      <c r="F307" s="15">
        <f t="shared" si="23"/>
        <v>109400000</v>
      </c>
      <c r="G307" s="15">
        <f t="shared" si="24"/>
        <v>400000</v>
      </c>
      <c r="H307" s="29">
        <f t="shared" si="25"/>
        <v>99.635701275045534</v>
      </c>
      <c r="I307" s="16" t="s">
        <v>52</v>
      </c>
    </row>
    <row r="308" spans="1:9" ht="28.5" hidden="1" customHeight="1">
      <c r="A308" s="27" t="s">
        <v>69</v>
      </c>
      <c r="B308" s="31" t="s">
        <v>70</v>
      </c>
      <c r="C308" s="37">
        <f>SUM(C309:C316)</f>
        <v>19600000</v>
      </c>
      <c r="D308" s="37">
        <v>18450000</v>
      </c>
      <c r="E308" s="37">
        <f>SUM(E309:E316)</f>
        <v>0</v>
      </c>
      <c r="F308" s="24">
        <f t="shared" ref="F308:F371" si="27">E308+D308</f>
        <v>18450000</v>
      </c>
      <c r="G308" s="24">
        <f t="shared" si="24"/>
        <v>1150000</v>
      </c>
      <c r="H308" s="25">
        <f t="shared" si="25"/>
        <v>94.132653061224488</v>
      </c>
      <c r="I308" s="26" t="s">
        <v>52</v>
      </c>
    </row>
    <row r="309" spans="1:9" ht="18.75" hidden="1" customHeight="1">
      <c r="A309" s="12" t="s">
        <v>45</v>
      </c>
      <c r="B309" s="30" t="s">
        <v>174</v>
      </c>
      <c r="C309" s="13">
        <v>600000</v>
      </c>
      <c r="D309" s="14">
        <v>550000</v>
      </c>
      <c r="E309" s="14">
        <v>0</v>
      </c>
      <c r="F309" s="15">
        <f t="shared" si="27"/>
        <v>550000</v>
      </c>
      <c r="G309" s="15">
        <f t="shared" si="24"/>
        <v>50000</v>
      </c>
      <c r="H309" s="29">
        <f t="shared" si="25"/>
        <v>91.666666666666657</v>
      </c>
      <c r="I309" s="16" t="s">
        <v>52</v>
      </c>
    </row>
    <row r="310" spans="1:9" ht="28.5" hidden="1" customHeight="1">
      <c r="A310" s="12" t="s">
        <v>45</v>
      </c>
      <c r="B310" s="30" t="s">
        <v>214</v>
      </c>
      <c r="C310" s="13">
        <v>1000000</v>
      </c>
      <c r="D310" s="14">
        <v>1000000</v>
      </c>
      <c r="E310" s="14"/>
      <c r="F310" s="15">
        <f t="shared" si="27"/>
        <v>1000000</v>
      </c>
      <c r="G310" s="15">
        <f t="shared" si="24"/>
        <v>0</v>
      </c>
      <c r="H310" s="29">
        <f t="shared" si="25"/>
        <v>100</v>
      </c>
      <c r="I310" s="16" t="s">
        <v>52</v>
      </c>
    </row>
    <row r="311" spans="1:9" ht="28.5" hidden="1" customHeight="1">
      <c r="A311" s="12" t="s">
        <v>45</v>
      </c>
      <c r="B311" s="30" t="s">
        <v>184</v>
      </c>
      <c r="C311" s="13">
        <v>7000000</v>
      </c>
      <c r="D311" s="14">
        <v>6100000</v>
      </c>
      <c r="E311" s="14"/>
      <c r="F311" s="15">
        <f t="shared" si="27"/>
        <v>6100000</v>
      </c>
      <c r="G311" s="15">
        <f t="shared" si="24"/>
        <v>900000</v>
      </c>
      <c r="H311" s="29">
        <f t="shared" si="25"/>
        <v>87.142857142857139</v>
      </c>
      <c r="I311" s="16" t="s">
        <v>52</v>
      </c>
    </row>
    <row r="312" spans="1:9" ht="18.75" hidden="1" customHeight="1">
      <c r="A312" s="12" t="s">
        <v>45</v>
      </c>
      <c r="B312" s="30" t="s">
        <v>190</v>
      </c>
      <c r="C312" s="13">
        <v>4800000</v>
      </c>
      <c r="D312" s="14">
        <v>4600000</v>
      </c>
      <c r="E312" s="14"/>
      <c r="F312" s="15">
        <f t="shared" si="27"/>
        <v>4600000</v>
      </c>
      <c r="G312" s="15">
        <f t="shared" si="24"/>
        <v>200000</v>
      </c>
      <c r="H312" s="29">
        <f t="shared" si="25"/>
        <v>95.833333333333343</v>
      </c>
      <c r="I312" s="16" t="s">
        <v>52</v>
      </c>
    </row>
    <row r="313" spans="1:9" ht="28.5" hidden="1" customHeight="1">
      <c r="A313" s="12" t="s">
        <v>45</v>
      </c>
      <c r="B313" s="30" t="s">
        <v>215</v>
      </c>
      <c r="C313" s="13">
        <v>200000</v>
      </c>
      <c r="D313" s="14">
        <v>200000</v>
      </c>
      <c r="E313" s="14"/>
      <c r="F313" s="15">
        <f t="shared" si="27"/>
        <v>200000</v>
      </c>
      <c r="G313" s="15">
        <f t="shared" si="24"/>
        <v>0</v>
      </c>
      <c r="H313" s="29">
        <f t="shared" si="25"/>
        <v>100</v>
      </c>
      <c r="I313" s="16" t="s">
        <v>52</v>
      </c>
    </row>
    <row r="314" spans="1:9" ht="18.75" hidden="1" customHeight="1">
      <c r="A314" s="12"/>
      <c r="B314" s="30" t="s">
        <v>312</v>
      </c>
      <c r="C314" s="13">
        <v>1200000</v>
      </c>
      <c r="D314" s="14">
        <v>1200000</v>
      </c>
      <c r="E314" s="14"/>
      <c r="F314" s="15">
        <f t="shared" si="27"/>
        <v>1200000</v>
      </c>
      <c r="G314" s="15">
        <f t="shared" si="24"/>
        <v>0</v>
      </c>
      <c r="H314" s="29">
        <f t="shared" si="25"/>
        <v>100</v>
      </c>
      <c r="I314" s="16" t="s">
        <v>52</v>
      </c>
    </row>
    <row r="315" spans="1:9" ht="18.75" hidden="1" customHeight="1">
      <c r="A315" s="12"/>
      <c r="B315" s="30" t="s">
        <v>313</v>
      </c>
      <c r="C315" s="13">
        <v>800000</v>
      </c>
      <c r="D315" s="14">
        <v>800000</v>
      </c>
      <c r="E315" s="14"/>
      <c r="F315" s="15">
        <f t="shared" si="27"/>
        <v>800000</v>
      </c>
      <c r="G315" s="15">
        <f t="shared" si="24"/>
        <v>0</v>
      </c>
      <c r="H315" s="29">
        <f t="shared" si="25"/>
        <v>100</v>
      </c>
      <c r="I315" s="16" t="s">
        <v>52</v>
      </c>
    </row>
    <row r="316" spans="1:9" ht="18.75" hidden="1" customHeight="1">
      <c r="A316" s="12"/>
      <c r="B316" s="30" t="s">
        <v>314</v>
      </c>
      <c r="C316" s="13">
        <v>4000000</v>
      </c>
      <c r="D316" s="14">
        <v>4000000</v>
      </c>
      <c r="E316" s="14">
        <v>0</v>
      </c>
      <c r="F316" s="15">
        <f t="shared" si="27"/>
        <v>4000000</v>
      </c>
      <c r="G316" s="15">
        <f t="shared" ref="G316:G379" si="28">C316-F316</f>
        <v>0</v>
      </c>
      <c r="H316" s="29">
        <f t="shared" ref="H316:H379" si="29">F316/C316*100</f>
        <v>100</v>
      </c>
      <c r="I316" s="16" t="s">
        <v>52</v>
      </c>
    </row>
    <row r="317" spans="1:9" ht="28.5" hidden="1" customHeight="1">
      <c r="A317" s="27" t="s">
        <v>80</v>
      </c>
      <c r="B317" s="31" t="s">
        <v>81</v>
      </c>
      <c r="C317" s="37">
        <f>SUM(C318:C319)</f>
        <v>99998000</v>
      </c>
      <c r="D317" s="37">
        <v>99766500</v>
      </c>
      <c r="E317" s="37">
        <f>SUM(E318:E319)</f>
        <v>0</v>
      </c>
      <c r="F317" s="24">
        <f>E317+D317</f>
        <v>99766500</v>
      </c>
      <c r="G317" s="24">
        <f t="shared" si="28"/>
        <v>231500</v>
      </c>
      <c r="H317" s="25">
        <f t="shared" si="29"/>
        <v>99.768495369907399</v>
      </c>
      <c r="I317" s="26" t="s">
        <v>52</v>
      </c>
    </row>
    <row r="318" spans="1:9" ht="18.75" hidden="1" customHeight="1">
      <c r="A318" s="12" t="s">
        <v>45</v>
      </c>
      <c r="B318" s="30" t="s">
        <v>216</v>
      </c>
      <c r="C318" s="13">
        <v>67518000</v>
      </c>
      <c r="D318" s="14">
        <v>67491500</v>
      </c>
      <c r="E318" s="14">
        <v>0</v>
      </c>
      <c r="F318" s="15">
        <f t="shared" si="27"/>
        <v>67491500</v>
      </c>
      <c r="G318" s="15">
        <f t="shared" si="28"/>
        <v>26500</v>
      </c>
      <c r="H318" s="29">
        <f t="shared" si="29"/>
        <v>99.960751207085522</v>
      </c>
      <c r="I318" s="16" t="s">
        <v>52</v>
      </c>
    </row>
    <row r="319" spans="1:9" ht="28.5" hidden="1" customHeight="1">
      <c r="A319" s="12" t="s">
        <v>45</v>
      </c>
      <c r="B319" s="30" t="s">
        <v>217</v>
      </c>
      <c r="C319" s="13">
        <v>32480000</v>
      </c>
      <c r="D319" s="13">
        <v>32275000</v>
      </c>
      <c r="E319" s="14"/>
      <c r="F319" s="15">
        <f t="shared" si="27"/>
        <v>32275000</v>
      </c>
      <c r="G319" s="15">
        <f t="shared" si="28"/>
        <v>205000</v>
      </c>
      <c r="H319" s="29">
        <f t="shared" si="29"/>
        <v>99.368842364532014</v>
      </c>
      <c r="I319" s="16" t="s">
        <v>52</v>
      </c>
    </row>
    <row r="320" spans="1:9" ht="18.75" hidden="1" customHeight="1">
      <c r="A320" s="33" t="s">
        <v>159</v>
      </c>
      <c r="B320" s="115" t="s">
        <v>160</v>
      </c>
      <c r="C320" s="34"/>
      <c r="D320" s="34">
        <v>0</v>
      </c>
      <c r="E320" s="35"/>
      <c r="F320" s="24">
        <f t="shared" si="27"/>
        <v>0</v>
      </c>
      <c r="G320" s="24">
        <f t="shared" si="28"/>
        <v>0</v>
      </c>
      <c r="H320" s="25" t="e">
        <f t="shared" si="29"/>
        <v>#DIV/0!</v>
      </c>
      <c r="I320" s="26" t="s">
        <v>52</v>
      </c>
    </row>
    <row r="321" spans="1:9" ht="28.5" hidden="1" customHeight="1">
      <c r="A321" s="27" t="s">
        <v>62</v>
      </c>
      <c r="B321" s="31" t="s">
        <v>63</v>
      </c>
      <c r="C321" s="22">
        <f>SUM(C322)</f>
        <v>5600000</v>
      </c>
      <c r="D321" s="22">
        <v>5600000</v>
      </c>
      <c r="E321" s="37"/>
      <c r="F321" s="24">
        <f t="shared" si="27"/>
        <v>5600000</v>
      </c>
      <c r="G321" s="24">
        <f t="shared" si="28"/>
        <v>0</v>
      </c>
      <c r="H321" s="25">
        <f t="shared" si="29"/>
        <v>100</v>
      </c>
      <c r="I321" s="26" t="s">
        <v>52</v>
      </c>
    </row>
    <row r="322" spans="1:9" ht="18.75" hidden="1" customHeight="1">
      <c r="A322" s="12" t="s">
        <v>45</v>
      </c>
      <c r="B322" s="30" t="s">
        <v>218</v>
      </c>
      <c r="C322" s="13">
        <v>5600000</v>
      </c>
      <c r="D322" s="13">
        <v>5600000</v>
      </c>
      <c r="E322" s="14"/>
      <c r="F322" s="15">
        <f t="shared" si="27"/>
        <v>5600000</v>
      </c>
      <c r="G322" s="15">
        <f t="shared" si="28"/>
        <v>0</v>
      </c>
      <c r="H322" s="29">
        <f t="shared" si="29"/>
        <v>100</v>
      </c>
      <c r="I322" s="16" t="s">
        <v>52</v>
      </c>
    </row>
    <row r="323" spans="1:9" ht="18.75" hidden="1" customHeight="1">
      <c r="A323" s="27" t="s">
        <v>80</v>
      </c>
      <c r="B323" s="31" t="s">
        <v>81</v>
      </c>
      <c r="C323" s="22">
        <f>SUM(C324)</f>
        <v>2320000</v>
      </c>
      <c r="D323" s="22">
        <v>2328000</v>
      </c>
      <c r="E323" s="22">
        <f>SUM(E324)</f>
        <v>0</v>
      </c>
      <c r="F323" s="24">
        <f t="shared" si="27"/>
        <v>2328000</v>
      </c>
      <c r="G323" s="24">
        <f t="shared" si="28"/>
        <v>-8000</v>
      </c>
      <c r="H323" s="25">
        <f t="shared" si="29"/>
        <v>100.34482758620689</v>
      </c>
      <c r="I323" s="26" t="s">
        <v>52</v>
      </c>
    </row>
    <row r="324" spans="1:9" ht="28.5" hidden="1" customHeight="1">
      <c r="A324" s="12" t="s">
        <v>45</v>
      </c>
      <c r="B324" s="30" t="s">
        <v>219</v>
      </c>
      <c r="C324" s="13">
        <v>2320000</v>
      </c>
      <c r="D324" s="13">
        <v>2328000</v>
      </c>
      <c r="E324" s="14">
        <v>0</v>
      </c>
      <c r="F324" s="15">
        <f t="shared" si="27"/>
        <v>2328000</v>
      </c>
      <c r="G324" s="112">
        <f t="shared" si="28"/>
        <v>-8000</v>
      </c>
      <c r="H324" s="29">
        <f t="shared" si="29"/>
        <v>100.34482758620689</v>
      </c>
      <c r="I324" s="16" t="s">
        <v>52</v>
      </c>
    </row>
    <row r="325" spans="1:9" ht="18.75" hidden="1" customHeight="1">
      <c r="A325" s="33" t="s">
        <v>161</v>
      </c>
      <c r="B325" s="115" t="s">
        <v>220</v>
      </c>
      <c r="C325" s="34"/>
      <c r="D325" s="34">
        <v>0</v>
      </c>
      <c r="E325" s="14"/>
      <c r="F325" s="24">
        <f t="shared" si="27"/>
        <v>0</v>
      </c>
      <c r="G325" s="24">
        <f t="shared" si="28"/>
        <v>0</v>
      </c>
      <c r="H325" s="25" t="e">
        <f t="shared" si="29"/>
        <v>#DIV/0!</v>
      </c>
      <c r="I325" s="26" t="s">
        <v>52</v>
      </c>
    </row>
    <row r="326" spans="1:9" ht="18.75" hidden="1" customHeight="1">
      <c r="A326" s="27" t="s">
        <v>62</v>
      </c>
      <c r="B326" s="31" t="s">
        <v>63</v>
      </c>
      <c r="C326" s="22">
        <f>SUM(C327)</f>
        <v>4700000</v>
      </c>
      <c r="D326" s="22">
        <v>4700000</v>
      </c>
      <c r="E326" s="37"/>
      <c r="F326" s="24">
        <f t="shared" si="27"/>
        <v>4700000</v>
      </c>
      <c r="G326" s="24">
        <f t="shared" si="28"/>
        <v>0</v>
      </c>
      <c r="H326" s="25">
        <f t="shared" si="29"/>
        <v>100</v>
      </c>
      <c r="I326" s="26" t="s">
        <v>52</v>
      </c>
    </row>
    <row r="327" spans="1:9" ht="18.75" hidden="1" customHeight="1">
      <c r="A327" s="12" t="s">
        <v>45</v>
      </c>
      <c r="B327" s="30" t="s">
        <v>218</v>
      </c>
      <c r="C327" s="13">
        <v>4700000</v>
      </c>
      <c r="D327" s="13">
        <v>4700000</v>
      </c>
      <c r="E327" s="14"/>
      <c r="F327" s="15">
        <f t="shared" si="27"/>
        <v>4700000</v>
      </c>
      <c r="G327" s="15">
        <f t="shared" si="28"/>
        <v>0</v>
      </c>
      <c r="H327" s="29">
        <f t="shared" si="29"/>
        <v>100</v>
      </c>
      <c r="I327" s="16" t="s">
        <v>52</v>
      </c>
    </row>
    <row r="328" spans="1:9" ht="28.5" hidden="1" customHeight="1">
      <c r="A328" s="27" t="s">
        <v>80</v>
      </c>
      <c r="B328" s="31" t="s">
        <v>81</v>
      </c>
      <c r="C328" s="22">
        <f>SUM(C329)</f>
        <v>2320000</v>
      </c>
      <c r="D328" s="22">
        <v>2296000</v>
      </c>
      <c r="E328" s="37"/>
      <c r="F328" s="24">
        <f t="shared" si="27"/>
        <v>2296000</v>
      </c>
      <c r="G328" s="24">
        <f t="shared" si="28"/>
        <v>24000</v>
      </c>
      <c r="H328" s="25">
        <f t="shared" si="29"/>
        <v>98.965517241379303</v>
      </c>
      <c r="I328" s="26" t="s">
        <v>52</v>
      </c>
    </row>
    <row r="329" spans="1:9" ht="28.5" hidden="1" customHeight="1">
      <c r="A329" s="12" t="s">
        <v>45</v>
      </c>
      <c r="B329" s="30" t="s">
        <v>219</v>
      </c>
      <c r="C329" s="13">
        <f>[2]Sheet2!$F$440</f>
        <v>2320000</v>
      </c>
      <c r="D329" s="13">
        <v>2296000</v>
      </c>
      <c r="E329" s="14"/>
      <c r="F329" s="15">
        <f t="shared" si="27"/>
        <v>2296000</v>
      </c>
      <c r="G329" s="15">
        <f t="shared" si="28"/>
        <v>24000</v>
      </c>
      <c r="H329" s="29">
        <f t="shared" si="29"/>
        <v>98.965517241379303</v>
      </c>
      <c r="I329" s="16" t="s">
        <v>52</v>
      </c>
    </row>
    <row r="330" spans="1:9" ht="18.75" customHeight="1">
      <c r="A330" s="134" t="s">
        <v>221</v>
      </c>
      <c r="B330" s="122" t="s">
        <v>222</v>
      </c>
      <c r="C330" s="119"/>
      <c r="D330" s="135">
        <v>0</v>
      </c>
      <c r="E330" s="136"/>
      <c r="F330" s="136">
        <f t="shared" si="27"/>
        <v>0</v>
      </c>
      <c r="G330" s="136">
        <f t="shared" si="28"/>
        <v>0</v>
      </c>
      <c r="H330" s="137" t="e">
        <f t="shared" si="29"/>
        <v>#DIV/0!</v>
      </c>
      <c r="I330" s="134" t="s">
        <v>52</v>
      </c>
    </row>
    <row r="331" spans="1:9" ht="18.75" customHeight="1">
      <c r="A331" s="12" t="s">
        <v>107</v>
      </c>
      <c r="B331" s="30" t="s">
        <v>108</v>
      </c>
      <c r="C331" s="13"/>
      <c r="D331" s="13">
        <v>0</v>
      </c>
      <c r="E331" s="14"/>
      <c r="F331" s="15">
        <f t="shared" si="27"/>
        <v>0</v>
      </c>
      <c r="G331" s="15">
        <f t="shared" si="28"/>
        <v>0</v>
      </c>
      <c r="H331" s="29" t="e">
        <f t="shared" si="29"/>
        <v>#DIV/0!</v>
      </c>
      <c r="I331" s="16" t="s">
        <v>52</v>
      </c>
    </row>
    <row r="332" spans="1:9" ht="18.75" customHeight="1">
      <c r="A332" s="27" t="s">
        <v>55</v>
      </c>
      <c r="B332" s="31" t="s">
        <v>56</v>
      </c>
      <c r="C332" s="22">
        <f>SUM(C333)</f>
        <v>1353000</v>
      </c>
      <c r="D332" s="22">
        <v>1353000</v>
      </c>
      <c r="E332" s="22">
        <f>SUM(E333)</f>
        <v>0</v>
      </c>
      <c r="F332" s="24">
        <f t="shared" si="27"/>
        <v>1353000</v>
      </c>
      <c r="G332" s="24">
        <f t="shared" si="28"/>
        <v>0</v>
      </c>
      <c r="H332" s="25">
        <f t="shared" si="29"/>
        <v>100</v>
      </c>
      <c r="I332" s="26" t="s">
        <v>52</v>
      </c>
    </row>
    <row r="333" spans="1:9" ht="18.75" customHeight="1">
      <c r="A333" s="12" t="s">
        <v>45</v>
      </c>
      <c r="B333" s="30" t="s">
        <v>223</v>
      </c>
      <c r="C333" s="13">
        <v>1353000</v>
      </c>
      <c r="D333" s="13">
        <v>1353000</v>
      </c>
      <c r="E333" s="14"/>
      <c r="F333" s="15">
        <f t="shared" si="27"/>
        <v>1353000</v>
      </c>
      <c r="G333" s="15">
        <f t="shared" si="28"/>
        <v>0</v>
      </c>
      <c r="H333" s="29">
        <f t="shared" si="29"/>
        <v>100</v>
      </c>
      <c r="I333" s="16" t="s">
        <v>52</v>
      </c>
    </row>
    <row r="334" spans="1:9" ht="18.75" customHeight="1">
      <c r="A334" s="27" t="s">
        <v>62</v>
      </c>
      <c r="B334" s="31" t="s">
        <v>63</v>
      </c>
      <c r="C334" s="22">
        <f>SUM(C335)</f>
        <v>920000</v>
      </c>
      <c r="D334" s="22">
        <v>460000</v>
      </c>
      <c r="E334" s="22">
        <f>SUM(E335:E335)</f>
        <v>460000</v>
      </c>
      <c r="F334" s="24">
        <f t="shared" si="27"/>
        <v>920000</v>
      </c>
      <c r="G334" s="24">
        <f t="shared" si="28"/>
        <v>0</v>
      </c>
      <c r="H334" s="25">
        <f t="shared" si="29"/>
        <v>100</v>
      </c>
      <c r="I334" s="26" t="s">
        <v>52</v>
      </c>
    </row>
    <row r="335" spans="1:9" ht="28.5" customHeight="1">
      <c r="A335" s="12" t="s">
        <v>45</v>
      </c>
      <c r="B335" s="30" t="s">
        <v>224</v>
      </c>
      <c r="C335" s="13">
        <v>920000</v>
      </c>
      <c r="D335" s="13">
        <v>460000</v>
      </c>
      <c r="E335" s="14">
        <v>460000</v>
      </c>
      <c r="F335" s="15">
        <f t="shared" si="27"/>
        <v>920000</v>
      </c>
      <c r="G335" s="15">
        <f t="shared" si="28"/>
        <v>0</v>
      </c>
      <c r="H335" s="29">
        <f t="shared" si="29"/>
        <v>100</v>
      </c>
      <c r="I335" s="16" t="s">
        <v>52</v>
      </c>
    </row>
    <row r="336" spans="1:9" ht="18.75" hidden="1" customHeight="1">
      <c r="A336" s="12" t="s">
        <v>114</v>
      </c>
      <c r="B336" s="30" t="s">
        <v>115</v>
      </c>
      <c r="C336" s="13"/>
      <c r="D336" s="13">
        <v>0</v>
      </c>
      <c r="E336" s="14"/>
      <c r="F336" s="15">
        <f t="shared" si="27"/>
        <v>0</v>
      </c>
      <c r="G336" s="15">
        <f t="shared" si="28"/>
        <v>0</v>
      </c>
      <c r="H336" s="29" t="e">
        <f t="shared" si="29"/>
        <v>#DIV/0!</v>
      </c>
      <c r="I336" s="16" t="s">
        <v>52</v>
      </c>
    </row>
    <row r="337" spans="1:9" ht="28.5" hidden="1" customHeight="1">
      <c r="A337" s="27" t="s">
        <v>55</v>
      </c>
      <c r="B337" s="31" t="s">
        <v>56</v>
      </c>
      <c r="C337" s="22">
        <f>SUM(C338:C339)</f>
        <v>3180000</v>
      </c>
      <c r="D337" s="22">
        <v>3180000</v>
      </c>
      <c r="E337" s="22">
        <f>SUM(E338:E339)</f>
        <v>0</v>
      </c>
      <c r="F337" s="24">
        <f t="shared" si="27"/>
        <v>3180000</v>
      </c>
      <c r="G337" s="24">
        <f t="shared" si="28"/>
        <v>0</v>
      </c>
      <c r="H337" s="25">
        <f t="shared" si="29"/>
        <v>100</v>
      </c>
      <c r="I337" s="26" t="s">
        <v>52</v>
      </c>
    </row>
    <row r="338" spans="1:9" ht="18.75" hidden="1" customHeight="1">
      <c r="A338" s="12" t="s">
        <v>45</v>
      </c>
      <c r="B338" s="30" t="s">
        <v>225</v>
      </c>
      <c r="C338" s="13">
        <v>1650000</v>
      </c>
      <c r="D338" s="13">
        <v>1650000</v>
      </c>
      <c r="E338" s="14"/>
      <c r="F338" s="15">
        <f t="shared" si="27"/>
        <v>1650000</v>
      </c>
      <c r="G338" s="15">
        <f t="shared" si="28"/>
        <v>0</v>
      </c>
      <c r="H338" s="29">
        <f t="shared" si="29"/>
        <v>100</v>
      </c>
      <c r="I338" s="16" t="s">
        <v>52</v>
      </c>
    </row>
    <row r="339" spans="1:9" ht="18.75" hidden="1" customHeight="1">
      <c r="A339" s="12" t="s">
        <v>45</v>
      </c>
      <c r="B339" s="30" t="s">
        <v>226</v>
      </c>
      <c r="C339" s="13">
        <v>1530000</v>
      </c>
      <c r="D339" s="13">
        <v>1530000</v>
      </c>
      <c r="E339" s="14">
        <v>0</v>
      </c>
      <c r="F339" s="15">
        <f t="shared" si="27"/>
        <v>1530000</v>
      </c>
      <c r="G339" s="15">
        <f t="shared" si="28"/>
        <v>0</v>
      </c>
      <c r="H339" s="29">
        <f t="shared" si="29"/>
        <v>100</v>
      </c>
      <c r="I339" s="16" t="s">
        <v>52</v>
      </c>
    </row>
    <row r="340" spans="1:9" ht="18.75" hidden="1" customHeight="1">
      <c r="A340" s="27" t="s">
        <v>62</v>
      </c>
      <c r="B340" s="31" t="s">
        <v>63</v>
      </c>
      <c r="C340" s="22">
        <f>SUM(C341:C342)</f>
        <v>4680000</v>
      </c>
      <c r="D340" s="22">
        <v>4600000</v>
      </c>
      <c r="E340" s="22">
        <f>SUM(E341:E342)</f>
        <v>0</v>
      </c>
      <c r="F340" s="24">
        <f t="shared" si="27"/>
        <v>4600000</v>
      </c>
      <c r="G340" s="24">
        <f t="shared" si="28"/>
        <v>80000</v>
      </c>
      <c r="H340" s="25">
        <f t="shared" si="29"/>
        <v>98.290598290598282</v>
      </c>
      <c r="I340" s="26" t="s">
        <v>52</v>
      </c>
    </row>
    <row r="341" spans="1:9" ht="28.5" hidden="1" customHeight="1">
      <c r="A341" s="12" t="s">
        <v>45</v>
      </c>
      <c r="B341" s="30" t="s">
        <v>227</v>
      </c>
      <c r="C341" s="13">
        <v>3300000</v>
      </c>
      <c r="D341" s="13">
        <v>3250000</v>
      </c>
      <c r="E341" s="13"/>
      <c r="F341" s="15">
        <f t="shared" si="27"/>
        <v>3250000</v>
      </c>
      <c r="G341" s="15">
        <f t="shared" si="28"/>
        <v>50000</v>
      </c>
      <c r="H341" s="29">
        <f t="shared" si="29"/>
        <v>98.484848484848484</v>
      </c>
      <c r="I341" s="16" t="s">
        <v>52</v>
      </c>
    </row>
    <row r="342" spans="1:9" ht="28.5" hidden="1" customHeight="1">
      <c r="A342" s="12" t="s">
        <v>45</v>
      </c>
      <c r="B342" s="30" t="s">
        <v>228</v>
      </c>
      <c r="C342" s="13">
        <v>1380000</v>
      </c>
      <c r="D342" s="13">
        <v>1350000</v>
      </c>
      <c r="E342" s="13"/>
      <c r="F342" s="15">
        <f t="shared" si="27"/>
        <v>1350000</v>
      </c>
      <c r="G342" s="15">
        <f t="shared" si="28"/>
        <v>30000</v>
      </c>
      <c r="H342" s="29">
        <f t="shared" si="29"/>
        <v>97.826086956521735</v>
      </c>
      <c r="I342" s="16" t="s">
        <v>52</v>
      </c>
    </row>
    <row r="343" spans="1:9" ht="28.5" hidden="1" customHeight="1">
      <c r="A343" s="12" t="s">
        <v>118</v>
      </c>
      <c r="B343" s="30" t="s">
        <v>229</v>
      </c>
      <c r="C343" s="13"/>
      <c r="D343" s="13">
        <v>0</v>
      </c>
      <c r="E343" s="13"/>
      <c r="F343" s="15">
        <f t="shared" si="27"/>
        <v>0</v>
      </c>
      <c r="G343" s="15">
        <f t="shared" si="28"/>
        <v>0</v>
      </c>
      <c r="H343" s="29" t="e">
        <f t="shared" si="29"/>
        <v>#DIV/0!</v>
      </c>
      <c r="I343" s="16" t="s">
        <v>52</v>
      </c>
    </row>
    <row r="344" spans="1:9" ht="18.75" hidden="1" customHeight="1">
      <c r="A344" s="27" t="s">
        <v>55</v>
      </c>
      <c r="B344" s="31" t="s">
        <v>56</v>
      </c>
      <c r="C344" s="22">
        <f>SUM(C345:C346)</f>
        <v>2460000</v>
      </c>
      <c r="D344" s="22">
        <v>1140000</v>
      </c>
      <c r="E344" s="22">
        <f t="shared" ref="E344" si="30">SUM(E345:E346)</f>
        <v>0</v>
      </c>
      <c r="F344" s="24">
        <f t="shared" si="27"/>
        <v>1140000</v>
      </c>
      <c r="G344" s="24">
        <f t="shared" si="28"/>
        <v>1320000</v>
      </c>
      <c r="H344" s="25">
        <f t="shared" si="29"/>
        <v>46.341463414634148</v>
      </c>
      <c r="I344" s="26" t="s">
        <v>52</v>
      </c>
    </row>
    <row r="345" spans="1:9" ht="18.75" hidden="1" customHeight="1">
      <c r="A345" s="12" t="s">
        <v>45</v>
      </c>
      <c r="B345" s="30" t="s">
        <v>230</v>
      </c>
      <c r="C345" s="13">
        <v>1230000</v>
      </c>
      <c r="D345" s="13">
        <v>1140000</v>
      </c>
      <c r="E345" s="14"/>
      <c r="F345" s="15">
        <f t="shared" si="27"/>
        <v>1140000</v>
      </c>
      <c r="G345" s="15">
        <f t="shared" si="28"/>
        <v>90000</v>
      </c>
      <c r="H345" s="29">
        <f t="shared" si="29"/>
        <v>92.682926829268297</v>
      </c>
      <c r="I345" s="16" t="s">
        <v>52</v>
      </c>
    </row>
    <row r="346" spans="1:9" ht="28.5" hidden="1" customHeight="1">
      <c r="A346" s="12" t="s">
        <v>45</v>
      </c>
      <c r="B346" s="30" t="s">
        <v>231</v>
      </c>
      <c r="C346" s="13">
        <v>1230000</v>
      </c>
      <c r="D346" s="13">
        <v>0</v>
      </c>
      <c r="E346" s="14"/>
      <c r="F346" s="15">
        <f t="shared" si="27"/>
        <v>0</v>
      </c>
      <c r="G346" s="15">
        <f t="shared" si="28"/>
        <v>1230000</v>
      </c>
      <c r="H346" s="29">
        <f t="shared" si="29"/>
        <v>0</v>
      </c>
      <c r="I346" s="16" t="s">
        <v>52</v>
      </c>
    </row>
    <row r="347" spans="1:9" ht="18.75" hidden="1" customHeight="1">
      <c r="A347" s="27" t="s">
        <v>62</v>
      </c>
      <c r="B347" s="31" t="s">
        <v>63</v>
      </c>
      <c r="C347" s="22">
        <f>SUM(C348:C349)</f>
        <v>4540000</v>
      </c>
      <c r="D347" s="22">
        <v>3865000</v>
      </c>
      <c r="E347" s="37">
        <f>SUM(E348:E349)</f>
        <v>0</v>
      </c>
      <c r="F347" s="24">
        <f t="shared" si="27"/>
        <v>3865000</v>
      </c>
      <c r="G347" s="24">
        <f t="shared" si="28"/>
        <v>675000</v>
      </c>
      <c r="H347" s="25">
        <f t="shared" si="29"/>
        <v>85.132158590308364</v>
      </c>
      <c r="I347" s="26" t="s">
        <v>52</v>
      </c>
    </row>
    <row r="348" spans="1:9" ht="18.75" hidden="1" customHeight="1">
      <c r="A348" s="12" t="s">
        <v>45</v>
      </c>
      <c r="B348" s="30" t="s">
        <v>227</v>
      </c>
      <c r="C348" s="13">
        <v>3390000</v>
      </c>
      <c r="D348" s="13">
        <v>3040000</v>
      </c>
      <c r="E348" s="14"/>
      <c r="F348" s="15">
        <f t="shared" si="27"/>
        <v>3040000</v>
      </c>
      <c r="G348" s="15">
        <f t="shared" si="28"/>
        <v>350000</v>
      </c>
      <c r="H348" s="29">
        <f t="shared" si="29"/>
        <v>89.675516224188783</v>
      </c>
      <c r="I348" s="16" t="s">
        <v>52</v>
      </c>
    </row>
    <row r="349" spans="1:9" ht="18.75" hidden="1" customHeight="1">
      <c r="A349" s="12" t="s">
        <v>45</v>
      </c>
      <c r="B349" s="30" t="s">
        <v>232</v>
      </c>
      <c r="C349" s="13">
        <v>1150000</v>
      </c>
      <c r="D349" s="13">
        <v>825000</v>
      </c>
      <c r="E349" s="14"/>
      <c r="F349" s="15">
        <f t="shared" si="27"/>
        <v>825000</v>
      </c>
      <c r="G349" s="15">
        <f t="shared" si="28"/>
        <v>325000</v>
      </c>
      <c r="H349" s="29">
        <f t="shared" si="29"/>
        <v>71.739130434782609</v>
      </c>
      <c r="I349" s="16" t="s">
        <v>52</v>
      </c>
    </row>
    <row r="350" spans="1:9" ht="18.75" hidden="1" customHeight="1">
      <c r="A350" s="12" t="s">
        <v>122</v>
      </c>
      <c r="B350" s="30" t="s">
        <v>123</v>
      </c>
      <c r="C350" s="13"/>
      <c r="D350" s="13">
        <v>0</v>
      </c>
      <c r="E350" s="14"/>
      <c r="F350" s="15">
        <f t="shared" si="27"/>
        <v>0</v>
      </c>
      <c r="G350" s="15">
        <f t="shared" si="28"/>
        <v>0</v>
      </c>
      <c r="H350" s="29" t="e">
        <f t="shared" si="29"/>
        <v>#DIV/0!</v>
      </c>
      <c r="I350" s="16" t="s">
        <v>52</v>
      </c>
    </row>
    <row r="351" spans="1:9" ht="18.75" hidden="1" customHeight="1">
      <c r="A351" s="27" t="s">
        <v>55</v>
      </c>
      <c r="B351" s="31" t="s">
        <v>56</v>
      </c>
      <c r="C351" s="22">
        <f>SUM(C352:C353)</f>
        <v>2850000</v>
      </c>
      <c r="D351" s="22">
        <v>2850000</v>
      </c>
      <c r="E351" s="22">
        <f t="shared" ref="E351:G351" si="31">SUM(E352:E353)</f>
        <v>0</v>
      </c>
      <c r="F351" s="23">
        <f t="shared" si="31"/>
        <v>2850000</v>
      </c>
      <c r="G351" s="23">
        <f t="shared" si="31"/>
        <v>0</v>
      </c>
      <c r="H351" s="44">
        <f t="shared" si="29"/>
        <v>100</v>
      </c>
      <c r="I351" s="45" t="s">
        <v>52</v>
      </c>
    </row>
    <row r="352" spans="1:9" ht="28.5" hidden="1" customHeight="1">
      <c r="A352" s="12" t="s">
        <v>45</v>
      </c>
      <c r="B352" s="30" t="s">
        <v>233</v>
      </c>
      <c r="C352" s="13">
        <v>1470000</v>
      </c>
      <c r="D352" s="13">
        <v>1470000</v>
      </c>
      <c r="E352" s="14"/>
      <c r="F352" s="15">
        <f t="shared" si="27"/>
        <v>1470000</v>
      </c>
      <c r="G352" s="15">
        <f t="shared" si="28"/>
        <v>0</v>
      </c>
      <c r="H352" s="29">
        <f t="shared" si="29"/>
        <v>100</v>
      </c>
      <c r="I352" s="16" t="s">
        <v>52</v>
      </c>
    </row>
    <row r="353" spans="1:9" ht="28.5" hidden="1" customHeight="1">
      <c r="A353" s="12"/>
      <c r="B353" s="30" t="s">
        <v>233</v>
      </c>
      <c r="C353" s="13">
        <v>1380000</v>
      </c>
      <c r="D353" s="13">
        <v>1380000</v>
      </c>
      <c r="E353" s="15">
        <v>0</v>
      </c>
      <c r="F353" s="15">
        <f t="shared" si="27"/>
        <v>1380000</v>
      </c>
      <c r="G353" s="15">
        <f t="shared" si="28"/>
        <v>0</v>
      </c>
      <c r="H353" s="29">
        <f t="shared" si="29"/>
        <v>100</v>
      </c>
      <c r="I353" s="16" t="s">
        <v>52</v>
      </c>
    </row>
    <row r="354" spans="1:9" ht="18.75" hidden="1" customHeight="1">
      <c r="A354" s="27" t="s">
        <v>62</v>
      </c>
      <c r="B354" s="31" t="s">
        <v>63</v>
      </c>
      <c r="C354" s="22">
        <f>SUM(C355)</f>
        <v>750000</v>
      </c>
      <c r="D354" s="22">
        <v>230000</v>
      </c>
      <c r="E354" s="15">
        <f>SUM(E355:E355)</f>
        <v>0</v>
      </c>
      <c r="F354" s="24">
        <f t="shared" si="27"/>
        <v>230000</v>
      </c>
      <c r="G354" s="24">
        <f t="shared" si="28"/>
        <v>520000</v>
      </c>
      <c r="H354" s="25">
        <f t="shared" si="29"/>
        <v>30.666666666666664</v>
      </c>
      <c r="I354" s="26" t="s">
        <v>52</v>
      </c>
    </row>
    <row r="355" spans="1:9" ht="28.5" hidden="1" customHeight="1">
      <c r="A355" s="12" t="s">
        <v>45</v>
      </c>
      <c r="B355" s="30" t="s">
        <v>232</v>
      </c>
      <c r="C355" s="13">
        <v>750000</v>
      </c>
      <c r="D355" s="13">
        <v>230000</v>
      </c>
      <c r="E355" s="14">
        <v>0</v>
      </c>
      <c r="F355" s="15">
        <f t="shared" si="27"/>
        <v>230000</v>
      </c>
      <c r="G355" s="15">
        <f t="shared" si="28"/>
        <v>520000</v>
      </c>
      <c r="H355" s="29">
        <f t="shared" si="29"/>
        <v>30.666666666666664</v>
      </c>
      <c r="I355" s="16" t="s">
        <v>52</v>
      </c>
    </row>
    <row r="356" spans="1:9" ht="28.5" hidden="1" customHeight="1">
      <c r="A356" s="12" t="s">
        <v>128</v>
      </c>
      <c r="B356" s="30" t="s">
        <v>129</v>
      </c>
      <c r="C356" s="13"/>
      <c r="D356" s="13">
        <v>0</v>
      </c>
      <c r="E356" s="14"/>
      <c r="F356" s="15">
        <f t="shared" si="27"/>
        <v>0</v>
      </c>
      <c r="G356" s="15">
        <f t="shared" si="28"/>
        <v>0</v>
      </c>
      <c r="H356" s="29" t="e">
        <f t="shared" si="29"/>
        <v>#DIV/0!</v>
      </c>
      <c r="I356" s="16" t="s">
        <v>52</v>
      </c>
    </row>
    <row r="357" spans="1:9" ht="28.5" hidden="1" customHeight="1">
      <c r="A357" s="27" t="s">
        <v>55</v>
      </c>
      <c r="B357" s="31" t="s">
        <v>56</v>
      </c>
      <c r="C357" s="22">
        <f>SUM(C358)</f>
        <v>1950000</v>
      </c>
      <c r="D357" s="22">
        <v>0</v>
      </c>
      <c r="E357" s="37"/>
      <c r="F357" s="24">
        <f t="shared" si="27"/>
        <v>0</v>
      </c>
      <c r="G357" s="24">
        <f t="shared" si="28"/>
        <v>1950000</v>
      </c>
      <c r="H357" s="25">
        <f t="shared" si="29"/>
        <v>0</v>
      </c>
      <c r="I357" s="26" t="s">
        <v>52</v>
      </c>
    </row>
    <row r="358" spans="1:9" ht="18.75" hidden="1" customHeight="1">
      <c r="A358" s="12" t="s">
        <v>45</v>
      </c>
      <c r="B358" s="30" t="s">
        <v>234</v>
      </c>
      <c r="C358" s="13">
        <v>1950000</v>
      </c>
      <c r="D358" s="13">
        <v>0</v>
      </c>
      <c r="E358" s="14"/>
      <c r="F358" s="15">
        <f t="shared" si="27"/>
        <v>0</v>
      </c>
      <c r="G358" s="15">
        <f t="shared" si="28"/>
        <v>1950000</v>
      </c>
      <c r="H358" s="29">
        <f t="shared" si="29"/>
        <v>0</v>
      </c>
      <c r="I358" s="16" t="s">
        <v>52</v>
      </c>
    </row>
    <row r="359" spans="1:9" ht="28.5" hidden="1" customHeight="1">
      <c r="A359" s="27" t="s">
        <v>62</v>
      </c>
      <c r="B359" s="31" t="s">
        <v>63</v>
      </c>
      <c r="C359" s="22">
        <f>SUM(C360:C361)</f>
        <v>2000000</v>
      </c>
      <c r="D359" s="22">
        <v>2000000</v>
      </c>
      <c r="E359" s="37"/>
      <c r="F359" s="24">
        <f t="shared" si="27"/>
        <v>2000000</v>
      </c>
      <c r="G359" s="24">
        <f t="shared" si="28"/>
        <v>0</v>
      </c>
      <c r="H359" s="25">
        <f t="shared" si="29"/>
        <v>100</v>
      </c>
      <c r="I359" s="26" t="s">
        <v>52</v>
      </c>
    </row>
    <row r="360" spans="1:9" ht="18.75" hidden="1" customHeight="1">
      <c r="A360" s="12" t="s">
        <v>45</v>
      </c>
      <c r="B360" s="30" t="s">
        <v>227</v>
      </c>
      <c r="C360" s="13">
        <v>1080000</v>
      </c>
      <c r="D360" s="13">
        <v>1080000</v>
      </c>
      <c r="E360" s="14"/>
      <c r="F360" s="15">
        <f t="shared" si="27"/>
        <v>1080000</v>
      </c>
      <c r="G360" s="15">
        <f t="shared" si="28"/>
        <v>0</v>
      </c>
      <c r="H360" s="29">
        <f t="shared" si="29"/>
        <v>100</v>
      </c>
      <c r="I360" s="16" t="s">
        <v>52</v>
      </c>
    </row>
    <row r="361" spans="1:9" ht="28.5" hidden="1" customHeight="1">
      <c r="A361" s="12" t="s">
        <v>45</v>
      </c>
      <c r="B361" s="30" t="s">
        <v>235</v>
      </c>
      <c r="C361" s="13">
        <v>920000</v>
      </c>
      <c r="D361" s="13">
        <v>920000</v>
      </c>
      <c r="E361" s="14"/>
      <c r="F361" s="15">
        <f t="shared" si="27"/>
        <v>920000</v>
      </c>
      <c r="G361" s="15">
        <f t="shared" si="28"/>
        <v>0</v>
      </c>
      <c r="H361" s="29">
        <f t="shared" si="29"/>
        <v>100</v>
      </c>
      <c r="I361" s="16" t="s">
        <v>52</v>
      </c>
    </row>
    <row r="362" spans="1:9" ht="18.75" hidden="1" customHeight="1">
      <c r="A362" s="12" t="s">
        <v>134</v>
      </c>
      <c r="B362" s="30" t="s">
        <v>135</v>
      </c>
      <c r="C362" s="13">
        <f>C363+C366</f>
        <v>12245000</v>
      </c>
      <c r="D362" s="13">
        <v>0</v>
      </c>
      <c r="E362" s="14"/>
      <c r="F362" s="15">
        <f t="shared" si="27"/>
        <v>0</v>
      </c>
      <c r="G362" s="15">
        <f t="shared" si="28"/>
        <v>12245000</v>
      </c>
      <c r="H362" s="29">
        <f t="shared" si="29"/>
        <v>0</v>
      </c>
      <c r="I362" s="16" t="s">
        <v>52</v>
      </c>
    </row>
    <row r="363" spans="1:9" ht="18.75" hidden="1" customHeight="1">
      <c r="A363" s="27" t="s">
        <v>55</v>
      </c>
      <c r="B363" s="31" t="s">
        <v>56</v>
      </c>
      <c r="C363" s="22">
        <f>SUM(C364:C365)</f>
        <v>3735000</v>
      </c>
      <c r="D363" s="22">
        <v>3735000</v>
      </c>
      <c r="E363" s="22">
        <f>SUM(E364:E365)</f>
        <v>0</v>
      </c>
      <c r="F363" s="24">
        <f t="shared" si="27"/>
        <v>3735000</v>
      </c>
      <c r="G363" s="24">
        <f t="shared" si="28"/>
        <v>0</v>
      </c>
      <c r="H363" s="25">
        <f t="shared" si="29"/>
        <v>100</v>
      </c>
      <c r="I363" s="26" t="s">
        <v>52</v>
      </c>
    </row>
    <row r="364" spans="1:9" ht="18.75" hidden="1" customHeight="1">
      <c r="A364" s="12" t="s">
        <v>45</v>
      </c>
      <c r="B364" s="30" t="s">
        <v>223</v>
      </c>
      <c r="C364" s="13">
        <v>2070000</v>
      </c>
      <c r="D364" s="13">
        <v>2070000</v>
      </c>
      <c r="E364" s="14"/>
      <c r="F364" s="15">
        <f t="shared" si="27"/>
        <v>2070000</v>
      </c>
      <c r="G364" s="15">
        <f t="shared" si="28"/>
        <v>0</v>
      </c>
      <c r="H364" s="29">
        <f t="shared" si="29"/>
        <v>100</v>
      </c>
      <c r="I364" s="16" t="s">
        <v>52</v>
      </c>
    </row>
    <row r="365" spans="1:9" ht="18.75" hidden="1" customHeight="1">
      <c r="A365" s="12" t="s">
        <v>45</v>
      </c>
      <c r="B365" s="30" t="s">
        <v>236</v>
      </c>
      <c r="C365" s="13">
        <v>1665000</v>
      </c>
      <c r="D365" s="13">
        <v>1665000</v>
      </c>
      <c r="E365" s="14">
        <v>0</v>
      </c>
      <c r="F365" s="15">
        <f t="shared" si="27"/>
        <v>1665000</v>
      </c>
      <c r="G365" s="15">
        <f t="shared" si="28"/>
        <v>0</v>
      </c>
      <c r="H365" s="29">
        <f t="shared" si="29"/>
        <v>100</v>
      </c>
      <c r="I365" s="16" t="s">
        <v>52</v>
      </c>
    </row>
    <row r="366" spans="1:9" ht="28.5" hidden="1" customHeight="1">
      <c r="A366" s="27" t="s">
        <v>62</v>
      </c>
      <c r="B366" s="31" t="s">
        <v>63</v>
      </c>
      <c r="C366" s="22">
        <f>SUM(C367:C368)</f>
        <v>8510000</v>
      </c>
      <c r="D366" s="22">
        <v>8510000</v>
      </c>
      <c r="E366" s="22">
        <f>SUM(E367:E368)</f>
        <v>0</v>
      </c>
      <c r="F366" s="24">
        <f t="shared" si="27"/>
        <v>8510000</v>
      </c>
      <c r="G366" s="24">
        <f t="shared" si="28"/>
        <v>0</v>
      </c>
      <c r="H366" s="25">
        <f t="shared" si="29"/>
        <v>100</v>
      </c>
      <c r="I366" s="26" t="s">
        <v>52</v>
      </c>
    </row>
    <row r="367" spans="1:9" ht="18.75" hidden="1" customHeight="1">
      <c r="A367" s="12" t="s">
        <v>45</v>
      </c>
      <c r="B367" s="30" t="s">
        <v>227</v>
      </c>
      <c r="C367" s="13">
        <v>5520000</v>
      </c>
      <c r="D367" s="13">
        <v>5520000</v>
      </c>
      <c r="E367" s="13"/>
      <c r="F367" s="15">
        <f t="shared" si="27"/>
        <v>5520000</v>
      </c>
      <c r="G367" s="15">
        <f t="shared" si="28"/>
        <v>0</v>
      </c>
      <c r="H367" s="29">
        <f t="shared" si="29"/>
        <v>100</v>
      </c>
      <c r="I367" s="16" t="s">
        <v>52</v>
      </c>
    </row>
    <row r="368" spans="1:9" ht="28.5" hidden="1" customHeight="1">
      <c r="A368" s="12" t="s">
        <v>45</v>
      </c>
      <c r="B368" s="30" t="s">
        <v>232</v>
      </c>
      <c r="C368" s="13">
        <v>2990000</v>
      </c>
      <c r="D368" s="13">
        <v>2990000</v>
      </c>
      <c r="E368" s="13"/>
      <c r="F368" s="15">
        <f t="shared" si="27"/>
        <v>2990000</v>
      </c>
      <c r="G368" s="15">
        <f t="shared" si="28"/>
        <v>0</v>
      </c>
      <c r="H368" s="29">
        <f t="shared" si="29"/>
        <v>100</v>
      </c>
      <c r="I368" s="16" t="s">
        <v>52</v>
      </c>
    </row>
    <row r="369" spans="1:9" ht="18.75" hidden="1" customHeight="1">
      <c r="A369" s="12" t="s">
        <v>139</v>
      </c>
      <c r="B369" s="30" t="s">
        <v>237</v>
      </c>
      <c r="C369" s="13">
        <f>C370+C373</f>
        <v>3300000</v>
      </c>
      <c r="D369" s="13">
        <v>0</v>
      </c>
      <c r="E369" s="14"/>
      <c r="F369" s="15">
        <f t="shared" si="27"/>
        <v>0</v>
      </c>
      <c r="G369" s="15">
        <f t="shared" si="28"/>
        <v>3300000</v>
      </c>
      <c r="H369" s="29">
        <f t="shared" si="29"/>
        <v>0</v>
      </c>
      <c r="I369" s="16" t="s">
        <v>52</v>
      </c>
    </row>
    <row r="370" spans="1:9" ht="18.75" hidden="1" customHeight="1">
      <c r="A370" s="27" t="s">
        <v>55</v>
      </c>
      <c r="B370" s="31" t="s">
        <v>56</v>
      </c>
      <c r="C370" s="22">
        <f>SUM(C371:C372)</f>
        <v>3300000</v>
      </c>
      <c r="D370" s="22">
        <v>3270000</v>
      </c>
      <c r="E370" s="37"/>
      <c r="F370" s="24">
        <f t="shared" si="27"/>
        <v>3270000</v>
      </c>
      <c r="G370" s="24">
        <f t="shared" si="28"/>
        <v>30000</v>
      </c>
      <c r="H370" s="25">
        <f t="shared" si="29"/>
        <v>99.090909090909093</v>
      </c>
      <c r="I370" s="26" t="s">
        <v>52</v>
      </c>
    </row>
    <row r="371" spans="1:9" ht="18.75" hidden="1" customHeight="1">
      <c r="A371" s="12" t="s">
        <v>45</v>
      </c>
      <c r="B371" s="30" t="s">
        <v>238</v>
      </c>
      <c r="C371" s="13">
        <v>1650000</v>
      </c>
      <c r="D371" s="13">
        <v>1620000</v>
      </c>
      <c r="E371" s="14"/>
      <c r="F371" s="15">
        <f t="shared" si="27"/>
        <v>1620000</v>
      </c>
      <c r="G371" s="15">
        <f t="shared" si="28"/>
        <v>30000</v>
      </c>
      <c r="H371" s="29">
        <f t="shared" si="29"/>
        <v>98.181818181818187</v>
      </c>
      <c r="I371" s="16" t="s">
        <v>52</v>
      </c>
    </row>
    <row r="372" spans="1:9" ht="28.5" hidden="1" customHeight="1">
      <c r="A372" s="12" t="s">
        <v>45</v>
      </c>
      <c r="B372" s="30" t="s">
        <v>239</v>
      </c>
      <c r="C372" s="13">
        <v>1650000</v>
      </c>
      <c r="D372" s="13">
        <v>1650000</v>
      </c>
      <c r="E372" s="14"/>
      <c r="F372" s="15">
        <f t="shared" ref="F372:F409" si="32">E372+D372</f>
        <v>1650000</v>
      </c>
      <c r="G372" s="15">
        <f t="shared" si="28"/>
        <v>0</v>
      </c>
      <c r="H372" s="29">
        <f t="shared" si="29"/>
        <v>100</v>
      </c>
      <c r="I372" s="16" t="s">
        <v>52</v>
      </c>
    </row>
    <row r="373" spans="1:9" ht="18.75" hidden="1" customHeight="1">
      <c r="A373" s="27" t="s">
        <v>62</v>
      </c>
      <c r="B373" s="31" t="s">
        <v>63</v>
      </c>
      <c r="C373" s="22"/>
      <c r="D373" s="22">
        <v>0</v>
      </c>
      <c r="E373" s="37"/>
      <c r="F373" s="24">
        <f t="shared" si="32"/>
        <v>0</v>
      </c>
      <c r="G373" s="24">
        <f t="shared" si="28"/>
        <v>0</v>
      </c>
      <c r="H373" s="25" t="e">
        <f t="shared" si="29"/>
        <v>#DIV/0!</v>
      </c>
      <c r="I373" s="26" t="s">
        <v>52</v>
      </c>
    </row>
    <row r="374" spans="1:9" ht="28.5" hidden="1" customHeight="1">
      <c r="A374" s="12" t="s">
        <v>45</v>
      </c>
      <c r="B374" s="30" t="s">
        <v>240</v>
      </c>
      <c r="C374" s="13">
        <v>2350000</v>
      </c>
      <c r="D374" s="13">
        <v>2205000</v>
      </c>
      <c r="E374" s="14"/>
      <c r="F374" s="15">
        <f t="shared" si="32"/>
        <v>2205000</v>
      </c>
      <c r="G374" s="15">
        <f t="shared" si="28"/>
        <v>145000</v>
      </c>
      <c r="H374" s="29">
        <f t="shared" si="29"/>
        <v>93.829787234042556</v>
      </c>
      <c r="I374" s="16" t="s">
        <v>52</v>
      </c>
    </row>
    <row r="375" spans="1:9" ht="18.75" hidden="1" customHeight="1">
      <c r="A375" s="12" t="s">
        <v>45</v>
      </c>
      <c r="B375" s="30" t="s">
        <v>241</v>
      </c>
      <c r="C375" s="13">
        <v>1000000</v>
      </c>
      <c r="D375" s="13">
        <v>900000</v>
      </c>
      <c r="E375" s="14"/>
      <c r="F375" s="15">
        <f t="shared" si="32"/>
        <v>900000</v>
      </c>
      <c r="G375" s="15">
        <f t="shared" si="28"/>
        <v>100000</v>
      </c>
      <c r="H375" s="29">
        <f t="shared" si="29"/>
        <v>90</v>
      </c>
      <c r="I375" s="16" t="s">
        <v>52</v>
      </c>
    </row>
    <row r="376" spans="1:9" ht="18.75" hidden="1" customHeight="1">
      <c r="A376" s="12" t="s">
        <v>145</v>
      </c>
      <c r="B376" s="30" t="s">
        <v>146</v>
      </c>
      <c r="C376" s="13"/>
      <c r="D376" s="13">
        <v>0</v>
      </c>
      <c r="E376" s="14"/>
      <c r="F376" s="15">
        <f t="shared" si="32"/>
        <v>0</v>
      </c>
      <c r="G376" s="15">
        <f t="shared" si="28"/>
        <v>0</v>
      </c>
      <c r="H376" s="29" t="e">
        <f t="shared" si="29"/>
        <v>#DIV/0!</v>
      </c>
      <c r="I376" s="16" t="s">
        <v>52</v>
      </c>
    </row>
    <row r="377" spans="1:9" ht="18.75" hidden="1" customHeight="1">
      <c r="A377" s="27" t="s">
        <v>55</v>
      </c>
      <c r="B377" s="31" t="s">
        <v>56</v>
      </c>
      <c r="C377" s="22">
        <f>SUM(C378:C380)</f>
        <v>15060000</v>
      </c>
      <c r="D377" s="22">
        <v>15005000</v>
      </c>
      <c r="E377" s="22">
        <f>SUM(E378:E380)</f>
        <v>0</v>
      </c>
      <c r="F377" s="24">
        <f t="shared" si="32"/>
        <v>15005000</v>
      </c>
      <c r="G377" s="24">
        <f t="shared" si="28"/>
        <v>55000</v>
      </c>
      <c r="H377" s="25">
        <f t="shared" si="29"/>
        <v>99.634794156706505</v>
      </c>
      <c r="I377" s="26" t="s">
        <v>52</v>
      </c>
    </row>
    <row r="378" spans="1:9" ht="18.75" hidden="1" customHeight="1">
      <c r="A378" s="12" t="s">
        <v>45</v>
      </c>
      <c r="B378" s="30" t="s">
        <v>242</v>
      </c>
      <c r="C378" s="13">
        <v>4140000</v>
      </c>
      <c r="D378" s="13">
        <v>4140000</v>
      </c>
      <c r="E378" s="14">
        <v>0</v>
      </c>
      <c r="F378" s="15">
        <f t="shared" si="32"/>
        <v>4140000</v>
      </c>
      <c r="G378" s="15">
        <f t="shared" si="28"/>
        <v>0</v>
      </c>
      <c r="H378" s="29">
        <f t="shared" si="29"/>
        <v>100</v>
      </c>
      <c r="I378" s="16" t="s">
        <v>52</v>
      </c>
    </row>
    <row r="379" spans="1:9" ht="18.75" hidden="1" customHeight="1">
      <c r="A379" s="12" t="s">
        <v>45</v>
      </c>
      <c r="B379" s="30" t="s">
        <v>243</v>
      </c>
      <c r="C379" s="13">
        <v>7560000</v>
      </c>
      <c r="D379" s="13">
        <v>7515000</v>
      </c>
      <c r="E379" s="15"/>
      <c r="F379" s="15">
        <f t="shared" si="32"/>
        <v>7515000</v>
      </c>
      <c r="G379" s="15">
        <f t="shared" si="28"/>
        <v>45000</v>
      </c>
      <c r="H379" s="29">
        <f t="shared" si="29"/>
        <v>99.404761904761912</v>
      </c>
      <c r="I379" s="16" t="s">
        <v>52</v>
      </c>
    </row>
    <row r="380" spans="1:9" ht="18.75" hidden="1" customHeight="1">
      <c r="A380" s="12" t="s">
        <v>45</v>
      </c>
      <c r="B380" s="30" t="s">
        <v>244</v>
      </c>
      <c r="C380" s="13">
        <v>3360000</v>
      </c>
      <c r="D380" s="13">
        <v>3350000</v>
      </c>
      <c r="E380" s="15">
        <v>0</v>
      </c>
      <c r="F380" s="15">
        <f t="shared" si="32"/>
        <v>3350000</v>
      </c>
      <c r="G380" s="15">
        <f t="shared" ref="G380:G410" si="33">C380-F380</f>
        <v>10000</v>
      </c>
      <c r="H380" s="29">
        <f t="shared" ref="H380:H410" si="34">F380/C380*100</f>
        <v>99.702380952380949</v>
      </c>
      <c r="I380" s="16" t="s">
        <v>52</v>
      </c>
    </row>
    <row r="381" spans="1:9" ht="18.75" hidden="1" customHeight="1">
      <c r="A381" s="27" t="s">
        <v>62</v>
      </c>
      <c r="B381" s="31" t="s">
        <v>63</v>
      </c>
      <c r="C381" s="22">
        <f t="shared" ref="C381:E381" si="35">SUM(C382:C383)</f>
        <v>13480000</v>
      </c>
      <c r="D381" s="22">
        <v>13390000</v>
      </c>
      <c r="E381" s="22">
        <f t="shared" si="35"/>
        <v>0</v>
      </c>
      <c r="F381" s="24">
        <f t="shared" si="32"/>
        <v>13390000</v>
      </c>
      <c r="G381" s="24">
        <f t="shared" si="33"/>
        <v>90000</v>
      </c>
      <c r="H381" s="25">
        <f t="shared" si="34"/>
        <v>99.332344213649847</v>
      </c>
      <c r="I381" s="26" t="s">
        <v>52</v>
      </c>
    </row>
    <row r="382" spans="1:9" ht="18.75" hidden="1" customHeight="1">
      <c r="A382" s="12" t="s">
        <v>45</v>
      </c>
      <c r="B382" s="30" t="s">
        <v>245</v>
      </c>
      <c r="C382" s="13">
        <v>3680000</v>
      </c>
      <c r="D382" s="13">
        <v>3590000</v>
      </c>
      <c r="E382" s="13"/>
      <c r="F382" s="15">
        <f t="shared" si="32"/>
        <v>3590000</v>
      </c>
      <c r="G382" s="43">
        <f t="shared" si="33"/>
        <v>90000</v>
      </c>
      <c r="H382" s="29">
        <f t="shared" si="34"/>
        <v>97.554347826086953</v>
      </c>
      <c r="I382" s="16" t="s">
        <v>52</v>
      </c>
    </row>
    <row r="383" spans="1:9" ht="18.75" hidden="1" customHeight="1">
      <c r="A383" s="12" t="s">
        <v>45</v>
      </c>
      <c r="B383" s="30" t="s">
        <v>246</v>
      </c>
      <c r="C383" s="13">
        <v>9800000</v>
      </c>
      <c r="D383" s="13">
        <v>9800000</v>
      </c>
      <c r="E383" s="13"/>
      <c r="F383" s="15">
        <f t="shared" si="32"/>
        <v>9800000</v>
      </c>
      <c r="G383" s="43">
        <f t="shared" si="33"/>
        <v>0</v>
      </c>
      <c r="H383" s="29">
        <f t="shared" si="34"/>
        <v>100</v>
      </c>
      <c r="I383" s="16" t="s">
        <v>52</v>
      </c>
    </row>
    <row r="384" spans="1:9" ht="18.75" hidden="1" customHeight="1">
      <c r="A384" s="12" t="s">
        <v>150</v>
      </c>
      <c r="B384" s="30" t="s">
        <v>247</v>
      </c>
      <c r="C384" s="13"/>
      <c r="D384" s="13">
        <v>0</v>
      </c>
      <c r="E384" s="14"/>
      <c r="F384" s="15">
        <f t="shared" si="32"/>
        <v>0</v>
      </c>
      <c r="G384" s="15">
        <f t="shared" si="33"/>
        <v>0</v>
      </c>
      <c r="H384" s="29" t="e">
        <f t="shared" si="34"/>
        <v>#DIV/0!</v>
      </c>
      <c r="I384" s="16" t="s">
        <v>52</v>
      </c>
    </row>
    <row r="385" spans="1:9" ht="18.75" hidden="1" customHeight="1">
      <c r="A385" s="27" t="s">
        <v>55</v>
      </c>
      <c r="B385" s="31" t="s">
        <v>56</v>
      </c>
      <c r="C385" s="22">
        <f>SUM(C386:C387)</f>
        <v>4060000</v>
      </c>
      <c r="D385" s="22">
        <v>4060000</v>
      </c>
      <c r="E385" s="22">
        <f t="shared" ref="E385" si="36">SUM(E386:E387)</f>
        <v>0</v>
      </c>
      <c r="F385" s="24">
        <f t="shared" si="32"/>
        <v>4060000</v>
      </c>
      <c r="G385" s="24">
        <f t="shared" si="33"/>
        <v>0</v>
      </c>
      <c r="H385" s="25">
        <f t="shared" si="34"/>
        <v>100</v>
      </c>
      <c r="I385" s="26" t="s">
        <v>52</v>
      </c>
    </row>
    <row r="386" spans="1:9" ht="18.75" hidden="1" customHeight="1">
      <c r="A386" s="12" t="s">
        <v>45</v>
      </c>
      <c r="B386" s="30" t="s">
        <v>248</v>
      </c>
      <c r="C386" s="13">
        <v>2700000</v>
      </c>
      <c r="D386" s="13">
        <v>2700000</v>
      </c>
      <c r="E386" s="14"/>
      <c r="F386" s="15">
        <f t="shared" si="32"/>
        <v>2700000</v>
      </c>
      <c r="G386" s="15">
        <f t="shared" si="33"/>
        <v>0</v>
      </c>
      <c r="H386" s="29">
        <f t="shared" si="34"/>
        <v>100</v>
      </c>
      <c r="I386" s="16" t="s">
        <v>52</v>
      </c>
    </row>
    <row r="387" spans="1:9" ht="18.75" hidden="1" customHeight="1">
      <c r="A387" s="12"/>
      <c r="B387" s="30" t="s">
        <v>258</v>
      </c>
      <c r="C387" s="13">
        <v>1360000</v>
      </c>
      <c r="D387" s="13">
        <v>1360000</v>
      </c>
      <c r="E387" s="14"/>
      <c r="F387" s="15">
        <f t="shared" si="32"/>
        <v>1360000</v>
      </c>
      <c r="G387" s="15">
        <f t="shared" si="33"/>
        <v>0</v>
      </c>
      <c r="H387" s="29">
        <f t="shared" si="34"/>
        <v>100</v>
      </c>
      <c r="I387" s="16" t="s">
        <v>52</v>
      </c>
    </row>
    <row r="388" spans="1:9" ht="18.75" hidden="1" customHeight="1">
      <c r="A388" s="27" t="s">
        <v>62</v>
      </c>
      <c r="B388" s="31" t="s">
        <v>63</v>
      </c>
      <c r="C388" s="22">
        <f>SUM(C389:C390)</f>
        <v>1700000</v>
      </c>
      <c r="D388" s="22">
        <v>890000</v>
      </c>
      <c r="E388" s="22">
        <f t="shared" ref="E388" si="37">SUM(E389:E390)</f>
        <v>0</v>
      </c>
      <c r="F388" s="24">
        <f t="shared" si="32"/>
        <v>890000</v>
      </c>
      <c r="G388" s="24">
        <f t="shared" si="33"/>
        <v>810000</v>
      </c>
      <c r="H388" s="25">
        <f t="shared" si="34"/>
        <v>52.352941176470594</v>
      </c>
      <c r="I388" s="26" t="s">
        <v>52</v>
      </c>
    </row>
    <row r="389" spans="1:9" ht="18.75" hidden="1" customHeight="1">
      <c r="A389" s="12" t="s">
        <v>45</v>
      </c>
      <c r="B389" s="30" t="s">
        <v>249</v>
      </c>
      <c r="C389" s="13">
        <v>400000</v>
      </c>
      <c r="D389" s="13">
        <v>200000</v>
      </c>
      <c r="E389" s="14"/>
      <c r="F389" s="15">
        <f t="shared" si="32"/>
        <v>200000</v>
      </c>
      <c r="G389" s="15">
        <f t="shared" si="33"/>
        <v>200000</v>
      </c>
      <c r="H389" s="29">
        <f t="shared" si="34"/>
        <v>50</v>
      </c>
      <c r="I389" s="16" t="s">
        <v>52</v>
      </c>
    </row>
    <row r="390" spans="1:9" ht="18.75" hidden="1" customHeight="1">
      <c r="A390" s="12" t="s">
        <v>45</v>
      </c>
      <c r="B390" s="30" t="s">
        <v>246</v>
      </c>
      <c r="C390" s="13">
        <v>1300000</v>
      </c>
      <c r="D390" s="13">
        <v>690000</v>
      </c>
      <c r="E390" s="14"/>
      <c r="F390" s="15">
        <f t="shared" si="32"/>
        <v>690000</v>
      </c>
      <c r="G390" s="15">
        <f t="shared" si="33"/>
        <v>610000</v>
      </c>
      <c r="H390" s="29">
        <f t="shared" si="34"/>
        <v>53.07692307692308</v>
      </c>
      <c r="I390" s="16" t="s">
        <v>52</v>
      </c>
    </row>
    <row r="391" spans="1:9" ht="18.75" hidden="1" customHeight="1">
      <c r="A391" s="12" t="s">
        <v>155</v>
      </c>
      <c r="B391" s="30" t="s">
        <v>250</v>
      </c>
      <c r="C391" s="13"/>
      <c r="D391" s="13">
        <v>0</v>
      </c>
      <c r="E391" s="14"/>
      <c r="F391" s="15">
        <f t="shared" si="32"/>
        <v>0</v>
      </c>
      <c r="G391" s="15">
        <f t="shared" si="33"/>
        <v>0</v>
      </c>
      <c r="H391" s="29" t="e">
        <f t="shared" si="34"/>
        <v>#DIV/0!</v>
      </c>
      <c r="I391" s="16" t="s">
        <v>52</v>
      </c>
    </row>
    <row r="392" spans="1:9" ht="18.75" hidden="1" customHeight="1">
      <c r="A392" s="27" t="s">
        <v>55</v>
      </c>
      <c r="B392" s="31" t="s">
        <v>56</v>
      </c>
      <c r="C392" s="22">
        <f>SUM(C393)</f>
        <v>1980000</v>
      </c>
      <c r="D392" s="22">
        <v>1980000</v>
      </c>
      <c r="E392" s="22">
        <f>SUM(E393)</f>
        <v>0</v>
      </c>
      <c r="F392" s="24">
        <f t="shared" si="32"/>
        <v>1980000</v>
      </c>
      <c r="G392" s="24">
        <f t="shared" si="33"/>
        <v>0</v>
      </c>
      <c r="H392" s="25">
        <f t="shared" si="34"/>
        <v>100</v>
      </c>
      <c r="I392" s="26" t="s">
        <v>52</v>
      </c>
    </row>
    <row r="393" spans="1:9" ht="18.75" hidden="1" customHeight="1">
      <c r="A393" s="12" t="s">
        <v>45</v>
      </c>
      <c r="B393" s="30" t="s">
        <v>251</v>
      </c>
      <c r="C393" s="13">
        <v>1980000</v>
      </c>
      <c r="D393" s="13">
        <v>1980000</v>
      </c>
      <c r="E393" s="14">
        <v>0</v>
      </c>
      <c r="F393" s="15">
        <f t="shared" si="32"/>
        <v>1980000</v>
      </c>
      <c r="G393" s="15">
        <f t="shared" si="33"/>
        <v>0</v>
      </c>
      <c r="H393" s="29">
        <f t="shared" si="34"/>
        <v>100</v>
      </c>
      <c r="I393" s="16" t="s">
        <v>52</v>
      </c>
    </row>
    <row r="394" spans="1:9" ht="18.75" hidden="1" customHeight="1">
      <c r="A394" s="27" t="s">
        <v>62</v>
      </c>
      <c r="B394" s="31" t="s">
        <v>63</v>
      </c>
      <c r="C394" s="22">
        <f>SUM(C395:C396)</f>
        <v>1240000</v>
      </c>
      <c r="D394" s="22">
        <v>1240000</v>
      </c>
      <c r="E394" s="14"/>
      <c r="F394" s="24">
        <f t="shared" si="32"/>
        <v>1240000</v>
      </c>
      <c r="G394" s="24">
        <f t="shared" si="33"/>
        <v>0</v>
      </c>
      <c r="H394" s="25">
        <f t="shared" si="34"/>
        <v>100</v>
      </c>
      <c r="I394" s="26" t="s">
        <v>52</v>
      </c>
    </row>
    <row r="395" spans="1:9" ht="18.75" hidden="1" customHeight="1">
      <c r="A395" s="12" t="s">
        <v>45</v>
      </c>
      <c r="B395" s="30" t="s">
        <v>245</v>
      </c>
      <c r="C395" s="13">
        <v>300000</v>
      </c>
      <c r="D395" s="13">
        <v>300000</v>
      </c>
      <c r="E395" s="14"/>
      <c r="F395" s="15">
        <f t="shared" si="32"/>
        <v>300000</v>
      </c>
      <c r="G395" s="15">
        <f t="shared" si="33"/>
        <v>0</v>
      </c>
      <c r="H395" s="29">
        <f t="shared" si="34"/>
        <v>100</v>
      </c>
      <c r="I395" s="16" t="s">
        <v>52</v>
      </c>
    </row>
    <row r="396" spans="1:9" ht="18.75" hidden="1" customHeight="1">
      <c r="A396" s="12" t="s">
        <v>45</v>
      </c>
      <c r="B396" s="30" t="s">
        <v>246</v>
      </c>
      <c r="C396" s="13">
        <v>940000</v>
      </c>
      <c r="D396" s="13">
        <v>940000</v>
      </c>
      <c r="E396" s="14"/>
      <c r="F396" s="15">
        <f t="shared" si="32"/>
        <v>940000</v>
      </c>
      <c r="G396" s="15">
        <f t="shared" si="33"/>
        <v>0</v>
      </c>
      <c r="H396" s="29">
        <f t="shared" si="34"/>
        <v>100</v>
      </c>
      <c r="I396" s="16" t="s">
        <v>52</v>
      </c>
    </row>
    <row r="397" spans="1:9" ht="18.75" hidden="1" customHeight="1">
      <c r="A397" s="12" t="s">
        <v>159</v>
      </c>
      <c r="B397" s="30" t="s">
        <v>252</v>
      </c>
      <c r="C397" s="13">
        <f>C398+C401</f>
        <v>5570000</v>
      </c>
      <c r="D397" s="13">
        <v>0</v>
      </c>
      <c r="E397" s="14"/>
      <c r="F397" s="15">
        <f t="shared" si="32"/>
        <v>0</v>
      </c>
      <c r="G397" s="15">
        <f t="shared" si="33"/>
        <v>5570000</v>
      </c>
      <c r="H397" s="29">
        <f t="shared" si="34"/>
        <v>0</v>
      </c>
      <c r="I397" s="16" t="s">
        <v>52</v>
      </c>
    </row>
    <row r="398" spans="1:9" ht="18.75" hidden="1" customHeight="1">
      <c r="A398" s="27" t="s">
        <v>55</v>
      </c>
      <c r="B398" s="31" t="s">
        <v>56</v>
      </c>
      <c r="C398" s="22">
        <f>SUM(C399:C400)</f>
        <v>5300000</v>
      </c>
      <c r="D398" s="22">
        <v>5300000</v>
      </c>
      <c r="E398" s="37"/>
      <c r="F398" s="24">
        <f t="shared" si="32"/>
        <v>5300000</v>
      </c>
      <c r="G398" s="24">
        <f t="shared" si="33"/>
        <v>0</v>
      </c>
      <c r="H398" s="25">
        <f t="shared" si="34"/>
        <v>100</v>
      </c>
      <c r="I398" s="26" t="s">
        <v>52</v>
      </c>
    </row>
    <row r="399" spans="1:9" ht="18.75" hidden="1" customHeight="1">
      <c r="A399" s="12" t="s">
        <v>45</v>
      </c>
      <c r="B399" s="30" t="s">
        <v>253</v>
      </c>
      <c r="C399" s="13">
        <v>1340000</v>
      </c>
      <c r="D399" s="13">
        <v>1340000</v>
      </c>
      <c r="E399" s="14"/>
      <c r="F399" s="15">
        <f t="shared" si="32"/>
        <v>1340000</v>
      </c>
      <c r="G399" s="15">
        <f t="shared" si="33"/>
        <v>0</v>
      </c>
      <c r="H399" s="29">
        <f t="shared" si="34"/>
        <v>100</v>
      </c>
      <c r="I399" s="16" t="s">
        <v>52</v>
      </c>
    </row>
    <row r="400" spans="1:9" ht="18.75" hidden="1" customHeight="1">
      <c r="A400" s="12" t="s">
        <v>45</v>
      </c>
      <c r="B400" s="30" t="s">
        <v>254</v>
      </c>
      <c r="C400" s="13">
        <v>3960000</v>
      </c>
      <c r="D400" s="13">
        <v>3960000</v>
      </c>
      <c r="E400" s="14"/>
      <c r="F400" s="15">
        <f t="shared" si="32"/>
        <v>3960000</v>
      </c>
      <c r="G400" s="15">
        <f t="shared" si="33"/>
        <v>0</v>
      </c>
      <c r="H400" s="29">
        <f t="shared" si="34"/>
        <v>100</v>
      </c>
      <c r="I400" s="16" t="s">
        <v>52</v>
      </c>
    </row>
    <row r="401" spans="1:9" ht="18.75" hidden="1" customHeight="1">
      <c r="A401" s="27" t="s">
        <v>62</v>
      </c>
      <c r="B401" s="31" t="s">
        <v>63</v>
      </c>
      <c r="C401" s="22">
        <f>SUM(C402:C403)</f>
        <v>270000</v>
      </c>
      <c r="D401" s="22">
        <v>270000</v>
      </c>
      <c r="E401" s="37"/>
      <c r="F401" s="24">
        <f t="shared" si="32"/>
        <v>270000</v>
      </c>
      <c r="G401" s="24">
        <f t="shared" si="33"/>
        <v>0</v>
      </c>
      <c r="H401" s="25">
        <f t="shared" si="34"/>
        <v>100</v>
      </c>
      <c r="I401" s="26" t="s">
        <v>52</v>
      </c>
    </row>
    <row r="402" spans="1:9" ht="18.75" hidden="1" customHeight="1">
      <c r="A402" s="12" t="s">
        <v>45</v>
      </c>
      <c r="B402" s="30" t="s">
        <v>255</v>
      </c>
      <c r="C402" s="13">
        <v>50000</v>
      </c>
      <c r="D402" s="13">
        <v>50000</v>
      </c>
      <c r="E402" s="14"/>
      <c r="F402" s="15">
        <f t="shared" si="32"/>
        <v>50000</v>
      </c>
      <c r="G402" s="15">
        <f t="shared" si="33"/>
        <v>0</v>
      </c>
      <c r="H402" s="29">
        <f t="shared" si="34"/>
        <v>100</v>
      </c>
      <c r="I402" s="16" t="s">
        <v>52</v>
      </c>
    </row>
    <row r="403" spans="1:9" ht="18.75" hidden="1" customHeight="1">
      <c r="A403" s="12" t="s">
        <v>45</v>
      </c>
      <c r="B403" s="30" t="s">
        <v>256</v>
      </c>
      <c r="C403" s="13">
        <v>220000</v>
      </c>
      <c r="D403" s="13">
        <v>220000</v>
      </c>
      <c r="E403" s="14"/>
      <c r="F403" s="15">
        <f t="shared" si="32"/>
        <v>220000</v>
      </c>
      <c r="G403" s="15">
        <f t="shared" si="33"/>
        <v>0</v>
      </c>
      <c r="H403" s="29">
        <f t="shared" si="34"/>
        <v>100</v>
      </c>
      <c r="I403" s="16" t="s">
        <v>52</v>
      </c>
    </row>
    <row r="404" spans="1:9" ht="18.75" hidden="1" customHeight="1">
      <c r="A404" s="12" t="s">
        <v>161</v>
      </c>
      <c r="B404" s="30" t="s">
        <v>257</v>
      </c>
      <c r="C404" s="13"/>
      <c r="D404" s="13">
        <v>0</v>
      </c>
      <c r="E404" s="14"/>
      <c r="F404" s="15">
        <f t="shared" si="32"/>
        <v>0</v>
      </c>
      <c r="G404" s="15">
        <f t="shared" si="33"/>
        <v>0</v>
      </c>
      <c r="H404" s="29" t="e">
        <f t="shared" si="34"/>
        <v>#DIV/0!</v>
      </c>
      <c r="I404" s="16" t="s">
        <v>52</v>
      </c>
    </row>
    <row r="405" spans="1:9" ht="18.75" hidden="1" customHeight="1">
      <c r="A405" s="27" t="s">
        <v>55</v>
      </c>
      <c r="B405" s="31" t="s">
        <v>56</v>
      </c>
      <c r="C405" s="22">
        <f>SUM(C406:C407)</f>
        <v>5140000</v>
      </c>
      <c r="D405" s="22">
        <v>5140000</v>
      </c>
      <c r="E405" s="37"/>
      <c r="F405" s="24">
        <f t="shared" si="32"/>
        <v>5140000</v>
      </c>
      <c r="G405" s="24">
        <f t="shared" si="33"/>
        <v>0</v>
      </c>
      <c r="H405" s="25">
        <f t="shared" si="34"/>
        <v>100</v>
      </c>
      <c r="I405" s="26" t="s">
        <v>52</v>
      </c>
    </row>
    <row r="406" spans="1:9" ht="18.75" hidden="1" customHeight="1">
      <c r="A406" s="12" t="s">
        <v>45</v>
      </c>
      <c r="B406" s="30" t="s">
        <v>258</v>
      </c>
      <c r="C406" s="13">
        <v>1360000</v>
      </c>
      <c r="D406" s="13">
        <v>1360000</v>
      </c>
      <c r="E406" s="14"/>
      <c r="F406" s="15">
        <f t="shared" si="32"/>
        <v>1360000</v>
      </c>
      <c r="G406" s="15">
        <f t="shared" si="33"/>
        <v>0</v>
      </c>
      <c r="H406" s="29">
        <f t="shared" si="34"/>
        <v>100</v>
      </c>
      <c r="I406" s="16" t="s">
        <v>52</v>
      </c>
    </row>
    <row r="407" spans="1:9" ht="18.75" hidden="1" customHeight="1">
      <c r="A407" s="12" t="s">
        <v>45</v>
      </c>
      <c r="B407" s="30" t="s">
        <v>259</v>
      </c>
      <c r="C407" s="13">
        <v>3780000</v>
      </c>
      <c r="D407" s="13">
        <v>3780000</v>
      </c>
      <c r="E407" s="14"/>
      <c r="F407" s="15">
        <f t="shared" si="32"/>
        <v>3780000</v>
      </c>
      <c r="G407" s="15">
        <f t="shared" si="33"/>
        <v>0</v>
      </c>
      <c r="H407" s="29">
        <f t="shared" si="34"/>
        <v>100</v>
      </c>
      <c r="I407" s="16" t="s">
        <v>52</v>
      </c>
    </row>
    <row r="408" spans="1:9" ht="18.75" hidden="1" customHeight="1">
      <c r="A408" s="27" t="s">
        <v>62</v>
      </c>
      <c r="B408" s="31" t="s">
        <v>63</v>
      </c>
      <c r="C408" s="22">
        <f>SUM(C409:C410)</f>
        <v>260000</v>
      </c>
      <c r="D408" s="22">
        <v>260000</v>
      </c>
      <c r="E408" s="37"/>
      <c r="F408" s="24">
        <f t="shared" si="32"/>
        <v>260000</v>
      </c>
      <c r="G408" s="24">
        <f t="shared" si="33"/>
        <v>0</v>
      </c>
      <c r="H408" s="25">
        <f t="shared" si="34"/>
        <v>100</v>
      </c>
      <c r="I408" s="26" t="s">
        <v>52</v>
      </c>
    </row>
    <row r="409" spans="1:9" ht="28.5" hidden="1" customHeight="1">
      <c r="A409" s="12" t="s">
        <v>45</v>
      </c>
      <c r="B409" s="30" t="s">
        <v>255</v>
      </c>
      <c r="C409" s="13">
        <v>50000</v>
      </c>
      <c r="D409" s="13">
        <v>50000</v>
      </c>
      <c r="E409" s="14"/>
      <c r="F409" s="15">
        <f t="shared" si="32"/>
        <v>50000</v>
      </c>
      <c r="G409" s="15">
        <f t="shared" si="33"/>
        <v>0</v>
      </c>
      <c r="H409" s="29">
        <f t="shared" si="34"/>
        <v>100</v>
      </c>
      <c r="I409" s="16" t="s">
        <v>52</v>
      </c>
    </row>
    <row r="410" spans="1:9" ht="18.75" hidden="1" customHeight="1">
      <c r="A410" s="46" t="s">
        <v>45</v>
      </c>
      <c r="B410" s="120" t="s">
        <v>260</v>
      </c>
      <c r="C410" s="47">
        <v>210000</v>
      </c>
      <c r="D410" s="47">
        <v>210000</v>
      </c>
      <c r="E410" s="48"/>
      <c r="F410" s="49">
        <f>E410+D410</f>
        <v>210000</v>
      </c>
      <c r="G410" s="49">
        <f t="shared" si="33"/>
        <v>0</v>
      </c>
      <c r="H410" s="50">
        <f t="shared" si="34"/>
        <v>100</v>
      </c>
      <c r="I410" s="51" t="s">
        <v>52</v>
      </c>
    </row>
    <row r="411" spans="1:9" ht="18.75" customHeight="1">
      <c r="A411" s="52"/>
      <c r="B411" s="121" t="s">
        <v>261</v>
      </c>
      <c r="C411" s="53">
        <f>C408+C405+C401+C398+C394+C392+C388+C385+C381+C377+C370+C366+C363+C359+C357+C354+C351+C347+C344+C340+C337+C334+C332+C328+C326+C323+C321+C317+C308+C303+C301+C295+C292+C290+C287+C282+C280+C278+C275+C271+C269+C267+C264+C261+C258+C256+C253+C249+C247+C245+C242+C235+C233+C231+C228+C224+C221+C218+C214+C212+C209+C207+C203+C201+C197+C195+C191+C187+C180+C176+C173+C170+C166+C162+C158+C153+C149+C145+C141+C137+C133+C128+C124+C121+C107+C94+C72+C58+C53+C44+C32+C22+C14</f>
        <v>3080711000</v>
      </c>
      <c r="D411" s="53">
        <f>D408+D405+D401+D398+D394+D392+D388+D385+D381+D377+D370+D366+D363+D359+D357+D354+D351+D347+D344+D340+D337+D334+D332+D328+D326+D323+D321+D317+D308+D303+D301+D295+D292+D290+D287+D282+D280+D278+D275+D271+D269+D267+D264+D261+D258+D256+D253+D249+D247+D245+D242+D235+D233+D231+D228+D224+D221+D218+D214+D212+D209+D207+D203+D201+D197+D195+D191+D187+D180+D176+D173+D170+D166+D162+D158+D153+D149+D145+D141+D137+D133+D128+D124+D121+D107+D94+D72+D58+D53+D44+D32+D22+D14</f>
        <v>2769749057</v>
      </c>
      <c r="E411" s="53">
        <f>E408+E405+E401+E398+E394+E392+E388+E385+E381+E377+E370+E366+E363+E359+E357+E354+E351+E347+E344+E340+E337+E334+E332+E328+E326+E323+E321+E317+E308+E303+E301+E295+E292+E290+E287+E282+E280+E278+E275+E271+E269+E267+E264+E261+E258+E256+E253+E249+E247+E245+E242+E235+E233+E231+E228+E224+E221+E218+E214+E212+E209+E207+E203+E201+E197+E195+E191+E187+E180+E176+E173+E170+E166+E162+E158+E153+E149+E145+E141+E137+E133+E128+E124+E121+E107+E94+E72+E58+E53+E44+E32+E22+E14</f>
        <v>89625000</v>
      </c>
      <c r="F411" s="53">
        <f>F408+F405+F401+F398+F394+F392+F388+F385+F381+F377+F370+F366+F363+F359+F357+F354+F351+F347+F344+F340+F337+F334+F332+F328+F326+F323+F321+F317+F308+F303+F301+F295+F292+F290+F287+F282+F280+F278+F275+F271+F269+F267+F264+F261+F258+F256+F253+F249+F247+F245+F242+F235+F233+F231+F228+F224+F221+F218+F214+F212+F209+F207+F203+F201+F197+F195+F191+F187+F180+F176+F173+F170+F166+F162+F158+F153+F149+F145+F141+F137+F133+F128+F124+F121+F107+F94+F72+F58+F53+F44+F32+F22+F14</f>
        <v>2862874057</v>
      </c>
      <c r="G411" s="53">
        <f>G408+G405+G401+G398+G394+G392+G388+G385+G381+G377+G370+G366+G363+G359+G357+G354+G351+G347+G344+G340+G337+G334+G332+G328+G326+G323+G321+G317+G308+G303+G301+G295+G292+G290+G287+G282+G280+G278+G275+G271+G269+G267+G264+G261+G258+G256+G253+G249+G247+G245+G242+G235+G233+G231+G228+G224+G221+G218+G214+G212+G209+G207+G203+G201+G197+G195+G191+G187+G180+G176+G173+G170+G166+G162+G158+G153+G149+G145+G141+G137+G133+G128+G124+G121+G107+G94+G72+G58+G53+G44+G32+G22+G14</f>
        <v>217836943</v>
      </c>
      <c r="H411" s="54">
        <f>F411/C411*100</f>
        <v>92.92900427855777</v>
      </c>
      <c r="I411" s="55" t="s">
        <v>52</v>
      </c>
    </row>
    <row r="412" spans="1:9" ht="18.75" customHeight="1">
      <c r="C412" s="3"/>
      <c r="D412" s="4"/>
      <c r="E412" s="3"/>
      <c r="F412" s="5"/>
      <c r="G412" s="5"/>
      <c r="H412" s="6"/>
      <c r="I412" s="6"/>
    </row>
    <row r="413" spans="1:9" ht="18.75" customHeight="1">
      <c r="C413" s="3"/>
      <c r="D413" s="4"/>
      <c r="E413" s="5"/>
      <c r="F413" s="138" t="s">
        <v>389</v>
      </c>
      <c r="G413" s="5"/>
      <c r="H413" s="6"/>
      <c r="I413" s="6"/>
    </row>
    <row r="414" spans="1:9" ht="18.75" customHeight="1">
      <c r="C414" s="3"/>
      <c r="D414" s="4"/>
      <c r="E414" s="5"/>
      <c r="F414" s="56" t="s">
        <v>262</v>
      </c>
      <c r="G414" s="5"/>
      <c r="H414" s="6"/>
      <c r="I414" s="6"/>
    </row>
    <row r="415" spans="1:9" ht="18.75" customHeight="1">
      <c r="C415" s="3"/>
      <c r="D415" s="4"/>
      <c r="E415" s="5"/>
      <c r="F415" s="56" t="s">
        <v>263</v>
      </c>
      <c r="G415" s="5"/>
      <c r="H415" s="6"/>
      <c r="I415" s="6"/>
    </row>
    <row r="416" spans="1:9" ht="18.75" customHeight="1">
      <c r="C416" s="3"/>
      <c r="D416" s="4"/>
      <c r="E416" s="5"/>
      <c r="F416" s="56"/>
      <c r="G416" s="5"/>
      <c r="H416" s="6"/>
      <c r="I416" s="6"/>
    </row>
    <row r="417" spans="1:9" ht="18.75" customHeight="1">
      <c r="C417" s="3"/>
      <c r="D417" s="4"/>
      <c r="E417" s="5"/>
      <c r="F417" s="56"/>
      <c r="G417" s="5"/>
      <c r="H417" s="6"/>
      <c r="I417" s="6"/>
    </row>
    <row r="418" spans="1:9" ht="18.75" customHeight="1">
      <c r="C418" s="3"/>
      <c r="D418" s="4"/>
      <c r="E418" s="139" t="s">
        <v>264</v>
      </c>
      <c r="F418" s="139"/>
      <c r="G418" s="139"/>
      <c r="H418" s="6"/>
      <c r="I418" s="6"/>
    </row>
    <row r="419" spans="1:9">
      <c r="C419" s="3"/>
      <c r="D419" s="4"/>
      <c r="E419" s="140" t="s">
        <v>265</v>
      </c>
      <c r="F419" s="140"/>
      <c r="G419" s="140"/>
      <c r="H419" s="6"/>
      <c r="I419" s="6"/>
    </row>
    <row r="420" spans="1:9">
      <c r="A420" s="57"/>
      <c r="B420" s="60"/>
      <c r="C420" s="58"/>
      <c r="D420" s="58"/>
      <c r="E420" s="58"/>
      <c r="F420" s="59"/>
      <c r="G420" s="59"/>
      <c r="H420" s="60"/>
      <c r="I420" s="60"/>
    </row>
  </sheetData>
  <mergeCells count="13">
    <mergeCell ref="E418:G418"/>
    <mergeCell ref="E419:G419"/>
    <mergeCell ref="H7:I8"/>
    <mergeCell ref="A1:I1"/>
    <mergeCell ref="A2:I2"/>
    <mergeCell ref="A3:I3"/>
    <mergeCell ref="A4:I4"/>
    <mergeCell ref="A7:A8"/>
    <mergeCell ref="B7:B8"/>
    <mergeCell ref="C7:C8"/>
    <mergeCell ref="D7:E7"/>
    <mergeCell ref="F7:F8"/>
    <mergeCell ref="G7:G8"/>
  </mergeCells>
  <pageMargins left="0.51181102362204722" right="0.11811023622047245" top="0.74803149606299213" bottom="1.1417322834645669"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dimension ref="A1:I31"/>
  <sheetViews>
    <sheetView topLeftCell="A13" workbookViewId="0">
      <selection sqref="A1:I29"/>
    </sheetView>
  </sheetViews>
  <sheetFormatPr defaultRowHeight="18.75"/>
  <cols>
    <col min="1" max="1" width="2.59765625" style="90" customWidth="1"/>
    <col min="2" max="2" width="7.69921875" style="90" customWidth="1"/>
    <col min="3" max="3" width="14.19921875" style="90" customWidth="1"/>
    <col min="4" max="4" width="20.3984375" style="90" customWidth="1"/>
    <col min="5" max="5" width="8.5" style="90" customWidth="1"/>
    <col min="6" max="6" width="2.8984375" style="90" customWidth="1"/>
    <col min="7" max="7" width="10.3984375" style="90" customWidth="1"/>
    <col min="8" max="8" width="9.19921875" style="90" customWidth="1"/>
    <col min="9" max="9" width="7.796875" style="90" customWidth="1"/>
  </cols>
  <sheetData>
    <row r="1" spans="1:9">
      <c r="A1" s="150" t="s">
        <v>0</v>
      </c>
      <c r="B1" s="150"/>
      <c r="C1" s="150"/>
      <c r="D1" s="150"/>
      <c r="E1" s="150"/>
      <c r="F1" s="150"/>
      <c r="G1" s="150"/>
      <c r="H1" s="150"/>
      <c r="I1" s="150"/>
    </row>
    <row r="2" spans="1:9">
      <c r="A2" s="150" t="s">
        <v>1</v>
      </c>
      <c r="B2" s="150"/>
      <c r="C2" s="150"/>
      <c r="D2" s="150"/>
      <c r="E2" s="150"/>
      <c r="F2" s="150"/>
      <c r="G2" s="150"/>
      <c r="H2" s="150"/>
      <c r="I2" s="150"/>
    </row>
    <row r="3" spans="1:9">
      <c r="A3" s="64"/>
      <c r="B3" s="64"/>
      <c r="C3" s="64"/>
      <c r="D3" s="64"/>
      <c r="E3" s="64"/>
      <c r="F3" s="64"/>
      <c r="G3" s="65"/>
      <c r="H3" s="64"/>
      <c r="I3" s="64"/>
    </row>
    <row r="4" spans="1:9">
      <c r="A4" s="64" t="s">
        <v>2</v>
      </c>
      <c r="B4" s="64"/>
      <c r="C4" s="64"/>
      <c r="D4" s="66" t="s">
        <v>3</v>
      </c>
      <c r="E4" s="64"/>
      <c r="F4" s="64"/>
      <c r="G4" s="65"/>
      <c r="H4" s="64"/>
      <c r="I4" s="64"/>
    </row>
    <row r="5" spans="1:9">
      <c r="A5" s="64" t="s">
        <v>4</v>
      </c>
      <c r="B5" s="64"/>
      <c r="C5" s="64"/>
      <c r="D5" s="64" t="s">
        <v>5</v>
      </c>
      <c r="E5" s="64"/>
      <c r="F5" s="64"/>
      <c r="G5" s="65"/>
      <c r="H5" s="64"/>
      <c r="I5" s="64"/>
    </row>
    <row r="6" spans="1:9">
      <c r="A6" s="64" t="s">
        <v>6</v>
      </c>
      <c r="B6" s="64"/>
      <c r="C6" s="64"/>
      <c r="D6" s="64" t="s">
        <v>30</v>
      </c>
      <c r="E6" s="64"/>
      <c r="F6" s="64"/>
      <c r="G6" s="65"/>
      <c r="H6" s="64"/>
      <c r="I6" s="64"/>
    </row>
    <row r="7" spans="1:9">
      <c r="A7" s="67" t="s">
        <v>7</v>
      </c>
      <c r="B7" s="67"/>
      <c r="C7" s="67"/>
      <c r="D7" s="151" t="s">
        <v>362</v>
      </c>
      <c r="E7" s="151"/>
      <c r="F7" s="151"/>
      <c r="G7" s="151"/>
      <c r="H7" s="68"/>
      <c r="I7" s="68"/>
    </row>
    <row r="8" spans="1:9">
      <c r="A8" s="64"/>
      <c r="B8" s="64"/>
      <c r="C8" s="64"/>
      <c r="D8" s="64"/>
      <c r="E8" s="64"/>
      <c r="F8" s="64"/>
      <c r="G8" s="65"/>
      <c r="H8" s="64"/>
      <c r="I8" s="64"/>
    </row>
    <row r="9" spans="1:9" ht="61.5" customHeight="1">
      <c r="A9" s="151" t="s">
        <v>8</v>
      </c>
      <c r="B9" s="151"/>
      <c r="C9" s="151"/>
      <c r="D9" s="151"/>
      <c r="E9" s="151"/>
      <c r="F9" s="151"/>
      <c r="G9" s="151"/>
      <c r="H9" s="151"/>
      <c r="I9" s="151"/>
    </row>
    <row r="10" spans="1:9">
      <c r="A10" s="64"/>
      <c r="B10" s="64"/>
      <c r="C10" s="64"/>
      <c r="D10" s="64"/>
      <c r="E10" s="64"/>
      <c r="F10" s="64"/>
      <c r="G10" s="65"/>
      <c r="H10" s="64"/>
      <c r="I10" s="64"/>
    </row>
    <row r="11" spans="1:9">
      <c r="A11" s="64" t="s">
        <v>363</v>
      </c>
      <c r="B11" s="64"/>
      <c r="C11" s="64"/>
      <c r="D11" s="64"/>
      <c r="E11" s="64"/>
      <c r="F11" s="64"/>
      <c r="G11" s="65"/>
      <c r="H11" s="64"/>
      <c r="I11" s="64"/>
    </row>
    <row r="12" spans="1:9">
      <c r="A12" s="152" t="s">
        <v>9</v>
      </c>
      <c r="B12" s="152" t="s">
        <v>10</v>
      </c>
      <c r="C12" s="152" t="s">
        <v>11</v>
      </c>
      <c r="D12" s="152" t="s">
        <v>12</v>
      </c>
      <c r="E12" s="154" t="s">
        <v>13</v>
      </c>
      <c r="F12" s="155"/>
      <c r="G12" s="156" t="s">
        <v>14</v>
      </c>
      <c r="H12" s="146" t="s">
        <v>15</v>
      </c>
      <c r="I12" s="146"/>
    </row>
    <row r="13" spans="1:9">
      <c r="A13" s="153"/>
      <c r="B13" s="153"/>
      <c r="C13" s="153"/>
      <c r="D13" s="153"/>
      <c r="E13" s="70" t="s">
        <v>16</v>
      </c>
      <c r="F13" s="70" t="s">
        <v>17</v>
      </c>
      <c r="G13" s="157"/>
      <c r="H13" s="71" t="s">
        <v>18</v>
      </c>
      <c r="I13" s="71" t="s">
        <v>19</v>
      </c>
    </row>
    <row r="14" spans="1:9" ht="72.75" customHeight="1">
      <c r="A14" s="72">
        <v>1</v>
      </c>
      <c r="B14" s="73">
        <v>537112</v>
      </c>
      <c r="C14" s="97" t="s">
        <v>364</v>
      </c>
      <c r="D14" s="103" t="s">
        <v>365</v>
      </c>
      <c r="E14" s="99">
        <v>44144</v>
      </c>
      <c r="F14" s="100"/>
      <c r="G14" s="78">
        <v>40095000</v>
      </c>
      <c r="H14" s="78">
        <f>G14*10%*100/110</f>
        <v>3645000</v>
      </c>
      <c r="I14" s="104">
        <f>G14*100/110*1.5%</f>
        <v>546750</v>
      </c>
    </row>
    <row r="15" spans="1:9" ht="82.5" customHeight="1">
      <c r="A15" s="102">
        <v>2</v>
      </c>
      <c r="B15" s="73">
        <v>537112</v>
      </c>
      <c r="C15" s="97" t="s">
        <v>358</v>
      </c>
      <c r="D15" s="103" t="s">
        <v>366</v>
      </c>
      <c r="E15" s="99">
        <v>44140</v>
      </c>
      <c r="F15" s="100"/>
      <c r="G15" s="78">
        <v>32560000</v>
      </c>
      <c r="H15" s="78">
        <f>G15*10%*100/110</f>
        <v>2960000</v>
      </c>
      <c r="I15" s="104">
        <f>G15*100/110*1.5%</f>
        <v>444000</v>
      </c>
    </row>
    <row r="16" spans="1:9">
      <c r="A16" s="79"/>
      <c r="B16" s="79"/>
      <c r="C16" s="80" t="s">
        <v>20</v>
      </c>
      <c r="D16" s="70"/>
      <c r="E16" s="79"/>
      <c r="F16" s="79"/>
      <c r="G16" s="81">
        <f>SUM(G14:G15)</f>
        <v>72655000</v>
      </c>
      <c r="H16" s="81">
        <f t="shared" ref="H16:I16" si="0">SUM(H14:H15)</f>
        <v>6605000</v>
      </c>
      <c r="I16" s="81">
        <f t="shared" si="0"/>
        <v>990750</v>
      </c>
    </row>
    <row r="17" spans="1:9">
      <c r="A17" s="88"/>
      <c r="B17" s="88"/>
      <c r="C17" s="87"/>
      <c r="D17" s="84"/>
      <c r="E17" s="85"/>
      <c r="F17" s="85"/>
      <c r="G17" s="86"/>
      <c r="H17" s="64"/>
      <c r="I17" s="64"/>
    </row>
    <row r="18" spans="1:9" ht="59.25" customHeight="1">
      <c r="A18" s="147" t="s">
        <v>21</v>
      </c>
      <c r="B18" s="147"/>
      <c r="C18" s="147"/>
      <c r="D18" s="147"/>
      <c r="E18" s="147"/>
      <c r="F18" s="147"/>
      <c r="G18" s="147"/>
      <c r="H18" s="147"/>
      <c r="I18" s="147"/>
    </row>
    <row r="19" spans="1:9">
      <c r="A19" s="88"/>
      <c r="B19" s="88"/>
      <c r="C19" s="87"/>
      <c r="D19" s="84"/>
      <c r="E19" s="85"/>
      <c r="F19" s="85"/>
      <c r="G19" s="86"/>
      <c r="H19" s="64"/>
      <c r="I19" s="64"/>
    </row>
    <row r="20" spans="1:9">
      <c r="A20" s="88"/>
      <c r="B20" s="148" t="s">
        <v>22</v>
      </c>
      <c r="C20" s="148"/>
      <c r="D20" s="148"/>
      <c r="E20" s="85"/>
      <c r="F20" s="85"/>
      <c r="G20" s="86"/>
      <c r="H20" s="64"/>
      <c r="I20" s="64"/>
    </row>
    <row r="21" spans="1:9">
      <c r="A21" s="149"/>
      <c r="B21" s="149"/>
      <c r="C21" s="149"/>
      <c r="D21" s="85"/>
      <c r="E21" s="85"/>
      <c r="F21" s="85"/>
      <c r="G21" s="65"/>
      <c r="H21" s="64"/>
      <c r="I21" s="64"/>
    </row>
    <row r="22" spans="1:9">
      <c r="A22" s="65"/>
      <c r="B22" s="65"/>
      <c r="C22" s="88" t="s">
        <v>23</v>
      </c>
      <c r="D22" s="65"/>
      <c r="E22" s="89"/>
      <c r="F22" s="89"/>
      <c r="G22" s="89" t="s">
        <v>24</v>
      </c>
      <c r="H22" s="65"/>
      <c r="I22" s="65"/>
    </row>
    <row r="23" spans="1:9">
      <c r="A23" s="65"/>
      <c r="B23" s="65"/>
      <c r="C23" s="90" t="s">
        <v>25</v>
      </c>
      <c r="D23" s="65"/>
      <c r="E23" s="65"/>
      <c r="F23" s="65"/>
      <c r="G23" s="90" t="s">
        <v>26</v>
      </c>
      <c r="H23" s="65"/>
      <c r="I23" s="65"/>
    </row>
    <row r="24" spans="1:9">
      <c r="A24" s="65"/>
      <c r="B24" s="65"/>
      <c r="D24" s="65"/>
      <c r="E24" s="65"/>
      <c r="F24" s="65"/>
      <c r="G24" s="90" t="s">
        <v>27</v>
      </c>
      <c r="H24" s="65"/>
      <c r="I24" s="65"/>
    </row>
    <row r="25" spans="1:9">
      <c r="A25" s="65"/>
      <c r="B25" s="65"/>
      <c r="D25" s="65"/>
      <c r="E25" s="65"/>
      <c r="F25" s="65"/>
      <c r="H25" s="65"/>
      <c r="I25" s="65"/>
    </row>
    <row r="26" spans="1:9">
      <c r="A26" s="65"/>
      <c r="B26" s="65"/>
      <c r="D26" s="65"/>
      <c r="E26" s="65"/>
      <c r="F26" s="65"/>
      <c r="H26" s="65"/>
      <c r="I26" s="65"/>
    </row>
    <row r="27" spans="1:9">
      <c r="A27" s="65"/>
      <c r="B27" s="65"/>
      <c r="C27" s="64"/>
      <c r="D27" s="65"/>
      <c r="E27" s="91"/>
      <c r="F27" s="92"/>
      <c r="H27" s="65"/>
      <c r="I27" s="65"/>
    </row>
    <row r="28" spans="1:9">
      <c r="A28" s="65"/>
      <c r="B28" s="65"/>
      <c r="C28" s="93" t="s">
        <v>31</v>
      </c>
      <c r="D28" s="65"/>
      <c r="E28" s="65"/>
      <c r="F28" s="65"/>
      <c r="G28" s="94" t="s">
        <v>28</v>
      </c>
      <c r="H28" s="65"/>
      <c r="I28" s="65"/>
    </row>
    <row r="29" spans="1:9">
      <c r="A29" s="65"/>
      <c r="B29" s="65"/>
      <c r="C29" s="95" t="s">
        <v>32</v>
      </c>
      <c r="D29" s="65"/>
      <c r="E29" s="65"/>
      <c r="F29" s="65"/>
      <c r="G29" s="96" t="s">
        <v>29</v>
      </c>
      <c r="H29" s="65"/>
      <c r="I29" s="65"/>
    </row>
    <row r="30" spans="1:9">
      <c r="A30" s="64"/>
      <c r="B30" s="64"/>
      <c r="C30" s="64"/>
      <c r="D30" s="64"/>
      <c r="E30" s="64"/>
      <c r="F30" s="64"/>
      <c r="G30" s="65"/>
      <c r="H30" s="64"/>
      <c r="I30" s="64"/>
    </row>
    <row r="31" spans="1:9">
      <c r="A31" s="64"/>
      <c r="B31" s="64"/>
      <c r="C31" s="64"/>
      <c r="D31" s="64"/>
      <c r="E31" s="64"/>
      <c r="F31" s="64"/>
      <c r="G31" s="65"/>
      <c r="H31" s="64"/>
      <c r="I31" s="64"/>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30"/>
  <sheetViews>
    <sheetView topLeftCell="A4" workbookViewId="0">
      <selection activeCell="A9" sqref="A9:I9"/>
    </sheetView>
  </sheetViews>
  <sheetFormatPr defaultRowHeight="18.75"/>
  <cols>
    <col min="1" max="1" width="2.59765625" style="90" customWidth="1"/>
    <col min="2" max="2" width="7.69921875" style="90" customWidth="1"/>
    <col min="3" max="3" width="14" style="90" customWidth="1"/>
    <col min="4" max="4" width="20.3984375" style="90" customWidth="1"/>
    <col min="5" max="5" width="8.5" style="90" customWidth="1"/>
    <col min="6" max="6" width="2.8984375" style="90" customWidth="1"/>
    <col min="7" max="7" width="10.3984375" style="90" customWidth="1"/>
    <col min="8" max="8" width="6.796875" style="90" customWidth="1"/>
    <col min="9" max="9" width="7.796875" style="90" customWidth="1"/>
  </cols>
  <sheetData>
    <row r="1" spans="1:9">
      <c r="A1" s="150" t="s">
        <v>0</v>
      </c>
      <c r="B1" s="150"/>
      <c r="C1" s="150"/>
      <c r="D1" s="150"/>
      <c r="E1" s="150"/>
      <c r="F1" s="150"/>
      <c r="G1" s="150"/>
      <c r="H1" s="150"/>
      <c r="I1" s="150"/>
    </row>
    <row r="2" spans="1:9">
      <c r="A2" s="150" t="s">
        <v>1</v>
      </c>
      <c r="B2" s="150"/>
      <c r="C2" s="150"/>
      <c r="D2" s="150"/>
      <c r="E2" s="150"/>
      <c r="F2" s="150"/>
      <c r="G2" s="150"/>
      <c r="H2" s="150"/>
      <c r="I2" s="150"/>
    </row>
    <row r="3" spans="1:9">
      <c r="A3" s="64"/>
      <c r="B3" s="64"/>
      <c r="C3" s="64"/>
      <c r="D3" s="64"/>
      <c r="E3" s="64"/>
      <c r="F3" s="64"/>
      <c r="G3" s="65"/>
      <c r="H3" s="64"/>
      <c r="I3" s="64"/>
    </row>
    <row r="4" spans="1:9">
      <c r="A4" s="64" t="s">
        <v>2</v>
      </c>
      <c r="B4" s="64"/>
      <c r="C4" s="64"/>
      <c r="D4" s="66" t="s">
        <v>3</v>
      </c>
      <c r="E4" s="64"/>
      <c r="F4" s="64"/>
      <c r="G4" s="65"/>
      <c r="H4" s="64"/>
      <c r="I4" s="64"/>
    </row>
    <row r="5" spans="1:9">
      <c r="A5" s="64" t="s">
        <v>4</v>
      </c>
      <c r="B5" s="64"/>
      <c r="C5" s="64"/>
      <c r="D5" s="64" t="s">
        <v>5</v>
      </c>
      <c r="E5" s="64"/>
      <c r="F5" s="64"/>
      <c r="G5" s="65"/>
      <c r="H5" s="64"/>
      <c r="I5" s="64"/>
    </row>
    <row r="6" spans="1:9">
      <c r="A6" s="64" t="s">
        <v>6</v>
      </c>
      <c r="B6" s="64"/>
      <c r="C6" s="64"/>
      <c r="D6" s="64" t="s">
        <v>30</v>
      </c>
      <c r="E6" s="64"/>
      <c r="F6" s="64"/>
      <c r="G6" s="65"/>
      <c r="H6" s="64"/>
      <c r="I6" s="64"/>
    </row>
    <row r="7" spans="1:9">
      <c r="A7" s="67" t="s">
        <v>7</v>
      </c>
      <c r="B7" s="67"/>
      <c r="C7" s="67"/>
      <c r="D7" s="151" t="s">
        <v>356</v>
      </c>
      <c r="E7" s="151"/>
      <c r="F7" s="151"/>
      <c r="G7" s="151"/>
      <c r="H7" s="68"/>
      <c r="I7" s="68"/>
    </row>
    <row r="8" spans="1:9">
      <c r="A8" s="64"/>
      <c r="B8" s="64"/>
      <c r="C8" s="64"/>
      <c r="D8" s="64"/>
      <c r="E8" s="64"/>
      <c r="F8" s="64"/>
      <c r="G8" s="65"/>
      <c r="H8" s="64"/>
      <c r="I8" s="64"/>
    </row>
    <row r="9" spans="1:9" ht="61.5" customHeight="1">
      <c r="A9" s="151" t="s">
        <v>8</v>
      </c>
      <c r="B9" s="151"/>
      <c r="C9" s="151"/>
      <c r="D9" s="151"/>
      <c r="E9" s="151"/>
      <c r="F9" s="151"/>
      <c r="G9" s="151"/>
      <c r="H9" s="151"/>
      <c r="I9" s="151"/>
    </row>
    <row r="10" spans="1:9">
      <c r="A10" s="64"/>
      <c r="B10" s="64"/>
      <c r="C10" s="64"/>
      <c r="D10" s="64"/>
      <c r="E10" s="64"/>
      <c r="F10" s="64"/>
      <c r="G10" s="65"/>
      <c r="H10" s="64"/>
      <c r="I10" s="64"/>
    </row>
    <row r="11" spans="1:9">
      <c r="A11" s="64" t="s">
        <v>357</v>
      </c>
      <c r="B11" s="64"/>
      <c r="C11" s="64"/>
      <c r="D11" s="64"/>
      <c r="E11" s="64"/>
      <c r="F11" s="64"/>
      <c r="G11" s="65"/>
      <c r="H11" s="64"/>
      <c r="I11" s="64"/>
    </row>
    <row r="12" spans="1:9">
      <c r="A12" s="152" t="s">
        <v>9</v>
      </c>
      <c r="B12" s="152" t="s">
        <v>10</v>
      </c>
      <c r="C12" s="152" t="s">
        <v>11</v>
      </c>
      <c r="D12" s="152" t="s">
        <v>12</v>
      </c>
      <c r="E12" s="154" t="s">
        <v>13</v>
      </c>
      <c r="F12" s="155"/>
      <c r="G12" s="156" t="s">
        <v>14</v>
      </c>
      <c r="H12" s="146" t="s">
        <v>15</v>
      </c>
      <c r="I12" s="146"/>
    </row>
    <row r="13" spans="1:9">
      <c r="A13" s="153"/>
      <c r="B13" s="153"/>
      <c r="C13" s="153"/>
      <c r="D13" s="153"/>
      <c r="E13" s="70" t="s">
        <v>16</v>
      </c>
      <c r="F13" s="70" t="s">
        <v>17</v>
      </c>
      <c r="G13" s="157"/>
      <c r="H13" s="71" t="s">
        <v>18</v>
      </c>
      <c r="I13" s="71" t="s">
        <v>19</v>
      </c>
    </row>
    <row r="14" spans="1:9" ht="72.75" customHeight="1">
      <c r="A14" s="72">
        <v>1</v>
      </c>
      <c r="B14" s="73">
        <v>525119</v>
      </c>
      <c r="C14" s="97" t="s">
        <v>388</v>
      </c>
      <c r="D14" s="103" t="s">
        <v>359</v>
      </c>
      <c r="E14" s="99">
        <v>44137</v>
      </c>
      <c r="F14" s="100"/>
      <c r="G14" s="78">
        <v>5800000</v>
      </c>
      <c r="H14" s="78">
        <f>G14*10%*100/110</f>
        <v>527272.72727272729</v>
      </c>
      <c r="I14" s="104">
        <f>G14*100/110*1.5%</f>
        <v>79090.909090909088</v>
      </c>
    </row>
    <row r="15" spans="1:9">
      <c r="A15" s="79"/>
      <c r="B15" s="79"/>
      <c r="C15" s="80" t="s">
        <v>20</v>
      </c>
      <c r="D15" s="70"/>
      <c r="E15" s="79"/>
      <c r="F15" s="79"/>
      <c r="G15" s="81">
        <f>SUM(G14:G14)</f>
        <v>5800000</v>
      </c>
      <c r="H15" s="81">
        <f>SUM(H14:H14)</f>
        <v>527272.72727272729</v>
      </c>
      <c r="I15" s="81">
        <f>SUM(I14:I14)</f>
        <v>79090.909090909088</v>
      </c>
    </row>
    <row r="16" spans="1:9">
      <c r="A16" s="88"/>
      <c r="B16" s="88"/>
      <c r="C16" s="87"/>
      <c r="D16" s="84"/>
      <c r="E16" s="85"/>
      <c r="F16" s="85"/>
      <c r="G16" s="86"/>
      <c r="H16" s="64"/>
      <c r="I16" s="64"/>
    </row>
    <row r="17" spans="1:9" ht="59.25" customHeight="1">
      <c r="A17" s="147" t="s">
        <v>21</v>
      </c>
      <c r="B17" s="147"/>
      <c r="C17" s="147"/>
      <c r="D17" s="147"/>
      <c r="E17" s="147"/>
      <c r="F17" s="147"/>
      <c r="G17" s="147"/>
      <c r="H17" s="147"/>
      <c r="I17" s="147"/>
    </row>
    <row r="18" spans="1:9">
      <c r="A18" s="88"/>
      <c r="B18" s="88"/>
      <c r="C18" s="87"/>
      <c r="D18" s="84"/>
      <c r="E18" s="85"/>
      <c r="F18" s="85"/>
      <c r="G18" s="86"/>
      <c r="H18" s="64"/>
      <c r="I18" s="64"/>
    </row>
    <row r="19" spans="1:9">
      <c r="A19" s="88"/>
      <c r="B19" s="148" t="s">
        <v>22</v>
      </c>
      <c r="C19" s="148"/>
      <c r="D19" s="148"/>
      <c r="E19" s="85"/>
      <c r="F19" s="85"/>
      <c r="G19" s="86"/>
      <c r="H19" s="64"/>
      <c r="I19" s="64"/>
    </row>
    <row r="20" spans="1:9">
      <c r="A20" s="149"/>
      <c r="B20" s="149"/>
      <c r="C20" s="149"/>
      <c r="D20" s="85"/>
      <c r="E20" s="85"/>
      <c r="F20" s="85"/>
      <c r="G20" s="65"/>
      <c r="H20" s="64"/>
      <c r="I20" s="64"/>
    </row>
    <row r="21" spans="1:9">
      <c r="A21" s="65"/>
      <c r="B21" s="65"/>
      <c r="C21" s="88" t="s">
        <v>23</v>
      </c>
      <c r="D21" s="65"/>
      <c r="E21" s="89"/>
      <c r="F21" s="89"/>
      <c r="G21" s="89" t="s">
        <v>24</v>
      </c>
      <c r="H21" s="65"/>
      <c r="I21" s="65"/>
    </row>
    <row r="22" spans="1:9">
      <c r="A22" s="65"/>
      <c r="B22" s="65"/>
      <c r="C22" s="90" t="s">
        <v>25</v>
      </c>
      <c r="D22" s="65"/>
      <c r="E22" s="65"/>
      <c r="F22" s="65"/>
      <c r="G22" s="90" t="s">
        <v>26</v>
      </c>
      <c r="H22" s="65"/>
      <c r="I22" s="65"/>
    </row>
    <row r="23" spans="1:9">
      <c r="A23" s="65"/>
      <c r="B23" s="65"/>
      <c r="D23" s="65"/>
      <c r="E23" s="65"/>
      <c r="F23" s="65"/>
      <c r="G23" s="90" t="s">
        <v>27</v>
      </c>
      <c r="H23" s="65"/>
      <c r="I23" s="65"/>
    </row>
    <row r="24" spans="1:9">
      <c r="A24" s="65"/>
      <c r="B24" s="65"/>
      <c r="D24" s="65"/>
      <c r="E24" s="65"/>
      <c r="F24" s="65"/>
      <c r="H24" s="65"/>
      <c r="I24" s="65"/>
    </row>
    <row r="25" spans="1:9">
      <c r="A25" s="65"/>
      <c r="B25" s="65"/>
      <c r="D25" s="65"/>
      <c r="E25" s="65"/>
      <c r="F25" s="65"/>
      <c r="H25" s="65"/>
      <c r="I25" s="65"/>
    </row>
    <row r="26" spans="1:9">
      <c r="A26" s="65"/>
      <c r="B26" s="65"/>
      <c r="C26" s="64"/>
      <c r="D26" s="65"/>
      <c r="E26" s="91"/>
      <c r="F26" s="92"/>
      <c r="H26" s="65"/>
      <c r="I26" s="65"/>
    </row>
    <row r="27" spans="1:9">
      <c r="A27" s="65"/>
      <c r="B27" s="65"/>
      <c r="C27" s="93" t="s">
        <v>31</v>
      </c>
      <c r="D27" s="65"/>
      <c r="E27" s="65"/>
      <c r="F27" s="65"/>
      <c r="G27" s="94" t="s">
        <v>28</v>
      </c>
      <c r="H27" s="65"/>
      <c r="I27" s="65"/>
    </row>
    <row r="28" spans="1:9">
      <c r="A28" s="65"/>
      <c r="B28" s="65"/>
      <c r="C28" s="95" t="s">
        <v>32</v>
      </c>
      <c r="D28" s="65"/>
      <c r="E28" s="65"/>
      <c r="F28" s="65"/>
      <c r="G28" s="96" t="s">
        <v>29</v>
      </c>
      <c r="H28" s="65"/>
      <c r="I28" s="65"/>
    </row>
    <row r="29" spans="1:9">
      <c r="A29" s="64"/>
      <c r="B29" s="64"/>
      <c r="C29" s="64"/>
      <c r="D29" s="64"/>
      <c r="E29" s="64"/>
      <c r="F29" s="64"/>
      <c r="G29" s="65"/>
      <c r="H29" s="64"/>
      <c r="I29" s="64"/>
    </row>
    <row r="30" spans="1:9">
      <c r="A30" s="64"/>
      <c r="B30" s="64"/>
      <c r="C30" s="64"/>
      <c r="D30" s="64"/>
      <c r="E30" s="64"/>
      <c r="F30" s="64"/>
      <c r="G30" s="65"/>
      <c r="H30" s="64"/>
      <c r="I30" s="64"/>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dimension ref="A1:I30"/>
  <sheetViews>
    <sheetView topLeftCell="A7" workbookViewId="0">
      <selection activeCell="G10" sqref="G10"/>
    </sheetView>
  </sheetViews>
  <sheetFormatPr defaultRowHeight="18.75"/>
  <cols>
    <col min="1" max="1" width="2.59765625" style="90" customWidth="1"/>
    <col min="2" max="2" width="7.69921875" style="90" customWidth="1"/>
    <col min="3" max="3" width="17.5" style="90" customWidth="1"/>
    <col min="4" max="4" width="20.3984375" style="90" customWidth="1"/>
    <col min="5" max="5" width="8.5" style="90" customWidth="1"/>
    <col min="6" max="6" width="2.8984375" style="90" customWidth="1"/>
    <col min="7" max="7" width="10.3984375" style="90" customWidth="1"/>
    <col min="8" max="8" width="6.796875" style="90" customWidth="1"/>
    <col min="9" max="9" width="7.796875" style="90" customWidth="1"/>
  </cols>
  <sheetData>
    <row r="1" spans="1:9">
      <c r="A1" s="150" t="s">
        <v>0</v>
      </c>
      <c r="B1" s="150"/>
      <c r="C1" s="150"/>
      <c r="D1" s="150"/>
      <c r="E1" s="150"/>
      <c r="F1" s="150"/>
      <c r="G1" s="150"/>
      <c r="H1" s="150"/>
      <c r="I1" s="150"/>
    </row>
    <row r="2" spans="1:9">
      <c r="A2" s="150" t="s">
        <v>1</v>
      </c>
      <c r="B2" s="150"/>
      <c r="C2" s="150"/>
      <c r="D2" s="150"/>
      <c r="E2" s="150"/>
      <c r="F2" s="150"/>
      <c r="G2" s="150"/>
      <c r="H2" s="150"/>
      <c r="I2" s="150"/>
    </row>
    <row r="3" spans="1:9">
      <c r="A3" s="64"/>
      <c r="B3" s="64"/>
      <c r="C3" s="64"/>
      <c r="D3" s="64"/>
      <c r="E3" s="64"/>
      <c r="F3" s="64"/>
      <c r="G3" s="65"/>
      <c r="H3" s="64"/>
      <c r="I3" s="64"/>
    </row>
    <row r="4" spans="1:9">
      <c r="A4" s="64" t="s">
        <v>2</v>
      </c>
      <c r="B4" s="64"/>
      <c r="C4" s="64"/>
      <c r="D4" s="66" t="s">
        <v>3</v>
      </c>
      <c r="E4" s="64"/>
      <c r="F4" s="64"/>
      <c r="G4" s="65"/>
      <c r="H4" s="64"/>
      <c r="I4" s="64"/>
    </row>
    <row r="5" spans="1:9">
      <c r="A5" s="64" t="s">
        <v>4</v>
      </c>
      <c r="B5" s="64"/>
      <c r="C5" s="64"/>
      <c r="D5" s="64" t="s">
        <v>5</v>
      </c>
      <c r="E5" s="64"/>
      <c r="F5" s="64"/>
      <c r="G5" s="65"/>
      <c r="H5" s="64"/>
      <c r="I5" s="64"/>
    </row>
    <row r="6" spans="1:9">
      <c r="A6" s="64" t="s">
        <v>6</v>
      </c>
      <c r="B6" s="64"/>
      <c r="C6" s="64"/>
      <c r="D6" s="64" t="s">
        <v>30</v>
      </c>
      <c r="E6" s="64"/>
      <c r="F6" s="64"/>
      <c r="G6" s="65"/>
      <c r="H6" s="64"/>
      <c r="I6" s="64"/>
    </row>
    <row r="7" spans="1:9">
      <c r="A7" s="67" t="s">
        <v>7</v>
      </c>
      <c r="B7" s="67"/>
      <c r="C7" s="67"/>
      <c r="D7" s="151" t="s">
        <v>335</v>
      </c>
      <c r="E7" s="151"/>
      <c r="F7" s="151"/>
      <c r="G7" s="151"/>
      <c r="H7" s="68"/>
      <c r="I7" s="68"/>
    </row>
    <row r="8" spans="1:9">
      <c r="A8" s="64"/>
      <c r="B8" s="64"/>
      <c r="C8" s="64"/>
      <c r="D8" s="64"/>
      <c r="E8" s="64"/>
      <c r="F8" s="64"/>
      <c r="G8" s="65"/>
      <c r="H8" s="64"/>
      <c r="I8" s="64"/>
    </row>
    <row r="9" spans="1:9" ht="86.25" customHeight="1">
      <c r="A9" s="151" t="s">
        <v>8</v>
      </c>
      <c r="B9" s="151"/>
      <c r="C9" s="151"/>
      <c r="D9" s="151"/>
      <c r="E9" s="151"/>
      <c r="F9" s="151"/>
      <c r="G9" s="151"/>
      <c r="H9" s="151"/>
      <c r="I9" s="151"/>
    </row>
    <row r="10" spans="1:9">
      <c r="A10" s="64"/>
      <c r="B10" s="64"/>
      <c r="C10" s="64"/>
      <c r="D10" s="64"/>
      <c r="E10" s="64"/>
      <c r="F10" s="64"/>
      <c r="G10" s="65"/>
      <c r="H10" s="64"/>
      <c r="I10" s="64"/>
    </row>
    <row r="11" spans="1:9" ht="31.5" customHeight="1">
      <c r="A11" s="64" t="s">
        <v>336</v>
      </c>
      <c r="B11" s="64"/>
      <c r="C11" s="64"/>
      <c r="D11" s="64"/>
      <c r="E11" s="64"/>
      <c r="F11" s="64"/>
      <c r="G11" s="65"/>
      <c r="H11" s="64"/>
      <c r="I11" s="64"/>
    </row>
    <row r="12" spans="1:9">
      <c r="A12" s="152" t="s">
        <v>9</v>
      </c>
      <c r="B12" s="152" t="s">
        <v>10</v>
      </c>
      <c r="C12" s="152" t="s">
        <v>11</v>
      </c>
      <c r="D12" s="152" t="s">
        <v>12</v>
      </c>
      <c r="E12" s="154" t="s">
        <v>13</v>
      </c>
      <c r="F12" s="155"/>
      <c r="G12" s="156" t="s">
        <v>14</v>
      </c>
      <c r="H12" s="146" t="s">
        <v>15</v>
      </c>
      <c r="I12" s="146"/>
    </row>
    <row r="13" spans="1:9">
      <c r="A13" s="153"/>
      <c r="B13" s="153"/>
      <c r="C13" s="153"/>
      <c r="D13" s="153"/>
      <c r="E13" s="70" t="s">
        <v>16</v>
      </c>
      <c r="F13" s="70" t="s">
        <v>17</v>
      </c>
      <c r="G13" s="157"/>
      <c r="H13" s="71" t="s">
        <v>18</v>
      </c>
      <c r="I13" s="71" t="s">
        <v>19</v>
      </c>
    </row>
    <row r="14" spans="1:9" ht="76.5" customHeight="1">
      <c r="A14" s="72">
        <v>1</v>
      </c>
      <c r="B14" s="73">
        <v>525112</v>
      </c>
      <c r="C14" s="97" t="s">
        <v>360</v>
      </c>
      <c r="D14" s="103" t="s">
        <v>361</v>
      </c>
      <c r="E14" s="105">
        <v>44130</v>
      </c>
      <c r="F14" s="69"/>
      <c r="G14" s="106">
        <v>800000</v>
      </c>
      <c r="H14" s="78">
        <v>0</v>
      </c>
      <c r="I14" s="78"/>
    </row>
    <row r="15" spans="1:9">
      <c r="A15" s="79"/>
      <c r="B15" s="79"/>
      <c r="C15" s="80" t="s">
        <v>20</v>
      </c>
      <c r="D15" s="70"/>
      <c r="E15" s="79"/>
      <c r="F15" s="79"/>
      <c r="G15" s="81">
        <f>SUM(G14:G14)</f>
        <v>800000</v>
      </c>
      <c r="H15" s="81">
        <f>SUM(H14:H14)</f>
        <v>0</v>
      </c>
      <c r="I15" s="81">
        <f>SUM(I14:I14)</f>
        <v>0</v>
      </c>
    </row>
    <row r="16" spans="1:9">
      <c r="A16" s="88"/>
      <c r="B16" s="88"/>
      <c r="C16" s="87"/>
      <c r="D16" s="84"/>
      <c r="E16" s="85"/>
      <c r="F16" s="85"/>
      <c r="G16" s="86"/>
      <c r="H16" s="64"/>
      <c r="I16" s="64"/>
    </row>
    <row r="17" spans="1:9" ht="59.25" customHeight="1">
      <c r="A17" s="147" t="s">
        <v>21</v>
      </c>
      <c r="B17" s="147"/>
      <c r="C17" s="147"/>
      <c r="D17" s="147"/>
      <c r="E17" s="147"/>
      <c r="F17" s="147"/>
      <c r="G17" s="147"/>
      <c r="H17" s="147"/>
      <c r="I17" s="147"/>
    </row>
    <row r="18" spans="1:9">
      <c r="A18" s="88"/>
      <c r="B18" s="88"/>
      <c r="C18" s="87"/>
      <c r="D18" s="84"/>
      <c r="E18" s="85"/>
      <c r="F18" s="85"/>
      <c r="G18" s="86"/>
      <c r="H18" s="64"/>
      <c r="I18" s="64"/>
    </row>
    <row r="19" spans="1:9">
      <c r="A19" s="88"/>
      <c r="B19" s="148" t="s">
        <v>22</v>
      </c>
      <c r="C19" s="148"/>
      <c r="D19" s="148"/>
      <c r="E19" s="85"/>
      <c r="F19" s="85"/>
      <c r="G19" s="86"/>
      <c r="H19" s="64"/>
      <c r="I19" s="64"/>
    </row>
    <row r="20" spans="1:9">
      <c r="A20" s="149"/>
      <c r="B20" s="149"/>
      <c r="C20" s="149"/>
      <c r="D20" s="85"/>
      <c r="E20" s="85"/>
      <c r="F20" s="85"/>
      <c r="G20" s="65"/>
      <c r="H20" s="64"/>
      <c r="I20" s="64"/>
    </row>
    <row r="21" spans="1:9">
      <c r="A21" s="65"/>
      <c r="B21" s="65"/>
      <c r="C21" s="88" t="s">
        <v>23</v>
      </c>
      <c r="D21" s="65"/>
      <c r="E21" s="89"/>
      <c r="F21" s="89"/>
      <c r="G21" s="89" t="s">
        <v>24</v>
      </c>
      <c r="H21" s="65"/>
      <c r="I21" s="65"/>
    </row>
    <row r="22" spans="1:9">
      <c r="A22" s="65"/>
      <c r="B22" s="65"/>
      <c r="C22" s="90" t="s">
        <v>25</v>
      </c>
      <c r="D22" s="65"/>
      <c r="E22" s="65"/>
      <c r="F22" s="65"/>
      <c r="G22" s="90" t="s">
        <v>26</v>
      </c>
      <c r="H22" s="65"/>
      <c r="I22" s="65"/>
    </row>
    <row r="23" spans="1:9">
      <c r="A23" s="65"/>
      <c r="B23" s="65"/>
      <c r="D23" s="65"/>
      <c r="E23" s="65"/>
      <c r="F23" s="65"/>
      <c r="G23" s="90" t="s">
        <v>27</v>
      </c>
      <c r="H23" s="65"/>
      <c r="I23" s="65"/>
    </row>
    <row r="24" spans="1:9">
      <c r="A24" s="65"/>
      <c r="B24" s="65"/>
      <c r="D24" s="65"/>
      <c r="E24" s="65"/>
      <c r="F24" s="65"/>
      <c r="H24" s="65"/>
      <c r="I24" s="65"/>
    </row>
    <row r="25" spans="1:9">
      <c r="A25" s="65"/>
      <c r="B25" s="65"/>
      <c r="D25" s="65"/>
      <c r="E25" s="65"/>
      <c r="F25" s="65"/>
      <c r="H25" s="65"/>
      <c r="I25" s="65"/>
    </row>
    <row r="26" spans="1:9">
      <c r="A26" s="65"/>
      <c r="B26" s="65"/>
      <c r="C26" s="64"/>
      <c r="D26" s="65"/>
      <c r="E26" s="91"/>
      <c r="F26" s="92"/>
      <c r="H26" s="65"/>
      <c r="I26" s="65"/>
    </row>
    <row r="27" spans="1:9">
      <c r="A27" s="65"/>
      <c r="B27" s="65"/>
      <c r="C27" s="93" t="s">
        <v>31</v>
      </c>
      <c r="D27" s="65"/>
      <c r="E27" s="65"/>
      <c r="F27" s="65"/>
      <c r="G27" s="94" t="s">
        <v>28</v>
      </c>
      <c r="H27" s="65"/>
      <c r="I27" s="65"/>
    </row>
    <row r="28" spans="1:9">
      <c r="A28" s="65"/>
      <c r="B28" s="65"/>
      <c r="C28" s="95" t="s">
        <v>32</v>
      </c>
      <c r="D28" s="65"/>
      <c r="E28" s="65"/>
      <c r="F28" s="65"/>
      <c r="G28" s="96" t="s">
        <v>29</v>
      </c>
      <c r="H28" s="65"/>
      <c r="I28" s="65"/>
    </row>
    <row r="29" spans="1:9">
      <c r="A29" s="64"/>
      <c r="B29" s="64"/>
      <c r="C29" s="64"/>
      <c r="D29" s="64"/>
      <c r="E29" s="64"/>
      <c r="F29" s="64"/>
      <c r="G29" s="65"/>
      <c r="H29" s="64"/>
      <c r="I29" s="64"/>
    </row>
    <row r="30" spans="1:9">
      <c r="A30" s="64"/>
      <c r="B30" s="64"/>
      <c r="C30" s="64"/>
      <c r="D30" s="64"/>
      <c r="E30" s="64"/>
      <c r="F30" s="64"/>
      <c r="G30" s="65"/>
      <c r="H30" s="64"/>
      <c r="I30" s="64"/>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dimension ref="A1:I35"/>
  <sheetViews>
    <sheetView topLeftCell="A21" workbookViewId="0">
      <selection sqref="A1:I33"/>
    </sheetView>
  </sheetViews>
  <sheetFormatPr defaultRowHeight="18.75"/>
  <cols>
    <col min="1" max="1" width="2.59765625" style="90" customWidth="1"/>
    <col min="2" max="2" width="7.69921875" style="90" customWidth="1"/>
    <col min="3" max="3" width="17.5" style="90" customWidth="1"/>
    <col min="4" max="4" width="20.3984375" style="90" customWidth="1"/>
    <col min="5" max="5" width="8.5" style="90" customWidth="1"/>
    <col min="6" max="6" width="2.8984375" style="90" customWidth="1"/>
    <col min="7" max="7" width="10.3984375" style="90" customWidth="1"/>
    <col min="8" max="8" width="6.796875" style="90" customWidth="1"/>
    <col min="9" max="9" width="7.796875" style="90" customWidth="1"/>
  </cols>
  <sheetData>
    <row r="1" spans="1:9">
      <c r="A1" s="150" t="s">
        <v>0</v>
      </c>
      <c r="B1" s="150"/>
      <c r="C1" s="150"/>
      <c r="D1" s="150"/>
      <c r="E1" s="150"/>
      <c r="F1" s="150"/>
      <c r="G1" s="150"/>
      <c r="H1" s="150"/>
      <c r="I1" s="150"/>
    </row>
    <row r="2" spans="1:9">
      <c r="A2" s="150" t="s">
        <v>1</v>
      </c>
      <c r="B2" s="150"/>
      <c r="C2" s="150"/>
      <c r="D2" s="150"/>
      <c r="E2" s="150"/>
      <c r="F2" s="150"/>
      <c r="G2" s="150"/>
      <c r="H2" s="150"/>
      <c r="I2" s="150"/>
    </row>
    <row r="3" spans="1:9">
      <c r="A3" s="64"/>
      <c r="B3" s="64"/>
      <c r="C3" s="64"/>
      <c r="D3" s="64"/>
      <c r="E3" s="64"/>
      <c r="F3" s="64"/>
      <c r="G3" s="65"/>
      <c r="H3" s="64"/>
      <c r="I3" s="64"/>
    </row>
    <row r="4" spans="1:9">
      <c r="A4" s="64" t="s">
        <v>2</v>
      </c>
      <c r="B4" s="64"/>
      <c r="C4" s="64"/>
      <c r="D4" s="66" t="s">
        <v>3</v>
      </c>
      <c r="E4" s="64"/>
      <c r="F4" s="64"/>
      <c r="G4" s="65"/>
      <c r="H4" s="64"/>
      <c r="I4" s="64"/>
    </row>
    <row r="5" spans="1:9">
      <c r="A5" s="64" t="s">
        <v>4</v>
      </c>
      <c r="B5" s="64"/>
      <c r="C5" s="64"/>
      <c r="D5" s="64" t="s">
        <v>5</v>
      </c>
      <c r="E5" s="64"/>
      <c r="F5" s="64"/>
      <c r="G5" s="65"/>
      <c r="H5" s="64"/>
      <c r="I5" s="64"/>
    </row>
    <row r="6" spans="1:9">
      <c r="A6" s="64" t="s">
        <v>6</v>
      </c>
      <c r="B6" s="64"/>
      <c r="C6" s="64"/>
      <c r="D6" s="64" t="s">
        <v>30</v>
      </c>
      <c r="E6" s="64"/>
      <c r="F6" s="64"/>
      <c r="G6" s="65"/>
      <c r="H6" s="64"/>
      <c r="I6" s="64"/>
    </row>
    <row r="7" spans="1:9">
      <c r="A7" s="67" t="s">
        <v>7</v>
      </c>
      <c r="B7" s="67"/>
      <c r="C7" s="67"/>
      <c r="D7" s="151" t="s">
        <v>354</v>
      </c>
      <c r="E7" s="151"/>
      <c r="F7" s="151"/>
      <c r="G7" s="151"/>
      <c r="H7" s="68"/>
      <c r="I7" s="68"/>
    </row>
    <row r="8" spans="1:9">
      <c r="A8" s="64"/>
      <c r="B8" s="64"/>
      <c r="C8" s="64"/>
      <c r="D8" s="64"/>
      <c r="E8" s="64"/>
      <c r="F8" s="64"/>
      <c r="G8" s="65"/>
      <c r="H8" s="64"/>
      <c r="I8" s="64"/>
    </row>
    <row r="9" spans="1:9" ht="86.25" customHeight="1">
      <c r="A9" s="151" t="s">
        <v>8</v>
      </c>
      <c r="B9" s="151"/>
      <c r="C9" s="151"/>
      <c r="D9" s="151"/>
      <c r="E9" s="151"/>
      <c r="F9" s="151"/>
      <c r="G9" s="151"/>
      <c r="H9" s="151"/>
      <c r="I9" s="151"/>
    </row>
    <row r="10" spans="1:9">
      <c r="A10" s="64"/>
      <c r="B10" s="64"/>
      <c r="C10" s="64"/>
      <c r="D10" s="64"/>
      <c r="E10" s="64"/>
      <c r="F10" s="64"/>
      <c r="G10" s="65"/>
      <c r="H10" s="64"/>
      <c r="I10" s="64"/>
    </row>
    <row r="11" spans="1:9">
      <c r="A11" s="64" t="s">
        <v>355</v>
      </c>
      <c r="B11" s="64"/>
      <c r="C11" s="64"/>
      <c r="D11" s="64"/>
      <c r="E11" s="64"/>
      <c r="F11" s="64"/>
      <c r="G11" s="65"/>
      <c r="H11" s="64"/>
      <c r="I11" s="64"/>
    </row>
    <row r="12" spans="1:9">
      <c r="A12" s="152" t="s">
        <v>9</v>
      </c>
      <c r="B12" s="152" t="s">
        <v>10</v>
      </c>
      <c r="C12" s="152" t="s">
        <v>11</v>
      </c>
      <c r="D12" s="152" t="s">
        <v>12</v>
      </c>
      <c r="E12" s="154" t="s">
        <v>13</v>
      </c>
      <c r="F12" s="155"/>
      <c r="G12" s="156" t="s">
        <v>14</v>
      </c>
      <c r="H12" s="146" t="s">
        <v>15</v>
      </c>
      <c r="I12" s="146"/>
    </row>
    <row r="13" spans="1:9">
      <c r="A13" s="153"/>
      <c r="B13" s="153"/>
      <c r="C13" s="153"/>
      <c r="D13" s="153"/>
      <c r="E13" s="70" t="s">
        <v>16</v>
      </c>
      <c r="F13" s="70" t="s">
        <v>17</v>
      </c>
      <c r="G13" s="157"/>
      <c r="H13" s="71" t="s">
        <v>18</v>
      </c>
      <c r="I13" s="71" t="s">
        <v>19</v>
      </c>
    </row>
    <row r="14" spans="1:9" ht="113.25" customHeight="1">
      <c r="A14" s="72">
        <v>1</v>
      </c>
      <c r="B14" s="73">
        <v>525115</v>
      </c>
      <c r="C14" s="97" t="s">
        <v>348</v>
      </c>
      <c r="D14" s="75" t="s">
        <v>349</v>
      </c>
      <c r="E14" s="76">
        <v>44138</v>
      </c>
      <c r="F14" s="70"/>
      <c r="G14" s="77">
        <v>550000</v>
      </c>
      <c r="H14" s="78">
        <v>0</v>
      </c>
      <c r="I14" s="78"/>
    </row>
    <row r="15" spans="1:9" ht="115.5" customHeight="1">
      <c r="A15" s="102">
        <v>2</v>
      </c>
      <c r="B15" s="73">
        <v>525115</v>
      </c>
      <c r="C15" s="97" t="s">
        <v>350</v>
      </c>
      <c r="D15" s="75" t="s">
        <v>349</v>
      </c>
      <c r="E15" s="76">
        <v>44138</v>
      </c>
      <c r="F15" s="70"/>
      <c r="G15" s="77">
        <v>550000</v>
      </c>
      <c r="H15" s="78"/>
      <c r="I15" s="78"/>
    </row>
    <row r="16" spans="1:9" ht="153" customHeight="1">
      <c r="A16" s="102">
        <v>3</v>
      </c>
      <c r="B16" s="73">
        <v>525115</v>
      </c>
      <c r="C16" s="97" t="s">
        <v>329</v>
      </c>
      <c r="D16" s="75" t="s">
        <v>349</v>
      </c>
      <c r="E16" s="76">
        <v>44138</v>
      </c>
      <c r="F16" s="70"/>
      <c r="G16" s="77">
        <v>550000</v>
      </c>
      <c r="H16" s="78"/>
      <c r="I16" s="78"/>
    </row>
    <row r="17" spans="1:9" ht="115.5" customHeight="1">
      <c r="A17" s="102">
        <v>4</v>
      </c>
      <c r="B17" s="73">
        <v>525115</v>
      </c>
      <c r="C17" s="97" t="s">
        <v>351</v>
      </c>
      <c r="D17" s="75" t="s">
        <v>352</v>
      </c>
      <c r="E17" s="76">
        <v>44141</v>
      </c>
      <c r="F17" s="70"/>
      <c r="G17" s="77">
        <v>550000</v>
      </c>
      <c r="H17" s="78"/>
      <c r="I17" s="78"/>
    </row>
    <row r="18" spans="1:9" ht="110.25" customHeight="1">
      <c r="A18" s="102">
        <v>5</v>
      </c>
      <c r="B18" s="73">
        <v>525115</v>
      </c>
      <c r="C18" s="97" t="s">
        <v>323</v>
      </c>
      <c r="D18" s="75" t="s">
        <v>353</v>
      </c>
      <c r="E18" s="76">
        <v>44145</v>
      </c>
      <c r="F18" s="70"/>
      <c r="G18" s="77">
        <v>500000</v>
      </c>
      <c r="H18" s="78"/>
      <c r="I18" s="78"/>
    </row>
    <row r="19" spans="1:9" ht="115.5" customHeight="1">
      <c r="A19" s="102">
        <v>6</v>
      </c>
      <c r="B19" s="73">
        <v>525115</v>
      </c>
      <c r="C19" s="97" t="s">
        <v>327</v>
      </c>
      <c r="D19" s="75" t="s">
        <v>353</v>
      </c>
      <c r="E19" s="76">
        <v>44145</v>
      </c>
      <c r="F19" s="70"/>
      <c r="G19" s="77">
        <v>500000</v>
      </c>
      <c r="H19" s="78"/>
      <c r="I19" s="78"/>
    </row>
    <row r="20" spans="1:9">
      <c r="A20" s="79"/>
      <c r="B20" s="79"/>
      <c r="C20" s="80" t="s">
        <v>20</v>
      </c>
      <c r="D20" s="70"/>
      <c r="E20" s="79"/>
      <c r="F20" s="79"/>
      <c r="G20" s="81">
        <f>SUM(G14:G19)</f>
        <v>3200000</v>
      </c>
      <c r="H20" s="81">
        <f>SUM(H14:H14)</f>
        <v>0</v>
      </c>
      <c r="I20" s="81">
        <f>SUM(I14:I14)</f>
        <v>0</v>
      </c>
    </row>
    <row r="21" spans="1:9">
      <c r="A21" s="88"/>
      <c r="B21" s="88"/>
      <c r="C21" s="87"/>
      <c r="D21" s="84"/>
      <c r="E21" s="85"/>
      <c r="F21" s="85"/>
      <c r="G21" s="86"/>
      <c r="H21" s="64"/>
      <c r="I21" s="64"/>
    </row>
    <row r="22" spans="1:9" ht="59.25" customHeight="1">
      <c r="A22" s="147" t="s">
        <v>21</v>
      </c>
      <c r="B22" s="147"/>
      <c r="C22" s="147"/>
      <c r="D22" s="147"/>
      <c r="E22" s="147"/>
      <c r="F22" s="147"/>
      <c r="G22" s="147"/>
      <c r="H22" s="147"/>
      <c r="I22" s="147"/>
    </row>
    <row r="23" spans="1:9">
      <c r="A23" s="88"/>
      <c r="B23" s="88"/>
      <c r="C23" s="87"/>
      <c r="D23" s="84"/>
      <c r="E23" s="85"/>
      <c r="F23" s="85"/>
      <c r="G23" s="86"/>
      <c r="H23" s="64"/>
      <c r="I23" s="64"/>
    </row>
    <row r="24" spans="1:9">
      <c r="A24" s="88"/>
      <c r="B24" s="148" t="s">
        <v>22</v>
      </c>
      <c r="C24" s="148"/>
      <c r="D24" s="148"/>
      <c r="E24" s="85"/>
      <c r="F24" s="85"/>
      <c r="G24" s="86"/>
      <c r="H24" s="64"/>
      <c r="I24" s="64"/>
    </row>
    <row r="25" spans="1:9">
      <c r="A25" s="149"/>
      <c r="B25" s="149"/>
      <c r="C25" s="149"/>
      <c r="D25" s="85"/>
      <c r="E25" s="85"/>
      <c r="F25" s="85"/>
      <c r="G25" s="65"/>
      <c r="H25" s="64"/>
      <c r="I25" s="64"/>
    </row>
    <row r="26" spans="1:9">
      <c r="A26" s="65"/>
      <c r="B26" s="65"/>
      <c r="C26" s="88" t="s">
        <v>23</v>
      </c>
      <c r="D26" s="65"/>
      <c r="E26" s="89"/>
      <c r="F26" s="89"/>
      <c r="G26" s="89" t="s">
        <v>24</v>
      </c>
      <c r="H26" s="65"/>
      <c r="I26" s="65"/>
    </row>
    <row r="27" spans="1:9">
      <c r="A27" s="65"/>
      <c r="B27" s="65"/>
      <c r="C27" s="90" t="s">
        <v>25</v>
      </c>
      <c r="D27" s="65"/>
      <c r="E27" s="65"/>
      <c r="F27" s="65"/>
      <c r="G27" s="90" t="s">
        <v>26</v>
      </c>
      <c r="H27" s="65"/>
      <c r="I27" s="65"/>
    </row>
    <row r="28" spans="1:9">
      <c r="A28" s="65"/>
      <c r="B28" s="65"/>
      <c r="D28" s="65"/>
      <c r="E28" s="65"/>
      <c r="F28" s="65"/>
      <c r="G28" s="90" t="s">
        <v>27</v>
      </c>
      <c r="H28" s="65"/>
      <c r="I28" s="65"/>
    </row>
    <row r="29" spans="1:9">
      <c r="A29" s="65"/>
      <c r="B29" s="65"/>
      <c r="D29" s="65"/>
      <c r="E29" s="65"/>
      <c r="F29" s="65"/>
      <c r="H29" s="65"/>
      <c r="I29" s="65"/>
    </row>
    <row r="30" spans="1:9">
      <c r="A30" s="65"/>
      <c r="B30" s="65"/>
      <c r="D30" s="65"/>
      <c r="E30" s="65"/>
      <c r="F30" s="65"/>
      <c r="H30" s="65"/>
      <c r="I30" s="65"/>
    </row>
    <row r="31" spans="1:9">
      <c r="A31" s="65"/>
      <c r="B31" s="65"/>
      <c r="C31" s="64"/>
      <c r="D31" s="65"/>
      <c r="E31" s="91"/>
      <c r="F31" s="92"/>
      <c r="H31" s="65"/>
      <c r="I31" s="65"/>
    </row>
    <row r="32" spans="1:9">
      <c r="A32" s="65"/>
      <c r="B32" s="65"/>
      <c r="C32" s="93" t="s">
        <v>31</v>
      </c>
      <c r="D32" s="65"/>
      <c r="E32" s="65"/>
      <c r="F32" s="65"/>
      <c r="G32" s="94" t="s">
        <v>28</v>
      </c>
      <c r="H32" s="65"/>
      <c r="I32" s="65"/>
    </row>
    <row r="33" spans="1:9">
      <c r="A33" s="65"/>
      <c r="B33" s="65"/>
      <c r="C33" s="95" t="s">
        <v>32</v>
      </c>
      <c r="D33" s="65"/>
      <c r="E33" s="65"/>
      <c r="F33" s="65"/>
      <c r="G33" s="96" t="s">
        <v>29</v>
      </c>
      <c r="H33" s="65"/>
      <c r="I33" s="65"/>
    </row>
    <row r="34" spans="1:9">
      <c r="A34" s="64"/>
      <c r="B34" s="64"/>
      <c r="C34" s="64"/>
      <c r="D34" s="64"/>
      <c r="E34" s="64"/>
      <c r="F34" s="64"/>
      <c r="G34" s="65"/>
      <c r="H34" s="64"/>
      <c r="I34" s="64"/>
    </row>
    <row r="35" spans="1:9">
      <c r="A35" s="64"/>
      <c r="B35" s="64"/>
      <c r="C35" s="64"/>
      <c r="D35" s="64"/>
      <c r="E35" s="64"/>
      <c r="F35" s="64"/>
      <c r="G35" s="65"/>
      <c r="H35" s="64"/>
      <c r="I35" s="64"/>
    </row>
  </sheetData>
  <mergeCells count="14">
    <mergeCell ref="H12:I12"/>
    <mergeCell ref="A22:I22"/>
    <mergeCell ref="B24:D24"/>
    <mergeCell ref="A25:C25"/>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dimension ref="A1:I31"/>
  <sheetViews>
    <sheetView topLeftCell="A10" workbookViewId="0">
      <selection sqref="A1:I29"/>
    </sheetView>
  </sheetViews>
  <sheetFormatPr defaultRowHeight="18.75"/>
  <cols>
    <col min="1" max="1" width="2.59765625" style="90" customWidth="1"/>
    <col min="2" max="2" width="7.69921875" style="90" customWidth="1"/>
    <col min="3" max="3" width="17.5" style="90" customWidth="1"/>
    <col min="4" max="4" width="20.3984375" style="90" customWidth="1"/>
    <col min="5" max="5" width="8.5" style="90" customWidth="1"/>
    <col min="6" max="6" width="2.8984375" style="90" customWidth="1"/>
    <col min="7" max="7" width="10.3984375" style="90" customWidth="1"/>
    <col min="8" max="8" width="6.796875" style="90" customWidth="1"/>
    <col min="9" max="9" width="7.796875" style="90" customWidth="1"/>
  </cols>
  <sheetData>
    <row r="1" spans="1:9">
      <c r="A1" s="150" t="s">
        <v>0</v>
      </c>
      <c r="B1" s="150"/>
      <c r="C1" s="150"/>
      <c r="D1" s="150"/>
      <c r="E1" s="150"/>
      <c r="F1" s="150"/>
      <c r="G1" s="150"/>
      <c r="H1" s="150"/>
      <c r="I1" s="150"/>
    </row>
    <row r="2" spans="1:9">
      <c r="A2" s="150" t="s">
        <v>1</v>
      </c>
      <c r="B2" s="150"/>
      <c r="C2" s="150"/>
      <c r="D2" s="150"/>
      <c r="E2" s="150"/>
      <c r="F2" s="150"/>
      <c r="G2" s="150"/>
      <c r="H2" s="150"/>
      <c r="I2" s="150"/>
    </row>
    <row r="3" spans="1:9">
      <c r="A3" s="64"/>
      <c r="B3" s="64"/>
      <c r="C3" s="64"/>
      <c r="D3" s="64"/>
      <c r="E3" s="64"/>
      <c r="F3" s="64"/>
      <c r="G3" s="65"/>
      <c r="H3" s="64"/>
      <c r="I3" s="64"/>
    </row>
    <row r="4" spans="1:9">
      <c r="A4" s="64" t="s">
        <v>2</v>
      </c>
      <c r="B4" s="64"/>
      <c r="C4" s="64"/>
      <c r="D4" s="66" t="s">
        <v>3</v>
      </c>
      <c r="E4" s="64"/>
      <c r="F4" s="64"/>
      <c r="G4" s="65"/>
      <c r="H4" s="64"/>
      <c r="I4" s="64"/>
    </row>
    <row r="5" spans="1:9">
      <c r="A5" s="64" t="s">
        <v>4</v>
      </c>
      <c r="B5" s="64"/>
      <c r="C5" s="64"/>
      <c r="D5" s="64" t="s">
        <v>5</v>
      </c>
      <c r="E5" s="64"/>
      <c r="F5" s="64"/>
      <c r="G5" s="65"/>
      <c r="H5" s="64"/>
      <c r="I5" s="64"/>
    </row>
    <row r="6" spans="1:9">
      <c r="A6" s="64" t="s">
        <v>6</v>
      </c>
      <c r="B6" s="64"/>
      <c r="C6" s="64"/>
      <c r="D6" s="64" t="s">
        <v>30</v>
      </c>
      <c r="E6" s="64"/>
      <c r="F6" s="64"/>
      <c r="G6" s="65"/>
      <c r="H6" s="64"/>
      <c r="I6" s="64"/>
    </row>
    <row r="7" spans="1:9">
      <c r="A7" s="67" t="s">
        <v>7</v>
      </c>
      <c r="B7" s="67"/>
      <c r="C7" s="67"/>
      <c r="D7" s="151" t="s">
        <v>341</v>
      </c>
      <c r="E7" s="151"/>
      <c r="F7" s="151"/>
      <c r="G7" s="151"/>
      <c r="H7" s="68"/>
      <c r="I7" s="68"/>
    </row>
    <row r="8" spans="1:9">
      <c r="A8" s="64"/>
      <c r="B8" s="64"/>
      <c r="C8" s="64"/>
      <c r="D8" s="64"/>
      <c r="E8" s="64"/>
      <c r="F8" s="64"/>
      <c r="G8" s="65"/>
      <c r="H8" s="64"/>
      <c r="I8" s="64"/>
    </row>
    <row r="9" spans="1:9" ht="65.25" customHeight="1">
      <c r="A9" s="151" t="s">
        <v>8</v>
      </c>
      <c r="B9" s="151"/>
      <c r="C9" s="151"/>
      <c r="D9" s="151"/>
      <c r="E9" s="151"/>
      <c r="F9" s="151"/>
      <c r="G9" s="151"/>
      <c r="H9" s="151"/>
      <c r="I9" s="151"/>
    </row>
    <row r="10" spans="1:9">
      <c r="A10" s="64"/>
      <c r="B10" s="64"/>
      <c r="C10" s="64"/>
      <c r="D10" s="64"/>
      <c r="E10" s="64"/>
      <c r="F10" s="64"/>
      <c r="G10" s="65"/>
      <c r="H10" s="64"/>
      <c r="I10" s="64"/>
    </row>
    <row r="11" spans="1:9">
      <c r="A11" s="64" t="s">
        <v>347</v>
      </c>
      <c r="B11" s="64"/>
      <c r="C11" s="64"/>
      <c r="D11" s="64"/>
      <c r="E11" s="64"/>
      <c r="F11" s="64"/>
      <c r="G11" s="65"/>
      <c r="H11" s="64"/>
      <c r="I11" s="64"/>
    </row>
    <row r="12" spans="1:9">
      <c r="A12" s="152" t="s">
        <v>9</v>
      </c>
      <c r="B12" s="152" t="s">
        <v>10</v>
      </c>
      <c r="C12" s="152" t="s">
        <v>11</v>
      </c>
      <c r="D12" s="152" t="s">
        <v>12</v>
      </c>
      <c r="E12" s="154" t="s">
        <v>13</v>
      </c>
      <c r="F12" s="155"/>
      <c r="G12" s="156" t="s">
        <v>14</v>
      </c>
      <c r="H12" s="146" t="s">
        <v>15</v>
      </c>
      <c r="I12" s="146"/>
    </row>
    <row r="13" spans="1:9">
      <c r="A13" s="153"/>
      <c r="B13" s="153"/>
      <c r="C13" s="153"/>
      <c r="D13" s="153"/>
      <c r="E13" s="70" t="s">
        <v>16</v>
      </c>
      <c r="F13" s="70" t="s">
        <v>17</v>
      </c>
      <c r="G13" s="157"/>
      <c r="H13" s="71" t="s">
        <v>18</v>
      </c>
      <c r="I13" s="71" t="s">
        <v>19</v>
      </c>
    </row>
    <row r="14" spans="1:9" ht="59.25" customHeight="1">
      <c r="A14" s="72">
        <v>1</v>
      </c>
      <c r="B14" s="73">
        <v>525112</v>
      </c>
      <c r="C14" s="97" t="s">
        <v>342</v>
      </c>
      <c r="D14" s="98" t="s">
        <v>343</v>
      </c>
      <c r="E14" s="99">
        <v>44088</v>
      </c>
      <c r="F14" s="100"/>
      <c r="G14" s="101">
        <v>730000</v>
      </c>
      <c r="H14" s="78">
        <v>0</v>
      </c>
      <c r="I14" s="78"/>
    </row>
    <row r="15" spans="1:9" ht="59.25" customHeight="1">
      <c r="A15" s="102">
        <v>2</v>
      </c>
      <c r="B15" s="73">
        <v>525112</v>
      </c>
      <c r="C15" s="97" t="s">
        <v>342</v>
      </c>
      <c r="D15" s="98" t="s">
        <v>344</v>
      </c>
      <c r="E15" s="99">
        <v>44105</v>
      </c>
      <c r="F15" s="100"/>
      <c r="G15" s="101">
        <v>730000</v>
      </c>
      <c r="H15" s="78"/>
      <c r="I15" s="78"/>
    </row>
    <row r="16" spans="1:9">
      <c r="A16" s="79"/>
      <c r="B16" s="79"/>
      <c r="C16" s="80" t="s">
        <v>20</v>
      </c>
      <c r="D16" s="70"/>
      <c r="E16" s="79"/>
      <c r="F16" s="79"/>
      <c r="G16" s="81">
        <f>SUM(G14:G15)</f>
        <v>1460000</v>
      </c>
      <c r="H16" s="81">
        <f>SUM(H14:H14)</f>
        <v>0</v>
      </c>
      <c r="I16" s="81">
        <f>SUM(I14:I14)</f>
        <v>0</v>
      </c>
    </row>
    <row r="17" spans="1:9">
      <c r="A17" s="82"/>
      <c r="B17" s="82"/>
      <c r="C17" s="83"/>
      <c r="D17" s="84"/>
      <c r="E17" s="85"/>
      <c r="F17" s="85"/>
      <c r="G17" s="86"/>
      <c r="H17" s="64"/>
      <c r="I17" s="64"/>
    </row>
    <row r="18" spans="1:9" ht="40.5" customHeight="1">
      <c r="A18" s="147" t="s">
        <v>21</v>
      </c>
      <c r="B18" s="147"/>
      <c r="C18" s="147"/>
      <c r="D18" s="147"/>
      <c r="E18" s="147"/>
      <c r="F18" s="147"/>
      <c r="G18" s="147"/>
      <c r="H18" s="147"/>
      <c r="I18" s="147"/>
    </row>
    <row r="19" spans="1:9">
      <c r="A19" s="82"/>
      <c r="B19" s="82"/>
      <c r="C19" s="83"/>
      <c r="D19" s="84"/>
      <c r="E19" s="85"/>
      <c r="F19" s="85"/>
      <c r="G19" s="86"/>
      <c r="H19" s="64"/>
      <c r="I19" s="64"/>
    </row>
    <row r="20" spans="1:9">
      <c r="A20" s="82"/>
      <c r="B20" s="148" t="s">
        <v>22</v>
      </c>
      <c r="C20" s="148"/>
      <c r="D20" s="148"/>
      <c r="E20" s="85"/>
      <c r="F20" s="85"/>
      <c r="G20" s="86"/>
      <c r="H20" s="64"/>
      <c r="I20" s="64"/>
    </row>
    <row r="21" spans="1:9">
      <c r="A21" s="149"/>
      <c r="B21" s="149"/>
      <c r="C21" s="149"/>
      <c r="D21" s="85"/>
      <c r="E21" s="85"/>
      <c r="F21" s="85"/>
      <c r="G21" s="65"/>
      <c r="H21" s="64"/>
      <c r="I21" s="64"/>
    </row>
    <row r="22" spans="1:9">
      <c r="A22" s="65"/>
      <c r="B22" s="65"/>
      <c r="C22" s="82" t="s">
        <v>23</v>
      </c>
      <c r="D22" s="65"/>
      <c r="E22" s="89"/>
      <c r="F22" s="89"/>
      <c r="G22" s="89" t="s">
        <v>24</v>
      </c>
      <c r="H22" s="65"/>
      <c r="I22" s="65"/>
    </row>
    <row r="23" spans="1:9">
      <c r="A23" s="65"/>
      <c r="B23" s="65"/>
      <c r="C23" s="90" t="s">
        <v>25</v>
      </c>
      <c r="D23" s="65"/>
      <c r="E23" s="65"/>
      <c r="F23" s="65"/>
      <c r="G23" s="90" t="s">
        <v>26</v>
      </c>
      <c r="H23" s="65"/>
      <c r="I23" s="65"/>
    </row>
    <row r="24" spans="1:9">
      <c r="A24" s="65"/>
      <c r="B24" s="65"/>
      <c r="D24" s="65"/>
      <c r="E24" s="65"/>
      <c r="F24" s="65"/>
      <c r="G24" s="90" t="s">
        <v>27</v>
      </c>
      <c r="H24" s="65"/>
      <c r="I24" s="65"/>
    </row>
    <row r="25" spans="1:9">
      <c r="A25" s="65"/>
      <c r="B25" s="65"/>
      <c r="D25" s="65"/>
      <c r="E25" s="65"/>
      <c r="F25" s="65"/>
      <c r="H25" s="65"/>
      <c r="I25" s="65"/>
    </row>
    <row r="26" spans="1:9">
      <c r="A26" s="65"/>
      <c r="B26" s="65"/>
      <c r="D26" s="65"/>
      <c r="E26" s="65"/>
      <c r="F26" s="65"/>
      <c r="H26" s="65"/>
      <c r="I26" s="65"/>
    </row>
    <row r="27" spans="1:9">
      <c r="A27" s="65"/>
      <c r="B27" s="65"/>
      <c r="C27" s="64"/>
      <c r="D27" s="65"/>
      <c r="E27" s="91"/>
      <c r="F27" s="92"/>
      <c r="H27" s="65"/>
      <c r="I27" s="65"/>
    </row>
    <row r="28" spans="1:9">
      <c r="A28" s="65"/>
      <c r="B28" s="65"/>
      <c r="C28" s="93" t="s">
        <v>31</v>
      </c>
      <c r="D28" s="65"/>
      <c r="E28" s="65"/>
      <c r="F28" s="65"/>
      <c r="G28" s="94" t="s">
        <v>28</v>
      </c>
      <c r="H28" s="65"/>
      <c r="I28" s="65"/>
    </row>
    <row r="29" spans="1:9">
      <c r="A29" s="65"/>
      <c r="B29" s="65"/>
      <c r="C29" s="95" t="s">
        <v>32</v>
      </c>
      <c r="D29" s="65"/>
      <c r="E29" s="65"/>
      <c r="F29" s="65"/>
      <c r="G29" s="96" t="s">
        <v>29</v>
      </c>
      <c r="H29" s="65"/>
      <c r="I29" s="65"/>
    </row>
    <row r="30" spans="1:9">
      <c r="A30" s="64"/>
      <c r="B30" s="64"/>
      <c r="C30" s="64"/>
      <c r="D30" s="64"/>
      <c r="E30" s="64"/>
      <c r="F30" s="64"/>
      <c r="G30" s="65"/>
      <c r="H30" s="64"/>
      <c r="I30" s="64"/>
    </row>
    <row r="31" spans="1:9">
      <c r="A31" s="64"/>
      <c r="B31" s="64"/>
      <c r="C31" s="64"/>
      <c r="D31" s="64"/>
      <c r="E31" s="64"/>
      <c r="F31" s="64"/>
      <c r="G31" s="65"/>
      <c r="H31" s="64"/>
      <c r="I31" s="64"/>
    </row>
  </sheetData>
  <mergeCells count="14">
    <mergeCell ref="H12:I12"/>
    <mergeCell ref="A18:I18"/>
    <mergeCell ref="B20:D20"/>
    <mergeCell ref="A21:C21"/>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dimension ref="A1:I30"/>
  <sheetViews>
    <sheetView topLeftCell="A8" workbookViewId="0">
      <selection activeCell="D15" sqref="D15"/>
    </sheetView>
  </sheetViews>
  <sheetFormatPr defaultRowHeight="18.75"/>
  <cols>
    <col min="1" max="1" width="2.59765625" style="90" customWidth="1"/>
    <col min="2" max="2" width="7.69921875" style="90" customWidth="1"/>
    <col min="3" max="3" width="17.5" style="90" customWidth="1"/>
    <col min="4" max="4" width="20.3984375" style="90" customWidth="1"/>
    <col min="5" max="5" width="8.5" style="90" customWidth="1"/>
    <col min="6" max="6" width="2.8984375" style="90" customWidth="1"/>
    <col min="7" max="7" width="10.3984375" style="90" customWidth="1"/>
    <col min="8" max="8" width="6.796875" style="90" customWidth="1"/>
    <col min="9" max="9" width="7.796875" style="90" customWidth="1"/>
  </cols>
  <sheetData>
    <row r="1" spans="1:9">
      <c r="A1" s="150" t="s">
        <v>0</v>
      </c>
      <c r="B1" s="150"/>
      <c r="C1" s="150"/>
      <c r="D1" s="150"/>
      <c r="E1" s="150"/>
      <c r="F1" s="150"/>
      <c r="G1" s="150"/>
      <c r="H1" s="150"/>
      <c r="I1" s="150"/>
    </row>
    <row r="2" spans="1:9">
      <c r="A2" s="150" t="s">
        <v>1</v>
      </c>
      <c r="B2" s="150"/>
      <c r="C2" s="150"/>
      <c r="D2" s="150"/>
      <c r="E2" s="150"/>
      <c r="F2" s="150"/>
      <c r="G2" s="150"/>
      <c r="H2" s="150"/>
      <c r="I2" s="150"/>
    </row>
    <row r="3" spans="1:9">
      <c r="A3" s="64"/>
      <c r="B3" s="64"/>
      <c r="C3" s="64"/>
      <c r="D3" s="64"/>
      <c r="E3" s="64"/>
      <c r="F3" s="64"/>
      <c r="G3" s="65"/>
      <c r="H3" s="64"/>
      <c r="I3" s="64"/>
    </row>
    <row r="4" spans="1:9">
      <c r="A4" s="64" t="s">
        <v>2</v>
      </c>
      <c r="B4" s="64"/>
      <c r="C4" s="64"/>
      <c r="D4" s="66" t="s">
        <v>3</v>
      </c>
      <c r="E4" s="64"/>
      <c r="F4" s="64"/>
      <c r="G4" s="65"/>
      <c r="H4" s="64"/>
      <c r="I4" s="64"/>
    </row>
    <row r="5" spans="1:9">
      <c r="A5" s="64" t="s">
        <v>4</v>
      </c>
      <c r="B5" s="64"/>
      <c r="C5" s="64"/>
      <c r="D5" s="64" t="s">
        <v>5</v>
      </c>
      <c r="E5" s="64"/>
      <c r="F5" s="64"/>
      <c r="G5" s="65"/>
      <c r="H5" s="64"/>
      <c r="I5" s="64"/>
    </row>
    <row r="6" spans="1:9">
      <c r="A6" s="64" t="s">
        <v>6</v>
      </c>
      <c r="B6" s="64"/>
      <c r="C6" s="64"/>
      <c r="D6" s="64" t="s">
        <v>30</v>
      </c>
      <c r="E6" s="64"/>
      <c r="F6" s="64"/>
      <c r="G6" s="65"/>
      <c r="H6" s="64"/>
      <c r="I6" s="64"/>
    </row>
    <row r="7" spans="1:9">
      <c r="A7" s="67" t="s">
        <v>7</v>
      </c>
      <c r="B7" s="67"/>
      <c r="C7" s="67"/>
      <c r="D7" s="151" t="s">
        <v>267</v>
      </c>
      <c r="E7" s="151"/>
      <c r="F7" s="151"/>
      <c r="G7" s="151"/>
      <c r="H7" s="68"/>
      <c r="I7" s="68"/>
    </row>
    <row r="8" spans="1:9">
      <c r="A8" s="64"/>
      <c r="B8" s="64"/>
      <c r="C8" s="64"/>
      <c r="D8" s="64"/>
      <c r="E8" s="64"/>
      <c r="F8" s="64"/>
      <c r="G8" s="65"/>
      <c r="H8" s="64"/>
      <c r="I8" s="64"/>
    </row>
    <row r="9" spans="1:9" ht="65.25" customHeight="1">
      <c r="A9" s="151" t="s">
        <v>8</v>
      </c>
      <c r="B9" s="151"/>
      <c r="C9" s="151"/>
      <c r="D9" s="151"/>
      <c r="E9" s="151"/>
      <c r="F9" s="151"/>
      <c r="G9" s="151"/>
      <c r="H9" s="151"/>
      <c r="I9" s="151"/>
    </row>
    <row r="10" spans="1:9">
      <c r="A10" s="64"/>
      <c r="B10" s="64"/>
      <c r="C10" s="64"/>
      <c r="D10" s="64"/>
      <c r="E10" s="64"/>
      <c r="F10" s="64"/>
      <c r="G10" s="65"/>
      <c r="H10" s="64"/>
      <c r="I10" s="64"/>
    </row>
    <row r="11" spans="1:9">
      <c r="A11" s="64" t="s">
        <v>268</v>
      </c>
      <c r="B11" s="64"/>
      <c r="C11" s="64"/>
      <c r="D11" s="64"/>
      <c r="E11" s="64"/>
      <c r="F11" s="64"/>
      <c r="G11" s="65"/>
      <c r="H11" s="64"/>
      <c r="I11" s="64"/>
    </row>
    <row r="12" spans="1:9">
      <c r="A12" s="152" t="s">
        <v>9</v>
      </c>
      <c r="B12" s="152" t="s">
        <v>10</v>
      </c>
      <c r="C12" s="152" t="s">
        <v>11</v>
      </c>
      <c r="D12" s="152" t="s">
        <v>12</v>
      </c>
      <c r="E12" s="154" t="s">
        <v>13</v>
      </c>
      <c r="F12" s="155"/>
      <c r="G12" s="156" t="s">
        <v>14</v>
      </c>
      <c r="H12" s="146" t="s">
        <v>15</v>
      </c>
      <c r="I12" s="146"/>
    </row>
    <row r="13" spans="1:9">
      <c r="A13" s="153"/>
      <c r="B13" s="153"/>
      <c r="C13" s="153"/>
      <c r="D13" s="153"/>
      <c r="E13" s="70" t="s">
        <v>16</v>
      </c>
      <c r="F13" s="70" t="s">
        <v>17</v>
      </c>
      <c r="G13" s="157"/>
      <c r="H13" s="71" t="s">
        <v>18</v>
      </c>
      <c r="I13" s="71" t="s">
        <v>19</v>
      </c>
    </row>
    <row r="14" spans="1:9" ht="59.25" customHeight="1">
      <c r="A14" s="72">
        <v>1</v>
      </c>
      <c r="B14" s="73">
        <v>525113</v>
      </c>
      <c r="C14" s="74" t="s">
        <v>345</v>
      </c>
      <c r="D14" s="75" t="s">
        <v>346</v>
      </c>
      <c r="E14" s="76"/>
      <c r="F14" s="70"/>
      <c r="G14" s="77">
        <v>750000</v>
      </c>
      <c r="H14" s="78"/>
      <c r="I14" s="78">
        <v>37500</v>
      </c>
    </row>
    <row r="15" spans="1:9">
      <c r="A15" s="79"/>
      <c r="B15" s="79"/>
      <c r="C15" s="80" t="s">
        <v>20</v>
      </c>
      <c r="D15" s="70"/>
      <c r="E15" s="79"/>
      <c r="F15" s="79"/>
      <c r="G15" s="81">
        <f>SUM(G14:G14)</f>
        <v>750000</v>
      </c>
      <c r="H15" s="81">
        <f>SUM(H14:H14)</f>
        <v>0</v>
      </c>
      <c r="I15" s="81">
        <f>SUM(I14:I14)</f>
        <v>37500</v>
      </c>
    </row>
    <row r="16" spans="1:9">
      <c r="A16" s="82"/>
      <c r="B16" s="82"/>
      <c r="C16" s="83"/>
      <c r="D16" s="84"/>
      <c r="E16" s="85"/>
      <c r="F16" s="85"/>
      <c r="G16" s="86"/>
      <c r="H16" s="64"/>
      <c r="I16" s="64"/>
    </row>
    <row r="17" spans="1:9" ht="40.5" customHeight="1">
      <c r="A17" s="147" t="s">
        <v>21</v>
      </c>
      <c r="B17" s="147"/>
      <c r="C17" s="147"/>
      <c r="D17" s="147"/>
      <c r="E17" s="147"/>
      <c r="F17" s="147"/>
      <c r="G17" s="147"/>
      <c r="H17" s="147"/>
      <c r="I17" s="147"/>
    </row>
    <row r="18" spans="1:9">
      <c r="A18" s="82"/>
      <c r="B18" s="82"/>
      <c r="C18" s="83"/>
      <c r="D18" s="84"/>
      <c r="E18" s="85"/>
      <c r="F18" s="85"/>
      <c r="G18" s="86"/>
      <c r="H18" s="64"/>
      <c r="I18" s="64"/>
    </row>
    <row r="19" spans="1:9">
      <c r="A19" s="82"/>
      <c r="B19" s="148" t="s">
        <v>22</v>
      </c>
      <c r="C19" s="148"/>
      <c r="D19" s="148"/>
      <c r="E19" s="85"/>
      <c r="F19" s="85"/>
      <c r="G19" s="86"/>
      <c r="H19" s="64"/>
      <c r="I19" s="64"/>
    </row>
    <row r="20" spans="1:9">
      <c r="A20" s="149"/>
      <c r="B20" s="149"/>
      <c r="C20" s="149"/>
      <c r="D20" s="85"/>
      <c r="E20" s="85"/>
      <c r="F20" s="85"/>
      <c r="G20" s="65"/>
      <c r="H20" s="64"/>
      <c r="I20" s="64"/>
    </row>
    <row r="21" spans="1:9">
      <c r="A21" s="65"/>
      <c r="B21" s="65"/>
      <c r="C21" s="82" t="s">
        <v>23</v>
      </c>
      <c r="D21" s="65"/>
      <c r="E21" s="89"/>
      <c r="F21" s="89"/>
      <c r="G21" s="89" t="s">
        <v>24</v>
      </c>
      <c r="H21" s="65"/>
      <c r="I21" s="65"/>
    </row>
    <row r="22" spans="1:9">
      <c r="A22" s="65"/>
      <c r="B22" s="65"/>
      <c r="C22" s="90" t="s">
        <v>25</v>
      </c>
      <c r="D22" s="65"/>
      <c r="E22" s="65"/>
      <c r="F22" s="65"/>
      <c r="G22" s="90" t="s">
        <v>26</v>
      </c>
      <c r="H22" s="65"/>
      <c r="I22" s="65"/>
    </row>
    <row r="23" spans="1:9">
      <c r="A23" s="65"/>
      <c r="B23" s="65"/>
      <c r="D23" s="65"/>
      <c r="E23" s="65"/>
      <c r="F23" s="65"/>
      <c r="G23" s="90" t="s">
        <v>27</v>
      </c>
      <c r="H23" s="65"/>
      <c r="I23" s="65"/>
    </row>
    <row r="24" spans="1:9">
      <c r="A24" s="65"/>
      <c r="B24" s="65"/>
      <c r="D24" s="65"/>
      <c r="E24" s="65"/>
      <c r="F24" s="65"/>
      <c r="H24" s="65"/>
      <c r="I24" s="65"/>
    </row>
    <row r="25" spans="1:9">
      <c r="A25" s="65"/>
      <c r="B25" s="65"/>
      <c r="D25" s="65"/>
      <c r="E25" s="65"/>
      <c r="F25" s="65"/>
      <c r="H25" s="65"/>
      <c r="I25" s="65"/>
    </row>
    <row r="26" spans="1:9">
      <c r="A26" s="65"/>
      <c r="B26" s="65"/>
      <c r="C26" s="64"/>
      <c r="D26" s="65"/>
      <c r="E26" s="91"/>
      <c r="F26" s="92"/>
      <c r="H26" s="65"/>
      <c r="I26" s="65"/>
    </row>
    <row r="27" spans="1:9">
      <c r="A27" s="65"/>
      <c r="B27" s="65"/>
      <c r="C27" s="93" t="s">
        <v>31</v>
      </c>
      <c r="D27" s="65"/>
      <c r="E27" s="65"/>
      <c r="F27" s="65"/>
      <c r="G27" s="94" t="s">
        <v>28</v>
      </c>
      <c r="H27" s="65"/>
      <c r="I27" s="65"/>
    </row>
    <row r="28" spans="1:9">
      <c r="A28" s="65"/>
      <c r="B28" s="65"/>
      <c r="C28" s="95" t="s">
        <v>32</v>
      </c>
      <c r="D28" s="65"/>
      <c r="E28" s="65"/>
      <c r="F28" s="65"/>
      <c r="G28" s="96" t="s">
        <v>29</v>
      </c>
      <c r="H28" s="65"/>
      <c r="I28" s="65"/>
    </row>
    <row r="29" spans="1:9">
      <c r="A29" s="64"/>
      <c r="B29" s="64"/>
      <c r="C29" s="64"/>
      <c r="D29" s="64"/>
      <c r="E29" s="64"/>
      <c r="F29" s="64"/>
      <c r="G29" s="65"/>
      <c r="H29" s="64"/>
      <c r="I29" s="64"/>
    </row>
    <row r="30" spans="1:9">
      <c r="A30" s="64"/>
      <c r="B30" s="64"/>
      <c r="C30" s="64"/>
      <c r="D30" s="64"/>
      <c r="E30" s="64"/>
      <c r="F30" s="64"/>
      <c r="G30" s="65"/>
      <c r="H30" s="64"/>
      <c r="I30" s="64"/>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dimension ref="A1:I74"/>
  <sheetViews>
    <sheetView topLeftCell="A55" workbookViewId="0">
      <selection activeCell="D55" sqref="D55"/>
    </sheetView>
  </sheetViews>
  <sheetFormatPr defaultRowHeight="18.75"/>
  <cols>
    <col min="1" max="1" width="2.59765625" style="90" customWidth="1"/>
    <col min="2" max="2" width="7.69921875" style="90" customWidth="1"/>
    <col min="3" max="3" width="17.5" style="90" customWidth="1"/>
    <col min="4" max="4" width="20.3984375" style="90" customWidth="1"/>
    <col min="5" max="5" width="8.5" style="90" customWidth="1"/>
    <col min="6" max="6" width="2.8984375" style="90" customWidth="1"/>
    <col min="7" max="7" width="10.3984375" style="90" customWidth="1"/>
    <col min="8" max="8" width="7.3984375" style="90" customWidth="1"/>
    <col min="9" max="9" width="7.796875" style="90" customWidth="1"/>
  </cols>
  <sheetData>
    <row r="1" spans="1:9">
      <c r="A1" s="150" t="s">
        <v>0</v>
      </c>
      <c r="B1" s="150"/>
      <c r="C1" s="150"/>
      <c r="D1" s="150"/>
      <c r="E1" s="150"/>
      <c r="F1" s="150"/>
      <c r="G1" s="150"/>
      <c r="H1" s="150"/>
      <c r="I1" s="150"/>
    </row>
    <row r="2" spans="1:9">
      <c r="A2" s="150" t="s">
        <v>1</v>
      </c>
      <c r="B2" s="150"/>
      <c r="C2" s="150"/>
      <c r="D2" s="150"/>
      <c r="E2" s="150"/>
      <c r="F2" s="150"/>
      <c r="G2" s="150"/>
      <c r="H2" s="150"/>
      <c r="I2" s="150"/>
    </row>
    <row r="3" spans="1:9">
      <c r="A3" s="64"/>
      <c r="B3" s="64"/>
      <c r="C3" s="64"/>
      <c r="D3" s="64"/>
      <c r="E3" s="64"/>
      <c r="F3" s="64"/>
      <c r="G3" s="65"/>
      <c r="H3" s="64"/>
      <c r="I3" s="64"/>
    </row>
    <row r="4" spans="1:9">
      <c r="A4" s="64" t="s">
        <v>2</v>
      </c>
      <c r="B4" s="64"/>
      <c r="C4" s="64"/>
      <c r="D4" s="66" t="s">
        <v>3</v>
      </c>
      <c r="E4" s="64"/>
      <c r="F4" s="64"/>
      <c r="G4" s="65"/>
      <c r="H4" s="64"/>
      <c r="I4" s="64"/>
    </row>
    <row r="5" spans="1:9">
      <c r="A5" s="64" t="s">
        <v>4</v>
      </c>
      <c r="B5" s="64"/>
      <c r="C5" s="64"/>
      <c r="D5" s="64" t="s">
        <v>5</v>
      </c>
      <c r="E5" s="64"/>
      <c r="F5" s="64"/>
      <c r="G5" s="65"/>
      <c r="H5" s="64"/>
      <c r="I5" s="64"/>
    </row>
    <row r="6" spans="1:9">
      <c r="A6" s="64" t="s">
        <v>6</v>
      </c>
      <c r="B6" s="64"/>
      <c r="C6" s="64"/>
      <c r="D6" s="64" t="s">
        <v>30</v>
      </c>
      <c r="E6" s="64"/>
      <c r="F6" s="64"/>
      <c r="G6" s="65"/>
      <c r="H6" s="64"/>
      <c r="I6" s="64"/>
    </row>
    <row r="7" spans="1:9">
      <c r="A7" s="67" t="s">
        <v>7</v>
      </c>
      <c r="B7" s="67"/>
      <c r="C7" s="67"/>
      <c r="D7" s="151" t="s">
        <v>333</v>
      </c>
      <c r="E7" s="151"/>
      <c r="F7" s="151"/>
      <c r="G7" s="151"/>
      <c r="H7" s="68"/>
      <c r="I7" s="68"/>
    </row>
    <row r="8" spans="1:9">
      <c r="A8" s="64"/>
      <c r="B8" s="64"/>
      <c r="C8" s="64"/>
      <c r="D8" s="64"/>
      <c r="E8" s="64"/>
      <c r="F8" s="64"/>
      <c r="G8" s="65"/>
      <c r="H8" s="64"/>
      <c r="I8" s="64"/>
    </row>
    <row r="9" spans="1:9" ht="65.25" customHeight="1">
      <c r="A9" s="151" t="s">
        <v>8</v>
      </c>
      <c r="B9" s="151"/>
      <c r="C9" s="151"/>
      <c r="D9" s="151"/>
      <c r="E9" s="151"/>
      <c r="F9" s="151"/>
      <c r="G9" s="151"/>
      <c r="H9" s="151"/>
      <c r="I9" s="151"/>
    </row>
    <row r="10" spans="1:9">
      <c r="A10" s="64"/>
      <c r="B10" s="64"/>
      <c r="C10" s="64"/>
      <c r="D10" s="64"/>
      <c r="E10" s="64"/>
      <c r="F10" s="64"/>
      <c r="G10" s="65"/>
      <c r="H10" s="64"/>
      <c r="I10" s="64"/>
    </row>
    <row r="11" spans="1:9">
      <c r="A11" s="64" t="s">
        <v>334</v>
      </c>
      <c r="B11" s="64"/>
      <c r="C11" s="64"/>
      <c r="D11" s="64"/>
      <c r="E11" s="64"/>
      <c r="F11" s="64"/>
      <c r="G11" s="65"/>
      <c r="H11" s="64"/>
      <c r="I11" s="64"/>
    </row>
    <row r="12" spans="1:9">
      <c r="A12" s="152" t="s">
        <v>9</v>
      </c>
      <c r="B12" s="152" t="s">
        <v>10</v>
      </c>
      <c r="C12" s="152" t="s">
        <v>11</v>
      </c>
      <c r="D12" s="152" t="s">
        <v>12</v>
      </c>
      <c r="E12" s="154" t="s">
        <v>13</v>
      </c>
      <c r="F12" s="155"/>
      <c r="G12" s="156" t="s">
        <v>14</v>
      </c>
      <c r="H12" s="146" t="s">
        <v>15</v>
      </c>
      <c r="I12" s="146"/>
    </row>
    <row r="13" spans="1:9">
      <c r="A13" s="153"/>
      <c r="B13" s="153"/>
      <c r="C13" s="153"/>
      <c r="D13" s="153"/>
      <c r="E13" s="70" t="s">
        <v>16</v>
      </c>
      <c r="F13" s="70" t="s">
        <v>17</v>
      </c>
      <c r="G13" s="157"/>
      <c r="H13" s="71" t="s">
        <v>18</v>
      </c>
      <c r="I13" s="71" t="s">
        <v>19</v>
      </c>
    </row>
    <row r="14" spans="1:9" ht="60.75" customHeight="1">
      <c r="A14" s="100">
        <v>1</v>
      </c>
      <c r="B14" s="100">
        <v>525115</v>
      </c>
      <c r="C14" s="97" t="s">
        <v>315</v>
      </c>
      <c r="D14" s="98" t="s">
        <v>316</v>
      </c>
      <c r="E14" s="76">
        <v>44095</v>
      </c>
      <c r="F14" s="100"/>
      <c r="G14" s="101">
        <v>100000</v>
      </c>
      <c r="H14" s="78"/>
      <c r="I14" s="78"/>
    </row>
    <row r="15" spans="1:9" ht="57.75" customHeight="1">
      <c r="A15" s="100">
        <v>2</v>
      </c>
      <c r="B15" s="100">
        <v>525115</v>
      </c>
      <c r="C15" s="97" t="s">
        <v>315</v>
      </c>
      <c r="D15" s="98" t="s">
        <v>316</v>
      </c>
      <c r="E15" s="76">
        <v>44102</v>
      </c>
      <c r="F15" s="100"/>
      <c r="G15" s="101">
        <v>100000</v>
      </c>
      <c r="H15" s="78"/>
      <c r="I15" s="78"/>
    </row>
    <row r="16" spans="1:9" ht="68.25" customHeight="1">
      <c r="A16" s="100">
        <v>3</v>
      </c>
      <c r="B16" s="100">
        <v>525115</v>
      </c>
      <c r="C16" s="97" t="s">
        <v>315</v>
      </c>
      <c r="D16" s="98" t="s">
        <v>316</v>
      </c>
      <c r="E16" s="76">
        <v>44113</v>
      </c>
      <c r="F16" s="100"/>
      <c r="G16" s="101">
        <v>100000</v>
      </c>
      <c r="H16" s="78"/>
      <c r="I16" s="78"/>
    </row>
    <row r="17" spans="1:9" ht="60" customHeight="1">
      <c r="A17" s="100">
        <v>4</v>
      </c>
      <c r="B17" s="100">
        <v>525115</v>
      </c>
      <c r="C17" s="97" t="s">
        <v>315</v>
      </c>
      <c r="D17" s="98" t="s">
        <v>316</v>
      </c>
      <c r="E17" s="76">
        <v>44130</v>
      </c>
      <c r="F17" s="100"/>
      <c r="G17" s="101">
        <v>100000</v>
      </c>
      <c r="H17" s="78"/>
      <c r="I17" s="78"/>
    </row>
    <row r="18" spans="1:9" ht="60.75" customHeight="1">
      <c r="A18" s="100">
        <v>5</v>
      </c>
      <c r="B18" s="100">
        <v>525115</v>
      </c>
      <c r="C18" s="97" t="s">
        <v>315</v>
      </c>
      <c r="D18" s="98" t="s">
        <v>316</v>
      </c>
      <c r="E18" s="76">
        <v>44138</v>
      </c>
      <c r="F18" s="100"/>
      <c r="G18" s="101">
        <v>100000</v>
      </c>
      <c r="H18" s="78"/>
      <c r="I18" s="78"/>
    </row>
    <row r="19" spans="1:9" ht="61.5" customHeight="1">
      <c r="A19" s="100">
        <v>6</v>
      </c>
      <c r="B19" s="100">
        <v>525115</v>
      </c>
      <c r="C19" s="97" t="s">
        <v>317</v>
      </c>
      <c r="D19" s="98" t="s">
        <v>318</v>
      </c>
      <c r="E19" s="76">
        <v>44095</v>
      </c>
      <c r="F19" s="100"/>
      <c r="G19" s="101">
        <v>100000</v>
      </c>
      <c r="H19" s="78"/>
      <c r="I19" s="78"/>
    </row>
    <row r="20" spans="1:9" ht="63" customHeight="1">
      <c r="A20" s="100">
        <v>7</v>
      </c>
      <c r="B20" s="100">
        <v>525115</v>
      </c>
      <c r="C20" s="97" t="s">
        <v>317</v>
      </c>
      <c r="D20" s="98" t="s">
        <v>318</v>
      </c>
      <c r="E20" s="76">
        <v>44102</v>
      </c>
      <c r="F20" s="100"/>
      <c r="G20" s="101">
        <v>100000</v>
      </c>
      <c r="H20" s="78"/>
      <c r="I20" s="78"/>
    </row>
    <row r="21" spans="1:9" ht="60" customHeight="1">
      <c r="A21" s="100">
        <v>8</v>
      </c>
      <c r="B21" s="100">
        <v>525115</v>
      </c>
      <c r="C21" s="97" t="s">
        <v>317</v>
      </c>
      <c r="D21" s="98" t="s">
        <v>318</v>
      </c>
      <c r="E21" s="76">
        <v>44113</v>
      </c>
      <c r="F21" s="100"/>
      <c r="G21" s="101">
        <v>100000</v>
      </c>
      <c r="H21" s="78"/>
      <c r="I21" s="78"/>
    </row>
    <row r="22" spans="1:9" ht="63" customHeight="1">
      <c r="A22" s="100">
        <v>9</v>
      </c>
      <c r="B22" s="100">
        <v>525115</v>
      </c>
      <c r="C22" s="97" t="s">
        <v>317</v>
      </c>
      <c r="D22" s="98" t="s">
        <v>318</v>
      </c>
      <c r="E22" s="76">
        <v>44130</v>
      </c>
      <c r="F22" s="100"/>
      <c r="G22" s="101">
        <v>100000</v>
      </c>
      <c r="H22" s="78"/>
      <c r="I22" s="78"/>
    </row>
    <row r="23" spans="1:9" ht="61.5" customHeight="1">
      <c r="A23" s="100">
        <v>10</v>
      </c>
      <c r="B23" s="100">
        <v>525115</v>
      </c>
      <c r="C23" s="97" t="s">
        <v>317</v>
      </c>
      <c r="D23" s="98" t="s">
        <v>318</v>
      </c>
      <c r="E23" s="76">
        <v>44138</v>
      </c>
      <c r="F23" s="100"/>
      <c r="G23" s="101">
        <v>100000</v>
      </c>
      <c r="H23" s="78"/>
      <c r="I23" s="78"/>
    </row>
    <row r="24" spans="1:9" ht="62.25" customHeight="1">
      <c r="A24" s="100">
        <v>11</v>
      </c>
      <c r="B24" s="100">
        <v>525115</v>
      </c>
      <c r="C24" s="97" t="s">
        <v>319</v>
      </c>
      <c r="D24" s="98" t="s">
        <v>320</v>
      </c>
      <c r="E24" s="76">
        <v>44095</v>
      </c>
      <c r="F24" s="100"/>
      <c r="G24" s="101">
        <v>100000</v>
      </c>
      <c r="H24" s="78"/>
      <c r="I24" s="78"/>
    </row>
    <row r="25" spans="1:9" ht="91.5" customHeight="1">
      <c r="A25" s="100">
        <v>12</v>
      </c>
      <c r="B25" s="100">
        <v>525115</v>
      </c>
      <c r="C25" s="97" t="s">
        <v>319</v>
      </c>
      <c r="D25" s="98" t="s">
        <v>320</v>
      </c>
      <c r="E25" s="76">
        <v>44102</v>
      </c>
      <c r="F25" s="100"/>
      <c r="G25" s="101">
        <v>100000</v>
      </c>
      <c r="H25" s="78"/>
      <c r="I25" s="78"/>
    </row>
    <row r="26" spans="1:9" ht="54" customHeight="1">
      <c r="A26" s="100">
        <v>13</v>
      </c>
      <c r="B26" s="100">
        <v>525115</v>
      </c>
      <c r="C26" s="97" t="s">
        <v>319</v>
      </c>
      <c r="D26" s="98" t="s">
        <v>320</v>
      </c>
      <c r="E26" s="76">
        <v>44113</v>
      </c>
      <c r="F26" s="100"/>
      <c r="G26" s="101">
        <v>100000</v>
      </c>
      <c r="H26" s="78"/>
      <c r="I26" s="78"/>
    </row>
    <row r="27" spans="1:9" ht="51" customHeight="1">
      <c r="A27" s="100">
        <v>14</v>
      </c>
      <c r="B27" s="100">
        <v>525115</v>
      </c>
      <c r="C27" s="97" t="s">
        <v>319</v>
      </c>
      <c r="D27" s="98" t="s">
        <v>320</v>
      </c>
      <c r="E27" s="76">
        <v>44130</v>
      </c>
      <c r="F27" s="100"/>
      <c r="G27" s="101">
        <v>100000</v>
      </c>
      <c r="H27" s="78"/>
      <c r="I27" s="78"/>
    </row>
    <row r="28" spans="1:9" ht="63.75" customHeight="1">
      <c r="A28" s="100">
        <v>15</v>
      </c>
      <c r="B28" s="100">
        <v>525115</v>
      </c>
      <c r="C28" s="97" t="s">
        <v>319</v>
      </c>
      <c r="D28" s="98" t="s">
        <v>320</v>
      </c>
      <c r="E28" s="76">
        <v>44138</v>
      </c>
      <c r="F28" s="100"/>
      <c r="G28" s="101">
        <v>100000</v>
      </c>
      <c r="H28" s="78"/>
      <c r="I28" s="78"/>
    </row>
    <row r="29" spans="1:9" ht="46.5" customHeight="1">
      <c r="A29" s="100">
        <v>16</v>
      </c>
      <c r="B29" s="100">
        <v>525115</v>
      </c>
      <c r="C29" s="97" t="s">
        <v>321</v>
      </c>
      <c r="D29" s="98" t="s">
        <v>322</v>
      </c>
      <c r="E29" s="76">
        <v>44095</v>
      </c>
      <c r="F29" s="100"/>
      <c r="G29" s="101">
        <v>100000</v>
      </c>
      <c r="H29" s="78"/>
      <c r="I29" s="78"/>
    </row>
    <row r="30" spans="1:9" ht="53.25" customHeight="1">
      <c r="A30" s="100">
        <v>17</v>
      </c>
      <c r="B30" s="100">
        <v>525115</v>
      </c>
      <c r="C30" s="97" t="s">
        <v>321</v>
      </c>
      <c r="D30" s="98" t="s">
        <v>322</v>
      </c>
      <c r="E30" s="76">
        <v>44102</v>
      </c>
      <c r="F30" s="100"/>
      <c r="G30" s="101">
        <v>100000</v>
      </c>
      <c r="H30" s="78"/>
      <c r="I30" s="78"/>
    </row>
    <row r="31" spans="1:9" ht="62.25" customHeight="1">
      <c r="A31" s="100">
        <v>18</v>
      </c>
      <c r="B31" s="100">
        <v>525115</v>
      </c>
      <c r="C31" s="97" t="s">
        <v>321</v>
      </c>
      <c r="D31" s="98" t="s">
        <v>322</v>
      </c>
      <c r="E31" s="76">
        <v>44113</v>
      </c>
      <c r="F31" s="100"/>
      <c r="G31" s="101">
        <v>100000</v>
      </c>
      <c r="H31" s="78"/>
      <c r="I31" s="78"/>
    </row>
    <row r="32" spans="1:9" ht="59.25" customHeight="1">
      <c r="A32" s="100">
        <v>19</v>
      </c>
      <c r="B32" s="100">
        <v>525115</v>
      </c>
      <c r="C32" s="97" t="s">
        <v>321</v>
      </c>
      <c r="D32" s="98" t="s">
        <v>322</v>
      </c>
      <c r="E32" s="76">
        <v>44130</v>
      </c>
      <c r="F32" s="100"/>
      <c r="G32" s="101">
        <v>100000</v>
      </c>
      <c r="H32" s="78"/>
      <c r="I32" s="78"/>
    </row>
    <row r="33" spans="1:9" ht="55.5" customHeight="1">
      <c r="A33" s="100">
        <v>20</v>
      </c>
      <c r="B33" s="100">
        <v>525115</v>
      </c>
      <c r="C33" s="97" t="s">
        <v>321</v>
      </c>
      <c r="D33" s="98" t="s">
        <v>322</v>
      </c>
      <c r="E33" s="76">
        <v>44138</v>
      </c>
      <c r="F33" s="100"/>
      <c r="G33" s="101">
        <v>100000</v>
      </c>
      <c r="H33" s="78"/>
      <c r="I33" s="78"/>
    </row>
    <row r="34" spans="1:9" ht="56.25" customHeight="1">
      <c r="A34" s="100">
        <v>21</v>
      </c>
      <c r="B34" s="100">
        <v>525115</v>
      </c>
      <c r="C34" s="97" t="s">
        <v>323</v>
      </c>
      <c r="D34" s="98" t="s">
        <v>324</v>
      </c>
      <c r="E34" s="76">
        <v>44095</v>
      </c>
      <c r="F34" s="100"/>
      <c r="G34" s="101">
        <v>100000</v>
      </c>
      <c r="H34" s="78"/>
      <c r="I34" s="78"/>
    </row>
    <row r="35" spans="1:9" ht="61.5" customHeight="1">
      <c r="A35" s="100">
        <v>22</v>
      </c>
      <c r="B35" s="100">
        <v>525115</v>
      </c>
      <c r="C35" s="97" t="s">
        <v>323</v>
      </c>
      <c r="D35" s="98" t="s">
        <v>324</v>
      </c>
      <c r="E35" s="76">
        <v>44102</v>
      </c>
      <c r="F35" s="100"/>
      <c r="G35" s="101">
        <v>100000</v>
      </c>
      <c r="H35" s="78"/>
      <c r="I35" s="78"/>
    </row>
    <row r="36" spans="1:9" ht="62.25" customHeight="1">
      <c r="A36" s="100">
        <v>23</v>
      </c>
      <c r="B36" s="100">
        <v>525115</v>
      </c>
      <c r="C36" s="97" t="s">
        <v>323</v>
      </c>
      <c r="D36" s="98" t="s">
        <v>324</v>
      </c>
      <c r="E36" s="76">
        <v>44113</v>
      </c>
      <c r="F36" s="100"/>
      <c r="G36" s="101">
        <v>100000</v>
      </c>
      <c r="H36" s="78"/>
      <c r="I36" s="78"/>
    </row>
    <row r="37" spans="1:9" ht="60.75" customHeight="1">
      <c r="A37" s="100">
        <v>24</v>
      </c>
      <c r="B37" s="100">
        <v>525115</v>
      </c>
      <c r="C37" s="97" t="s">
        <v>323</v>
      </c>
      <c r="D37" s="98" t="s">
        <v>324</v>
      </c>
      <c r="E37" s="76">
        <v>44130</v>
      </c>
      <c r="F37" s="100"/>
      <c r="G37" s="101">
        <v>100000</v>
      </c>
      <c r="H37" s="78"/>
      <c r="I37" s="78"/>
    </row>
    <row r="38" spans="1:9" ht="48.75" customHeight="1">
      <c r="A38" s="100">
        <v>25</v>
      </c>
      <c r="B38" s="100">
        <v>525115</v>
      </c>
      <c r="C38" s="97" t="s">
        <v>323</v>
      </c>
      <c r="D38" s="98" t="s">
        <v>324</v>
      </c>
      <c r="E38" s="76">
        <v>44138</v>
      </c>
      <c r="F38" s="100"/>
      <c r="G38" s="101">
        <v>100000</v>
      </c>
      <c r="H38" s="78"/>
      <c r="I38" s="78"/>
    </row>
    <row r="39" spans="1:9" ht="60.75" customHeight="1">
      <c r="A39" s="100">
        <v>26</v>
      </c>
      <c r="B39" s="100">
        <v>525115</v>
      </c>
      <c r="C39" s="97" t="s">
        <v>325</v>
      </c>
      <c r="D39" s="98" t="s">
        <v>326</v>
      </c>
      <c r="E39" s="76">
        <v>44096</v>
      </c>
      <c r="F39" s="100"/>
      <c r="G39" s="101">
        <v>100000</v>
      </c>
      <c r="H39" s="78"/>
      <c r="I39" s="78"/>
    </row>
    <row r="40" spans="1:9" ht="62.25" customHeight="1">
      <c r="A40" s="100">
        <v>27</v>
      </c>
      <c r="B40" s="100">
        <v>525115</v>
      </c>
      <c r="C40" s="97" t="s">
        <v>325</v>
      </c>
      <c r="D40" s="98" t="s">
        <v>326</v>
      </c>
      <c r="E40" s="76">
        <v>44103</v>
      </c>
      <c r="F40" s="100"/>
      <c r="G40" s="101">
        <v>100000</v>
      </c>
      <c r="H40" s="78"/>
      <c r="I40" s="78"/>
    </row>
    <row r="41" spans="1:9" ht="57.75" customHeight="1">
      <c r="A41" s="100">
        <v>28</v>
      </c>
      <c r="B41" s="100">
        <v>525115</v>
      </c>
      <c r="C41" s="97" t="s">
        <v>325</v>
      </c>
      <c r="D41" s="98" t="s">
        <v>326</v>
      </c>
      <c r="E41" s="76">
        <v>44112</v>
      </c>
      <c r="F41" s="100"/>
      <c r="G41" s="101">
        <v>100000</v>
      </c>
      <c r="H41" s="78"/>
      <c r="I41" s="78"/>
    </row>
    <row r="42" spans="1:9" ht="63.75" customHeight="1">
      <c r="A42" s="100">
        <v>29</v>
      </c>
      <c r="B42" s="100">
        <v>525115</v>
      </c>
      <c r="C42" s="97" t="s">
        <v>325</v>
      </c>
      <c r="D42" s="98" t="s">
        <v>326</v>
      </c>
      <c r="E42" s="76">
        <v>44131</v>
      </c>
      <c r="F42" s="100"/>
      <c r="G42" s="101">
        <v>100000</v>
      </c>
      <c r="H42" s="78"/>
      <c r="I42" s="78"/>
    </row>
    <row r="43" spans="1:9" ht="62.25" customHeight="1">
      <c r="A43" s="100">
        <v>30</v>
      </c>
      <c r="B43" s="100">
        <v>525115</v>
      </c>
      <c r="C43" s="97" t="s">
        <v>325</v>
      </c>
      <c r="D43" s="98" t="s">
        <v>326</v>
      </c>
      <c r="E43" s="76">
        <v>44139</v>
      </c>
      <c r="F43" s="100"/>
      <c r="G43" s="101">
        <v>100000</v>
      </c>
      <c r="H43" s="78"/>
      <c r="I43" s="78"/>
    </row>
    <row r="44" spans="1:9" ht="65.25" customHeight="1">
      <c r="A44" s="100">
        <v>31</v>
      </c>
      <c r="B44" s="100">
        <v>525115</v>
      </c>
      <c r="C44" s="97" t="s">
        <v>327</v>
      </c>
      <c r="D44" s="98" t="s">
        <v>328</v>
      </c>
      <c r="E44" s="76">
        <v>44096</v>
      </c>
      <c r="F44" s="100"/>
      <c r="G44" s="101">
        <v>100000</v>
      </c>
      <c r="H44" s="78"/>
      <c r="I44" s="78"/>
    </row>
    <row r="45" spans="1:9" ht="65.25" customHeight="1">
      <c r="A45" s="100">
        <v>32</v>
      </c>
      <c r="B45" s="100">
        <v>525115</v>
      </c>
      <c r="C45" s="97" t="s">
        <v>327</v>
      </c>
      <c r="D45" s="98" t="s">
        <v>328</v>
      </c>
      <c r="E45" s="76">
        <v>44103</v>
      </c>
      <c r="F45" s="100"/>
      <c r="G45" s="101">
        <v>100000</v>
      </c>
      <c r="H45" s="78"/>
      <c r="I45" s="78"/>
    </row>
    <row r="46" spans="1:9" ht="65.25" customHeight="1">
      <c r="A46" s="100">
        <v>33</v>
      </c>
      <c r="B46" s="100">
        <v>525115</v>
      </c>
      <c r="C46" s="97" t="s">
        <v>327</v>
      </c>
      <c r="D46" s="98" t="s">
        <v>328</v>
      </c>
      <c r="E46" s="76">
        <v>44112</v>
      </c>
      <c r="F46" s="100"/>
      <c r="G46" s="101">
        <v>100000</v>
      </c>
      <c r="H46" s="78"/>
      <c r="I46" s="78"/>
    </row>
    <row r="47" spans="1:9" ht="57.75" customHeight="1">
      <c r="A47" s="100">
        <v>34</v>
      </c>
      <c r="B47" s="100">
        <v>525115</v>
      </c>
      <c r="C47" s="97" t="s">
        <v>327</v>
      </c>
      <c r="D47" s="98" t="s">
        <v>328</v>
      </c>
      <c r="E47" s="76">
        <v>44131</v>
      </c>
      <c r="F47" s="100"/>
      <c r="G47" s="101">
        <v>100000</v>
      </c>
      <c r="H47" s="78"/>
      <c r="I47" s="78"/>
    </row>
    <row r="48" spans="1:9" ht="69" customHeight="1">
      <c r="A48" s="100">
        <v>35</v>
      </c>
      <c r="B48" s="100">
        <v>525115</v>
      </c>
      <c r="C48" s="97" t="s">
        <v>327</v>
      </c>
      <c r="D48" s="98" t="s">
        <v>328</v>
      </c>
      <c r="E48" s="76">
        <v>44139</v>
      </c>
      <c r="F48" s="100"/>
      <c r="G48" s="101">
        <v>100000</v>
      </c>
      <c r="H48" s="78"/>
      <c r="I48" s="78"/>
    </row>
    <row r="49" spans="1:9" ht="47.25" customHeight="1">
      <c r="A49" s="100">
        <v>36</v>
      </c>
      <c r="B49" s="100">
        <v>525115</v>
      </c>
      <c r="C49" s="97" t="s">
        <v>329</v>
      </c>
      <c r="D49" s="98" t="s">
        <v>330</v>
      </c>
      <c r="E49" s="76">
        <v>44096</v>
      </c>
      <c r="F49" s="100"/>
      <c r="G49" s="101">
        <v>100000</v>
      </c>
      <c r="H49" s="78"/>
      <c r="I49" s="78"/>
    </row>
    <row r="50" spans="1:9" ht="43.5" customHeight="1">
      <c r="A50" s="100">
        <v>37</v>
      </c>
      <c r="B50" s="100">
        <v>525115</v>
      </c>
      <c r="C50" s="97" t="s">
        <v>329</v>
      </c>
      <c r="D50" s="98" t="s">
        <v>330</v>
      </c>
      <c r="E50" s="76">
        <v>44103</v>
      </c>
      <c r="F50" s="100"/>
      <c r="G50" s="101">
        <v>100000</v>
      </c>
      <c r="H50" s="78"/>
      <c r="I50" s="78"/>
    </row>
    <row r="51" spans="1:9" ht="62.25" customHeight="1">
      <c r="A51" s="100">
        <v>38</v>
      </c>
      <c r="B51" s="100">
        <v>525115</v>
      </c>
      <c r="C51" s="97" t="s">
        <v>329</v>
      </c>
      <c r="D51" s="98" t="s">
        <v>330</v>
      </c>
      <c r="E51" s="76">
        <v>44112</v>
      </c>
      <c r="F51" s="100"/>
      <c r="G51" s="101">
        <v>100000</v>
      </c>
      <c r="H51" s="78"/>
      <c r="I51" s="78"/>
    </row>
    <row r="52" spans="1:9" ht="60.75" customHeight="1">
      <c r="A52" s="100">
        <v>39</v>
      </c>
      <c r="B52" s="100">
        <v>525115</v>
      </c>
      <c r="C52" s="97" t="s">
        <v>329</v>
      </c>
      <c r="D52" s="98" t="s">
        <v>330</v>
      </c>
      <c r="E52" s="76">
        <v>44131</v>
      </c>
      <c r="F52" s="100"/>
      <c r="G52" s="101">
        <v>100000</v>
      </c>
      <c r="H52" s="78"/>
      <c r="I52" s="78"/>
    </row>
    <row r="53" spans="1:9" ht="51.75" customHeight="1">
      <c r="A53" s="100">
        <v>40</v>
      </c>
      <c r="B53" s="100">
        <v>525115</v>
      </c>
      <c r="C53" s="97" t="s">
        <v>329</v>
      </c>
      <c r="D53" s="98" t="s">
        <v>330</v>
      </c>
      <c r="E53" s="76">
        <v>44139</v>
      </c>
      <c r="F53" s="100"/>
      <c r="G53" s="101">
        <v>100000</v>
      </c>
      <c r="H53" s="78"/>
      <c r="I53" s="78"/>
    </row>
    <row r="54" spans="1:9" ht="65.25" customHeight="1">
      <c r="A54" s="100">
        <v>41</v>
      </c>
      <c r="B54" s="100">
        <v>525115</v>
      </c>
      <c r="C54" s="97" t="s">
        <v>331</v>
      </c>
      <c r="D54" s="98" t="s">
        <v>332</v>
      </c>
      <c r="E54" s="76">
        <v>44096</v>
      </c>
      <c r="F54" s="100"/>
      <c r="G54" s="101">
        <v>100000</v>
      </c>
      <c r="H54" s="78"/>
      <c r="I54" s="78"/>
    </row>
    <row r="55" spans="1:9" ht="63.75" customHeight="1">
      <c r="A55" s="100">
        <v>42</v>
      </c>
      <c r="B55" s="100">
        <v>525115</v>
      </c>
      <c r="C55" s="97" t="s">
        <v>331</v>
      </c>
      <c r="D55" s="98" t="s">
        <v>332</v>
      </c>
      <c r="E55" s="76">
        <v>44103</v>
      </c>
      <c r="F55" s="100"/>
      <c r="G55" s="101">
        <v>100000</v>
      </c>
      <c r="H55" s="78"/>
      <c r="I55" s="78"/>
    </row>
    <row r="56" spans="1:9" ht="64.5" customHeight="1">
      <c r="A56" s="100">
        <v>43</v>
      </c>
      <c r="B56" s="100">
        <v>525115</v>
      </c>
      <c r="C56" s="97" t="s">
        <v>331</v>
      </c>
      <c r="D56" s="98" t="s">
        <v>332</v>
      </c>
      <c r="E56" s="76">
        <v>44112</v>
      </c>
      <c r="F56" s="100"/>
      <c r="G56" s="101">
        <v>100000</v>
      </c>
      <c r="H56" s="78"/>
      <c r="I56" s="78"/>
    </row>
    <row r="57" spans="1:9" ht="64.5" customHeight="1">
      <c r="A57" s="100">
        <v>44</v>
      </c>
      <c r="B57" s="100">
        <v>525115</v>
      </c>
      <c r="C57" s="97" t="s">
        <v>331</v>
      </c>
      <c r="D57" s="98" t="s">
        <v>332</v>
      </c>
      <c r="E57" s="76">
        <v>44131</v>
      </c>
      <c r="F57" s="100"/>
      <c r="G57" s="101">
        <v>100000</v>
      </c>
      <c r="H57" s="78"/>
      <c r="I57" s="78"/>
    </row>
    <row r="58" spans="1:9" ht="61.5" customHeight="1">
      <c r="A58" s="100">
        <v>45</v>
      </c>
      <c r="B58" s="100">
        <v>525115</v>
      </c>
      <c r="C58" s="97" t="s">
        <v>331</v>
      </c>
      <c r="D58" s="98" t="s">
        <v>332</v>
      </c>
      <c r="E58" s="76">
        <v>44139</v>
      </c>
      <c r="F58" s="100"/>
      <c r="G58" s="101">
        <v>100000</v>
      </c>
      <c r="H58" s="78"/>
      <c r="I58" s="78"/>
    </row>
    <row r="59" spans="1:9">
      <c r="A59" s="79"/>
      <c r="B59" s="79"/>
      <c r="C59" s="80" t="s">
        <v>20</v>
      </c>
      <c r="D59" s="70"/>
      <c r="E59" s="79"/>
      <c r="F59" s="79"/>
      <c r="G59" s="81">
        <f>SUM(G14:G58)</f>
        <v>4500000</v>
      </c>
      <c r="H59" s="81">
        <f>SUM(H14:H15)</f>
        <v>0</v>
      </c>
      <c r="I59" s="81">
        <f>SUM(I14:I15)</f>
        <v>0</v>
      </c>
    </row>
    <row r="60" spans="1:9">
      <c r="A60" s="110"/>
      <c r="B60" s="110"/>
      <c r="C60" s="109"/>
      <c r="D60" s="84"/>
      <c r="E60" s="85"/>
      <c r="F60" s="85"/>
      <c r="G60" s="86"/>
      <c r="H60" s="64"/>
      <c r="I60" s="64"/>
    </row>
    <row r="61" spans="1:9" ht="51" customHeight="1">
      <c r="A61" s="147" t="s">
        <v>21</v>
      </c>
      <c r="B61" s="147"/>
      <c r="C61" s="147"/>
      <c r="D61" s="147"/>
      <c r="E61" s="147"/>
      <c r="F61" s="147"/>
      <c r="G61" s="147"/>
      <c r="H61" s="147"/>
      <c r="I61" s="147"/>
    </row>
    <row r="62" spans="1:9">
      <c r="A62" s="110"/>
      <c r="B62" s="110"/>
      <c r="C62" s="109"/>
      <c r="D62" s="84"/>
      <c r="E62" s="85"/>
      <c r="F62" s="85"/>
      <c r="G62" s="86"/>
      <c r="H62" s="64"/>
      <c r="I62" s="64"/>
    </row>
    <row r="63" spans="1:9">
      <c r="A63" s="110"/>
      <c r="B63" s="148" t="s">
        <v>22</v>
      </c>
      <c r="C63" s="148"/>
      <c r="D63" s="148"/>
      <c r="E63" s="85"/>
      <c r="F63" s="85"/>
      <c r="G63" s="86"/>
      <c r="H63" s="64"/>
      <c r="I63" s="64"/>
    </row>
    <row r="64" spans="1:9">
      <c r="A64" s="149"/>
      <c r="B64" s="149"/>
      <c r="C64" s="149"/>
      <c r="D64" s="85"/>
      <c r="E64" s="85"/>
      <c r="F64" s="85"/>
      <c r="G64" s="65"/>
      <c r="H64" s="64"/>
      <c r="I64" s="64"/>
    </row>
    <row r="65" spans="1:9">
      <c r="A65" s="65"/>
      <c r="B65" s="65"/>
      <c r="C65" s="110" t="s">
        <v>23</v>
      </c>
      <c r="D65" s="65"/>
      <c r="E65" s="89"/>
      <c r="F65" s="89"/>
      <c r="G65" s="89" t="s">
        <v>24</v>
      </c>
      <c r="H65" s="65"/>
      <c r="I65" s="65"/>
    </row>
    <row r="66" spans="1:9">
      <c r="A66" s="65"/>
      <c r="B66" s="65"/>
      <c r="C66" s="90" t="s">
        <v>25</v>
      </c>
      <c r="D66" s="65"/>
      <c r="E66" s="65"/>
      <c r="F66" s="65"/>
      <c r="G66" s="90" t="s">
        <v>26</v>
      </c>
      <c r="H66" s="65"/>
      <c r="I66" s="65"/>
    </row>
    <row r="67" spans="1:9">
      <c r="A67" s="65"/>
      <c r="B67" s="65"/>
      <c r="D67" s="65"/>
      <c r="E67" s="65"/>
      <c r="F67" s="65"/>
      <c r="G67" s="90" t="s">
        <v>27</v>
      </c>
      <c r="H67" s="65"/>
      <c r="I67" s="65"/>
    </row>
    <row r="68" spans="1:9">
      <c r="A68" s="65"/>
      <c r="B68" s="65"/>
      <c r="D68" s="65"/>
      <c r="E68" s="65"/>
      <c r="F68" s="65"/>
      <c r="H68" s="65"/>
      <c r="I68" s="65"/>
    </row>
    <row r="69" spans="1:9">
      <c r="A69" s="65"/>
      <c r="B69" s="65"/>
      <c r="D69" s="65"/>
      <c r="E69" s="65"/>
      <c r="F69" s="65"/>
      <c r="H69" s="65"/>
      <c r="I69" s="65"/>
    </row>
    <row r="70" spans="1:9">
      <c r="A70" s="65"/>
      <c r="B70" s="65"/>
      <c r="C70" s="64"/>
      <c r="D70" s="65"/>
      <c r="E70" s="91"/>
      <c r="F70" s="92"/>
      <c r="H70" s="65"/>
      <c r="I70" s="65"/>
    </row>
    <row r="71" spans="1:9">
      <c r="A71" s="65"/>
      <c r="B71" s="65"/>
      <c r="C71" s="93" t="s">
        <v>31</v>
      </c>
      <c r="D71" s="65"/>
      <c r="E71" s="65"/>
      <c r="F71" s="65"/>
      <c r="G71" s="94" t="s">
        <v>28</v>
      </c>
      <c r="H71" s="65"/>
      <c r="I71" s="65"/>
    </row>
    <row r="72" spans="1:9">
      <c r="A72" s="65"/>
      <c r="B72" s="65"/>
      <c r="C72" s="95" t="s">
        <v>32</v>
      </c>
      <c r="D72" s="65"/>
      <c r="E72" s="65"/>
      <c r="F72" s="65"/>
      <c r="G72" s="96" t="s">
        <v>29</v>
      </c>
      <c r="H72" s="65"/>
      <c r="I72" s="65"/>
    </row>
    <row r="73" spans="1:9">
      <c r="A73" s="64"/>
      <c r="B73" s="64"/>
      <c r="C73" s="64"/>
      <c r="D73" s="64"/>
      <c r="E73" s="64"/>
      <c r="F73" s="64"/>
      <c r="G73" s="65"/>
      <c r="H73" s="64"/>
      <c r="I73" s="64"/>
    </row>
    <row r="74" spans="1:9">
      <c r="A74" s="64"/>
      <c r="B74" s="64"/>
      <c r="C74" s="64"/>
      <c r="D74" s="64"/>
      <c r="E74" s="64"/>
      <c r="F74" s="64"/>
      <c r="G74" s="65"/>
      <c r="H74" s="64"/>
      <c r="I74" s="64"/>
    </row>
  </sheetData>
  <mergeCells count="14">
    <mergeCell ref="H12:I12"/>
    <mergeCell ref="A61:I61"/>
    <mergeCell ref="B63:D63"/>
    <mergeCell ref="A64:C64"/>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9.xml><?xml version="1.0" encoding="utf-8"?>
<worksheet xmlns="http://schemas.openxmlformats.org/spreadsheetml/2006/main" xmlns:r="http://schemas.openxmlformats.org/officeDocument/2006/relationships">
  <dimension ref="A1:I30"/>
  <sheetViews>
    <sheetView topLeftCell="A6" workbookViewId="0">
      <selection activeCell="G15" sqref="G15"/>
    </sheetView>
  </sheetViews>
  <sheetFormatPr defaultRowHeight="18.75"/>
  <cols>
    <col min="1" max="1" width="2.59765625" style="90" customWidth="1"/>
    <col min="2" max="2" width="7.69921875" style="90" customWidth="1"/>
    <col min="3" max="3" width="17.5" style="90" customWidth="1"/>
    <col min="4" max="4" width="20.3984375" style="90" customWidth="1"/>
    <col min="5" max="5" width="8.5" style="90" customWidth="1"/>
    <col min="6" max="6" width="2.8984375" style="90" customWidth="1"/>
    <col min="7" max="7" width="10.3984375" style="90" customWidth="1"/>
    <col min="8" max="8" width="6.796875" style="90" customWidth="1"/>
    <col min="9" max="9" width="7.796875" style="90" customWidth="1"/>
  </cols>
  <sheetData>
    <row r="1" spans="1:9">
      <c r="A1" s="150" t="s">
        <v>0</v>
      </c>
      <c r="B1" s="150"/>
      <c r="C1" s="150"/>
      <c r="D1" s="150"/>
      <c r="E1" s="150"/>
      <c r="F1" s="150"/>
      <c r="G1" s="150"/>
      <c r="H1" s="150"/>
      <c r="I1" s="150"/>
    </row>
    <row r="2" spans="1:9">
      <c r="A2" s="150" t="s">
        <v>1</v>
      </c>
      <c r="B2" s="150"/>
      <c r="C2" s="150"/>
      <c r="D2" s="150"/>
      <c r="E2" s="150"/>
      <c r="F2" s="150"/>
      <c r="G2" s="150"/>
      <c r="H2" s="150"/>
      <c r="I2" s="150"/>
    </row>
    <row r="3" spans="1:9">
      <c r="A3" s="64"/>
      <c r="B3" s="64"/>
      <c r="C3" s="64"/>
      <c r="D3" s="64"/>
      <c r="E3" s="64"/>
      <c r="F3" s="64"/>
      <c r="G3" s="65"/>
      <c r="H3" s="64"/>
      <c r="I3" s="64"/>
    </row>
    <row r="4" spans="1:9">
      <c r="A4" s="64" t="s">
        <v>2</v>
      </c>
      <c r="B4" s="64"/>
      <c r="C4" s="64"/>
      <c r="D4" s="66" t="s">
        <v>3</v>
      </c>
      <c r="E4" s="64"/>
      <c r="F4" s="64"/>
      <c r="G4" s="65"/>
      <c r="H4" s="64"/>
      <c r="I4" s="64"/>
    </row>
    <row r="5" spans="1:9">
      <c r="A5" s="64" t="s">
        <v>4</v>
      </c>
      <c r="B5" s="64"/>
      <c r="C5" s="64"/>
      <c r="D5" s="64" t="s">
        <v>5</v>
      </c>
      <c r="E5" s="64"/>
      <c r="F5" s="64"/>
      <c r="G5" s="65"/>
      <c r="H5" s="64"/>
      <c r="I5" s="64"/>
    </row>
    <row r="6" spans="1:9">
      <c r="A6" s="64" t="s">
        <v>6</v>
      </c>
      <c r="B6" s="64"/>
      <c r="C6" s="64"/>
      <c r="D6" s="64" t="s">
        <v>30</v>
      </c>
      <c r="E6" s="64"/>
      <c r="F6" s="64"/>
      <c r="G6" s="65"/>
      <c r="H6" s="64"/>
      <c r="I6" s="64"/>
    </row>
    <row r="7" spans="1:9">
      <c r="A7" s="67" t="s">
        <v>7</v>
      </c>
      <c r="B7" s="67"/>
      <c r="C7" s="67"/>
      <c r="D7" s="151" t="s">
        <v>338</v>
      </c>
      <c r="E7" s="151"/>
      <c r="F7" s="151"/>
      <c r="G7" s="151"/>
      <c r="H7" s="68"/>
      <c r="I7" s="68"/>
    </row>
    <row r="8" spans="1:9">
      <c r="A8" s="64"/>
      <c r="B8" s="64"/>
      <c r="C8" s="64"/>
      <c r="D8" s="64"/>
      <c r="E8" s="64"/>
      <c r="F8" s="64"/>
      <c r="G8" s="65"/>
      <c r="H8" s="64"/>
      <c r="I8" s="64"/>
    </row>
    <row r="9" spans="1:9" ht="65.25" customHeight="1">
      <c r="A9" s="151" t="s">
        <v>8</v>
      </c>
      <c r="B9" s="151"/>
      <c r="C9" s="151"/>
      <c r="D9" s="151"/>
      <c r="E9" s="151"/>
      <c r="F9" s="151"/>
      <c r="G9" s="151"/>
      <c r="H9" s="151"/>
      <c r="I9" s="151"/>
    </row>
    <row r="10" spans="1:9">
      <c r="A10" s="64"/>
      <c r="B10" s="64"/>
      <c r="C10" s="64"/>
      <c r="D10" s="64"/>
      <c r="E10" s="64"/>
      <c r="F10" s="64"/>
      <c r="G10" s="65"/>
      <c r="H10" s="64"/>
      <c r="I10" s="64"/>
    </row>
    <row r="11" spans="1:9">
      <c r="A11" s="64" t="s">
        <v>339</v>
      </c>
      <c r="B11" s="64"/>
      <c r="C11" s="64"/>
      <c r="D11" s="64"/>
      <c r="E11" s="64"/>
      <c r="F11" s="64"/>
      <c r="G11" s="65"/>
      <c r="H11" s="64"/>
      <c r="I11" s="64"/>
    </row>
    <row r="12" spans="1:9">
      <c r="A12" s="152" t="s">
        <v>9</v>
      </c>
      <c r="B12" s="152" t="s">
        <v>10</v>
      </c>
      <c r="C12" s="152" t="s">
        <v>11</v>
      </c>
      <c r="D12" s="152" t="s">
        <v>12</v>
      </c>
      <c r="E12" s="154" t="s">
        <v>13</v>
      </c>
      <c r="F12" s="155"/>
      <c r="G12" s="156" t="s">
        <v>14</v>
      </c>
      <c r="H12" s="146" t="s">
        <v>15</v>
      </c>
      <c r="I12" s="146"/>
    </row>
    <row r="13" spans="1:9">
      <c r="A13" s="153"/>
      <c r="B13" s="153"/>
      <c r="C13" s="153"/>
      <c r="D13" s="153"/>
      <c r="E13" s="70" t="s">
        <v>16</v>
      </c>
      <c r="F13" s="70" t="s">
        <v>17</v>
      </c>
      <c r="G13" s="157"/>
      <c r="H13" s="71" t="s">
        <v>18</v>
      </c>
      <c r="I13" s="71" t="s">
        <v>19</v>
      </c>
    </row>
    <row r="14" spans="1:9" ht="59.25" customHeight="1">
      <c r="A14" s="72">
        <v>1</v>
      </c>
      <c r="B14" s="73">
        <v>525113</v>
      </c>
      <c r="C14" s="74" t="s">
        <v>266</v>
      </c>
      <c r="D14" s="75" t="s">
        <v>337</v>
      </c>
      <c r="E14" s="76">
        <v>44114</v>
      </c>
      <c r="F14" s="70"/>
      <c r="G14" s="77">
        <v>460000</v>
      </c>
      <c r="H14" s="78">
        <v>0</v>
      </c>
      <c r="I14" s="78">
        <v>23000</v>
      </c>
    </row>
    <row r="15" spans="1:9">
      <c r="A15" s="79"/>
      <c r="B15" s="79"/>
      <c r="C15" s="80" t="s">
        <v>20</v>
      </c>
      <c r="D15" s="70"/>
      <c r="E15" s="79"/>
      <c r="F15" s="79"/>
      <c r="G15" s="81">
        <f>SUM(G14:G14)</f>
        <v>460000</v>
      </c>
      <c r="H15" s="81">
        <f>SUM(H14:H14)</f>
        <v>0</v>
      </c>
      <c r="I15" s="81">
        <f>SUM(I14:I14)</f>
        <v>23000</v>
      </c>
    </row>
    <row r="16" spans="1:9">
      <c r="A16" s="110"/>
      <c r="B16" s="110"/>
      <c r="C16" s="109"/>
      <c r="D16" s="84"/>
      <c r="E16" s="85"/>
      <c r="F16" s="85"/>
      <c r="G16" s="86"/>
      <c r="H16" s="64"/>
      <c r="I16" s="64"/>
    </row>
    <row r="17" spans="1:9" ht="40.5" customHeight="1">
      <c r="A17" s="147" t="s">
        <v>21</v>
      </c>
      <c r="B17" s="147"/>
      <c r="C17" s="147"/>
      <c r="D17" s="147"/>
      <c r="E17" s="147"/>
      <c r="F17" s="147"/>
      <c r="G17" s="147"/>
      <c r="H17" s="147"/>
      <c r="I17" s="147"/>
    </row>
    <row r="18" spans="1:9">
      <c r="A18" s="110"/>
      <c r="B18" s="110"/>
      <c r="C18" s="109"/>
      <c r="D18" s="84"/>
      <c r="E18" s="85"/>
      <c r="F18" s="85"/>
      <c r="G18" s="86"/>
      <c r="H18" s="64"/>
      <c r="I18" s="64"/>
    </row>
    <row r="19" spans="1:9">
      <c r="A19" s="110"/>
      <c r="B19" s="148" t="s">
        <v>22</v>
      </c>
      <c r="C19" s="148"/>
      <c r="D19" s="148"/>
      <c r="E19" s="85"/>
      <c r="F19" s="85"/>
      <c r="G19" s="86"/>
      <c r="H19" s="64"/>
      <c r="I19" s="64"/>
    </row>
    <row r="20" spans="1:9">
      <c r="A20" s="149"/>
      <c r="B20" s="149"/>
      <c r="C20" s="149"/>
      <c r="D20" s="85"/>
      <c r="E20" s="85"/>
      <c r="F20" s="85"/>
      <c r="G20" s="65"/>
      <c r="H20" s="64"/>
      <c r="I20" s="64"/>
    </row>
    <row r="21" spans="1:9">
      <c r="A21" s="65"/>
      <c r="B21" s="65"/>
      <c r="C21" s="110" t="s">
        <v>23</v>
      </c>
      <c r="D21" s="65"/>
      <c r="E21" s="89"/>
      <c r="F21" s="89"/>
      <c r="G21" s="89" t="s">
        <v>24</v>
      </c>
      <c r="H21" s="65"/>
      <c r="I21" s="65"/>
    </row>
    <row r="22" spans="1:9">
      <c r="A22" s="65"/>
      <c r="B22" s="65"/>
      <c r="C22" s="90" t="s">
        <v>25</v>
      </c>
      <c r="D22" s="65"/>
      <c r="E22" s="65"/>
      <c r="F22" s="65"/>
      <c r="G22" s="90" t="s">
        <v>26</v>
      </c>
      <c r="H22" s="65"/>
      <c r="I22" s="65"/>
    </row>
    <row r="23" spans="1:9">
      <c r="A23" s="65"/>
      <c r="B23" s="65"/>
      <c r="D23" s="65"/>
      <c r="E23" s="65"/>
      <c r="F23" s="65"/>
      <c r="G23" s="90" t="s">
        <v>27</v>
      </c>
      <c r="H23" s="65"/>
      <c r="I23" s="65"/>
    </row>
    <row r="24" spans="1:9">
      <c r="A24" s="65"/>
      <c r="B24" s="65"/>
      <c r="D24" s="65"/>
      <c r="E24" s="65"/>
      <c r="F24" s="65"/>
      <c r="H24" s="65"/>
      <c r="I24" s="65"/>
    </row>
    <row r="25" spans="1:9">
      <c r="A25" s="65"/>
      <c r="B25" s="65"/>
      <c r="D25" s="65"/>
      <c r="E25" s="65"/>
      <c r="F25" s="65"/>
      <c r="H25" s="65"/>
      <c r="I25" s="65"/>
    </row>
    <row r="26" spans="1:9">
      <c r="A26" s="65"/>
      <c r="B26" s="65"/>
      <c r="C26" s="64"/>
      <c r="D26" s="65"/>
      <c r="E26" s="91"/>
      <c r="F26" s="92"/>
      <c r="H26" s="65"/>
      <c r="I26" s="65"/>
    </row>
    <row r="27" spans="1:9">
      <c r="A27" s="65"/>
      <c r="B27" s="65"/>
      <c r="C27" s="93" t="s">
        <v>31</v>
      </c>
      <c r="D27" s="65"/>
      <c r="E27" s="65"/>
      <c r="F27" s="65"/>
      <c r="G27" s="94" t="s">
        <v>28</v>
      </c>
      <c r="H27" s="65"/>
      <c r="I27" s="65"/>
    </row>
    <row r="28" spans="1:9">
      <c r="A28" s="65"/>
      <c r="B28" s="65"/>
      <c r="C28" s="95" t="s">
        <v>32</v>
      </c>
      <c r="D28" s="65"/>
      <c r="E28" s="65"/>
      <c r="F28" s="65"/>
      <c r="G28" s="96" t="s">
        <v>29</v>
      </c>
      <c r="H28" s="65"/>
      <c r="I28" s="65"/>
    </row>
    <row r="29" spans="1:9">
      <c r="A29" s="64"/>
      <c r="B29" s="64"/>
      <c r="C29" s="64"/>
      <c r="D29" s="64"/>
      <c r="E29" s="64"/>
      <c r="F29" s="64"/>
      <c r="G29" s="65"/>
      <c r="H29" s="64"/>
      <c r="I29" s="64"/>
    </row>
    <row r="30" spans="1:9">
      <c r="A30" s="64"/>
      <c r="B30" s="64"/>
      <c r="C30" s="64"/>
      <c r="D30" s="64"/>
      <c r="E30" s="64"/>
      <c r="F30" s="64"/>
      <c r="G30" s="65"/>
      <c r="H30" s="64"/>
      <c r="I30" s="64"/>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real</vt:lpstr>
      <vt:lpstr>51B.537112)</vt:lpstr>
      <vt:lpstr>51B.525119</vt:lpstr>
      <vt:lpstr>52B.525112</vt:lpstr>
      <vt:lpstr>52B.525115</vt:lpstr>
      <vt:lpstr>53BA.525112</vt:lpstr>
      <vt:lpstr>53BA.525113</vt:lpstr>
      <vt:lpstr>53BA.525115</vt:lpstr>
      <vt:lpstr>54BA.525113 </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2020-12-16T06:30:55Z</cp:lastPrinted>
  <dcterms:created xsi:type="dcterms:W3CDTF">2020-01-21T03:26:54Z</dcterms:created>
  <dcterms:modified xsi:type="dcterms:W3CDTF">2020-12-16T07:11:19Z</dcterms:modified>
</cp:coreProperties>
</file>